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workbookAlgorithmName="SHA-512" workbookHashValue="tvxI2gD7R0TqKedVFMc+XXelrgZ2VEStXssn/220Y2JTk3+TXAJKg9XD5kjTuovCTlBdVhhZWo9ugPA3XMJ7gw==" workbookSaltValue="dqPyVXTWO8hk/A6XUZbNjw==" workbookSpinCount="100000" lockStructure="1"/>
  <bookViews>
    <workbookView xWindow="0" yWindow="0" windowWidth="20490" windowHeight="6930" tabRatio="549" activeTab="1"/>
  </bookViews>
  <sheets>
    <sheet name="HISTORIAL DE T." sheetId="13" r:id="rId1"/>
    <sheet name="COBERTURA COMPLETA" sheetId="5" r:id="rId2"/>
    <sheet name="RC" sheetId="9" r:id="rId3"/>
    <sheet name="Parametros" sheetId="6" state="hidden" r:id="rId4"/>
    <sheet name="ML" sheetId="14" state="hidden" r:id="rId5"/>
  </sheets>
  <definedNames>
    <definedName name="_xlnm._FilterDatabase" localSheetId="4" hidden="1">ML!$A$1:$I$2033</definedName>
    <definedName name="_xlnm.Print_Area" localSheetId="1">'COBERTURA COMPLETA'!$B$1:$AL$83</definedName>
    <definedName name="_xlnm.Print_Area" localSheetId="2">'RC'!$A$1:$L$59</definedName>
    <definedName name="CADILLAC">ML!$F$2:$F$12</definedName>
    <definedName name="CHEVROLET">ML!$F$13:$F$117</definedName>
    <definedName name="CLASES">Parametros!#REF!</definedName>
    <definedName name="DAIHATSU">ML!$F$118:$F$145</definedName>
    <definedName name="DAVID">#REF!</definedName>
    <definedName name="DIRECTAS">#REF!</definedName>
    <definedName name="DODGE">ML!$F$146:$F$165</definedName>
    <definedName name="EL_DORADO">#REF!</definedName>
    <definedName name="FABRICACION_NACIONAL">ML!$F$166:$F$168</definedName>
    <definedName name="FIAT">ML!$F$169:$F$178</definedName>
    <definedName name="FORD">ML!$F$179:$F$316</definedName>
    <definedName name="FORLAND">ML!$F$317:$F$321</definedName>
    <definedName name="FREIGHTLINER">ML!$F$322:$F$386</definedName>
    <definedName name="FRUEHAUF">ML!$F$387:$F$395</definedName>
    <definedName name="GMC">ML!$F$396:$F$430</definedName>
    <definedName name="GREAT_DANE">ML!$F$431:$F$435</definedName>
    <definedName name="HINO">ML!$F$436:$F$459</definedName>
    <definedName name="HONDA">ML!$F$460:$F$472</definedName>
    <definedName name="HYUNDAI">ML!$F$473:$F$539</definedName>
    <definedName name="INTERNATIONAL">ML!$F$540:$F$648</definedName>
    <definedName name="ISUZU">ML!$F$649:$F$755</definedName>
    <definedName name="JMC">ML!$F$756:$F$765</definedName>
    <definedName name="KENWORTH">ML!$F$766:$F$789</definedName>
    <definedName name="KIA">ML!$F$790:$F$844</definedName>
    <definedName name="LINCOLN">ML!$F$845:$F$849</definedName>
    <definedName name="LIVIANO">Parametros!#REF!</definedName>
    <definedName name="LOS_PUEBLOS">#REF!</definedName>
    <definedName name="MACK">ML!$F$850:$F$960</definedName>
    <definedName name="MAHINDRA">ML!$F$961:$F$962</definedName>
    <definedName name="MARBELLA_CORPORATIVO_F">#REF!</definedName>
    <definedName name="MARBELLA_CORPORATIVO_I">#REF!</definedName>
    <definedName name="MARBELLA_CORPORATIVO_K">#REF!</definedName>
    <definedName name="MARBELLA_PYF">#REF!</definedName>
    <definedName name="MARCAS">'COBERTURA COMPLETA'!$BB$1:$BD$40</definedName>
    <definedName name="MAZDA">ML!$F$963:$F$1071</definedName>
    <definedName name="MEDIANO">Parametros!#REF!</definedName>
    <definedName name="MERCEDES_BENZ">ML!$F$1072:$F$1095</definedName>
    <definedName name="MITSUBISHI">ML!$F$1096:$F$1172</definedName>
    <definedName name="MULA">Parametros!#REF!</definedName>
    <definedName name="MULTICENTRO">#REF!</definedName>
    <definedName name="NISSAN">ML!$F$1173:$F$1271</definedName>
    <definedName name="Nombre_corredor">#REF!</definedName>
    <definedName name="PESADO">Parametros!#REF!</definedName>
    <definedName name="PETERBILT">ML!$F$1272:$F$1283</definedName>
    <definedName name="PEUGEOT">ML!$F$1284:$F$1302</definedName>
    <definedName name="PLYMOUTH">ML!$F$1303:$F$1322</definedName>
    <definedName name="PUNTOS1">'COBERTURA COMPLETA'!$BE$3:$BE$3</definedName>
    <definedName name="PUNTOS2">'COBERTURA COMPLETA'!$BE$4:$BE$4</definedName>
    <definedName name="REMOLQUE">ML!$F$1323:$F$1323</definedName>
    <definedName name="REMOLQUE1">Parametros!#REF!</definedName>
    <definedName name="RENAULT">ML!$F$1324:$F$1341</definedName>
    <definedName name="SANTIAGO_CHITRE">#REF!</definedName>
    <definedName name="SCANIA">ML!$F$1342:$F$1349</definedName>
    <definedName name="SKODA">ML!$F$1350:$F$1357</definedName>
    <definedName name="STERLING">ML!$F$1358:$F$1365</definedName>
    <definedName name="SUCURSALES">#REF!</definedName>
    <definedName name="SUZUKI">ML!$F$1366:$F$1408</definedName>
    <definedName name="TOYOTA">ML!$F$1409:$F$1435</definedName>
    <definedName name="VOLKSWAGEN">ML!$F$1436:$F$1448</definedName>
    <definedName name="VOLVO">ML!$F$1449:$F$1473</definedName>
    <definedName name="WESTERN_STAR">ML!$F$1474:$F$1477</definedName>
  </definedNames>
  <calcPr calcId="145621"/>
</workbook>
</file>

<file path=xl/calcChain.xml><?xml version="1.0" encoding="utf-8"?>
<calcChain xmlns="http://schemas.openxmlformats.org/spreadsheetml/2006/main">
  <c r="XFB33" i="5" l="1"/>
  <c r="A19" i="14" l="1"/>
  <c r="H19" i="14"/>
  <c r="H1217" i="14"/>
  <c r="A1217" i="14"/>
  <c r="H1412" i="14" l="1"/>
  <c r="A1412" i="14"/>
  <c r="AQ22" i="5" l="1"/>
  <c r="B49" i="6" s="1"/>
  <c r="A9" i="6"/>
  <c r="B9" i="6" s="1"/>
  <c r="J30" i="6"/>
  <c r="B36" i="6" l="1"/>
  <c r="B35" i="6"/>
  <c r="AH32" i="5"/>
  <c r="R30" i="5" l="1"/>
  <c r="R29" i="5"/>
  <c r="R28" i="5"/>
  <c r="A3" i="14"/>
  <c r="A4" i="14"/>
  <c r="A5" i="14"/>
  <c r="A6" i="14"/>
  <c r="A7" i="14"/>
  <c r="A8" i="14"/>
  <c r="A9" i="14"/>
  <c r="A10" i="14"/>
  <c r="A11" i="14"/>
  <c r="A12" i="14"/>
  <c r="A13" i="14"/>
  <c r="A14" i="14"/>
  <c r="A15" i="14"/>
  <c r="A16" i="14"/>
  <c r="A17" i="14"/>
  <c r="A18" i="14"/>
  <c r="A20" i="14"/>
  <c r="A21" i="14"/>
  <c r="A22" i="14"/>
  <c r="A23" i="14"/>
  <c r="A24" i="14"/>
  <c r="A25" i="14"/>
  <c r="A26" i="14"/>
  <c r="A27" i="14"/>
  <c r="A28" i="14"/>
  <c r="A29" i="14"/>
  <c r="A30" i="14"/>
  <c r="A31" i="14"/>
  <c r="A32" i="14"/>
  <c r="A33" i="14"/>
  <c r="A34" i="14"/>
  <c r="A35" i="14"/>
  <c r="A36" i="14"/>
  <c r="A37" i="14"/>
  <c r="A38" i="14"/>
  <c r="A39" i="14"/>
  <c r="A40" i="14"/>
  <c r="A41" i="14"/>
  <c r="A42" i="14"/>
  <c r="A43" i="14"/>
  <c r="A44" i="14"/>
  <c r="A45" i="14"/>
  <c r="A46" i="14"/>
  <c r="A47" i="14"/>
  <c r="A48" i="14"/>
  <c r="A49" i="14"/>
  <c r="A50" i="14"/>
  <c r="A51" i="14"/>
  <c r="A52" i="14"/>
  <c r="A53" i="14"/>
  <c r="A54" i="14"/>
  <c r="A55" i="14"/>
  <c r="A56" i="14"/>
  <c r="A57" i="14"/>
  <c r="A58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88" i="14"/>
  <c r="A89" i="14"/>
  <c r="A90" i="14"/>
  <c r="A91" i="14"/>
  <c r="A92" i="14"/>
  <c r="A93" i="14"/>
  <c r="A94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126" i="14"/>
  <c r="A127" i="14"/>
  <c r="A128" i="14"/>
  <c r="A129" i="14"/>
  <c r="A130" i="14"/>
  <c r="A131" i="14"/>
  <c r="A132" i="14"/>
  <c r="A133" i="14"/>
  <c r="A134" i="14"/>
  <c r="A135" i="14"/>
  <c r="A136" i="14"/>
  <c r="A137" i="14"/>
  <c r="A138" i="14"/>
  <c r="A139" i="14"/>
  <c r="A140" i="14"/>
  <c r="A141" i="14"/>
  <c r="A142" i="14"/>
  <c r="A143" i="14"/>
  <c r="A144" i="14"/>
  <c r="A145" i="14"/>
  <c r="A146" i="14"/>
  <c r="A147" i="14"/>
  <c r="A148" i="14"/>
  <c r="A149" i="14"/>
  <c r="A150" i="14"/>
  <c r="A151" i="14"/>
  <c r="A152" i="14"/>
  <c r="A153" i="14"/>
  <c r="A154" i="14"/>
  <c r="A155" i="14"/>
  <c r="A156" i="14"/>
  <c r="A157" i="14"/>
  <c r="A158" i="14"/>
  <c r="A159" i="14"/>
  <c r="A160" i="14"/>
  <c r="A161" i="14"/>
  <c r="A162" i="14"/>
  <c r="A163" i="14"/>
  <c r="A164" i="14"/>
  <c r="A165" i="14"/>
  <c r="A166" i="14"/>
  <c r="A167" i="14"/>
  <c r="A168" i="14"/>
  <c r="A169" i="14"/>
  <c r="A170" i="14"/>
  <c r="A171" i="14"/>
  <c r="A172" i="14"/>
  <c r="A173" i="14"/>
  <c r="A174" i="14"/>
  <c r="A175" i="14"/>
  <c r="A176" i="14"/>
  <c r="A177" i="14"/>
  <c r="A178" i="14"/>
  <c r="A179" i="14"/>
  <c r="A180" i="14"/>
  <c r="A181" i="14"/>
  <c r="A182" i="14"/>
  <c r="A183" i="14"/>
  <c r="A184" i="14"/>
  <c r="A185" i="14"/>
  <c r="A186" i="14"/>
  <c r="A187" i="14"/>
  <c r="A188" i="14"/>
  <c r="A189" i="14"/>
  <c r="A190" i="14"/>
  <c r="A191" i="14"/>
  <c r="A192" i="14"/>
  <c r="A193" i="14"/>
  <c r="A194" i="14"/>
  <c r="A195" i="14"/>
  <c r="A196" i="14"/>
  <c r="A197" i="14"/>
  <c r="A198" i="14"/>
  <c r="A199" i="14"/>
  <c r="A200" i="14"/>
  <c r="A201" i="14"/>
  <c r="A202" i="14"/>
  <c r="A203" i="14"/>
  <c r="A204" i="14"/>
  <c r="A205" i="14"/>
  <c r="A206" i="14"/>
  <c r="A207" i="14"/>
  <c r="A208" i="14"/>
  <c r="A209" i="14"/>
  <c r="A210" i="14"/>
  <c r="A211" i="14"/>
  <c r="A212" i="14"/>
  <c r="A213" i="14"/>
  <c r="A214" i="14"/>
  <c r="A215" i="14"/>
  <c r="A216" i="14"/>
  <c r="A217" i="14"/>
  <c r="A218" i="14"/>
  <c r="A219" i="14"/>
  <c r="A220" i="14"/>
  <c r="A221" i="14"/>
  <c r="A222" i="14"/>
  <c r="A223" i="14"/>
  <c r="A224" i="14"/>
  <c r="A225" i="14"/>
  <c r="A226" i="14"/>
  <c r="A227" i="14"/>
  <c r="A228" i="14"/>
  <c r="A229" i="14"/>
  <c r="A230" i="14"/>
  <c r="A231" i="14"/>
  <c r="A232" i="14"/>
  <c r="A233" i="14"/>
  <c r="A234" i="14"/>
  <c r="A235" i="14"/>
  <c r="A236" i="14"/>
  <c r="A237" i="14"/>
  <c r="A238" i="14"/>
  <c r="A239" i="14"/>
  <c r="A240" i="14"/>
  <c r="A241" i="14"/>
  <c r="A242" i="14"/>
  <c r="A243" i="14"/>
  <c r="A244" i="14"/>
  <c r="A245" i="14"/>
  <c r="A246" i="14"/>
  <c r="A247" i="14"/>
  <c r="A248" i="14"/>
  <c r="A249" i="14"/>
  <c r="A250" i="14"/>
  <c r="A251" i="14"/>
  <c r="A252" i="14"/>
  <c r="A253" i="14"/>
  <c r="A254" i="14"/>
  <c r="A255" i="14"/>
  <c r="A256" i="14"/>
  <c r="A257" i="14"/>
  <c r="A258" i="14"/>
  <c r="A259" i="14"/>
  <c r="A260" i="14"/>
  <c r="A261" i="14"/>
  <c r="A262" i="14"/>
  <c r="A263" i="14"/>
  <c r="A264" i="14"/>
  <c r="A265" i="14"/>
  <c r="A266" i="14"/>
  <c r="A267" i="14"/>
  <c r="A268" i="14"/>
  <c r="A269" i="14"/>
  <c r="A270" i="14"/>
  <c r="A271" i="14"/>
  <c r="A272" i="14"/>
  <c r="A273" i="14"/>
  <c r="A274" i="14"/>
  <c r="A275" i="14"/>
  <c r="A276" i="14"/>
  <c r="A277" i="14"/>
  <c r="A278" i="14"/>
  <c r="A279" i="14"/>
  <c r="A280" i="14"/>
  <c r="A281" i="14"/>
  <c r="A282" i="14"/>
  <c r="A283" i="14"/>
  <c r="A284" i="14"/>
  <c r="A285" i="14"/>
  <c r="A286" i="14"/>
  <c r="A287" i="14"/>
  <c r="A288" i="14"/>
  <c r="A289" i="14"/>
  <c r="A290" i="14"/>
  <c r="A291" i="14"/>
  <c r="A292" i="14"/>
  <c r="A293" i="14"/>
  <c r="A294" i="14"/>
  <c r="A295" i="14"/>
  <c r="A296" i="14"/>
  <c r="A297" i="14"/>
  <c r="A298" i="14"/>
  <c r="A299" i="14"/>
  <c r="A300" i="14"/>
  <c r="A301" i="14"/>
  <c r="A302" i="14"/>
  <c r="A303" i="14"/>
  <c r="A304" i="14"/>
  <c r="A305" i="14"/>
  <c r="A306" i="14"/>
  <c r="A307" i="14"/>
  <c r="A308" i="14"/>
  <c r="A309" i="14"/>
  <c r="A310" i="14"/>
  <c r="A311" i="14"/>
  <c r="A312" i="14"/>
  <c r="A313" i="14"/>
  <c r="A314" i="14"/>
  <c r="A315" i="14"/>
  <c r="A316" i="14"/>
  <c r="A317" i="14"/>
  <c r="A318" i="14"/>
  <c r="A319" i="14"/>
  <c r="A320" i="14"/>
  <c r="A321" i="14"/>
  <c r="A322" i="14"/>
  <c r="A323" i="14"/>
  <c r="A324" i="14"/>
  <c r="A325" i="14"/>
  <c r="A326" i="14"/>
  <c r="A327" i="14"/>
  <c r="A328" i="14"/>
  <c r="A329" i="14"/>
  <c r="A330" i="14"/>
  <c r="A331" i="14"/>
  <c r="A332" i="14"/>
  <c r="A333" i="14"/>
  <c r="A334" i="14"/>
  <c r="A335" i="14"/>
  <c r="A336" i="14"/>
  <c r="A337" i="14"/>
  <c r="A338" i="14"/>
  <c r="A339" i="14"/>
  <c r="A340" i="14"/>
  <c r="A341" i="14"/>
  <c r="A342" i="14"/>
  <c r="A343" i="14"/>
  <c r="A344" i="14"/>
  <c r="A345" i="14"/>
  <c r="A346" i="14"/>
  <c r="A347" i="14"/>
  <c r="A348" i="14"/>
  <c r="A349" i="14"/>
  <c r="A350" i="14"/>
  <c r="A351" i="14"/>
  <c r="A352" i="14"/>
  <c r="A353" i="14"/>
  <c r="A354" i="14"/>
  <c r="A355" i="14"/>
  <c r="A356" i="14"/>
  <c r="A357" i="14"/>
  <c r="A358" i="14"/>
  <c r="A359" i="14"/>
  <c r="A360" i="14"/>
  <c r="A361" i="14"/>
  <c r="A362" i="14"/>
  <c r="A363" i="14"/>
  <c r="A364" i="14"/>
  <c r="A365" i="14"/>
  <c r="A366" i="14"/>
  <c r="A367" i="14"/>
  <c r="A368" i="14"/>
  <c r="A369" i="14"/>
  <c r="A370" i="14"/>
  <c r="A371" i="14"/>
  <c r="A372" i="14"/>
  <c r="A373" i="14"/>
  <c r="A374" i="14"/>
  <c r="A375" i="14"/>
  <c r="A376" i="14"/>
  <c r="A377" i="14"/>
  <c r="A378" i="14"/>
  <c r="A379" i="14"/>
  <c r="A380" i="14"/>
  <c r="A381" i="14"/>
  <c r="A382" i="14"/>
  <c r="A383" i="14"/>
  <c r="A384" i="14"/>
  <c r="A385" i="14"/>
  <c r="A386" i="14"/>
  <c r="A387" i="14"/>
  <c r="A388" i="14"/>
  <c r="A389" i="14"/>
  <c r="A390" i="14"/>
  <c r="A391" i="14"/>
  <c r="A392" i="14"/>
  <c r="A393" i="14"/>
  <c r="A394" i="14"/>
  <c r="A395" i="14"/>
  <c r="A396" i="14"/>
  <c r="A397" i="14"/>
  <c r="A398" i="14"/>
  <c r="A399" i="14"/>
  <c r="A400" i="14"/>
  <c r="A401" i="14"/>
  <c r="A402" i="14"/>
  <c r="A403" i="14"/>
  <c r="A404" i="14"/>
  <c r="A405" i="14"/>
  <c r="A406" i="14"/>
  <c r="A407" i="14"/>
  <c r="A408" i="14"/>
  <c r="A409" i="14"/>
  <c r="A410" i="14"/>
  <c r="A411" i="14"/>
  <c r="A412" i="14"/>
  <c r="A413" i="14"/>
  <c r="A414" i="14"/>
  <c r="A415" i="14"/>
  <c r="A416" i="14"/>
  <c r="A417" i="14"/>
  <c r="A418" i="14"/>
  <c r="A419" i="14"/>
  <c r="A420" i="14"/>
  <c r="A421" i="14"/>
  <c r="A422" i="14"/>
  <c r="A423" i="14"/>
  <c r="A424" i="14"/>
  <c r="A425" i="14"/>
  <c r="A426" i="14"/>
  <c r="A427" i="14"/>
  <c r="A428" i="14"/>
  <c r="A429" i="14"/>
  <c r="A430" i="14"/>
  <c r="A431" i="14"/>
  <c r="A432" i="14"/>
  <c r="A433" i="14"/>
  <c r="A434" i="14"/>
  <c r="A435" i="14"/>
  <c r="A436" i="14"/>
  <c r="A437" i="14"/>
  <c r="A438" i="14"/>
  <c r="A439" i="14"/>
  <c r="A440" i="14"/>
  <c r="A441" i="14"/>
  <c r="A442" i="14"/>
  <c r="A443" i="14"/>
  <c r="A444" i="14"/>
  <c r="A445" i="14"/>
  <c r="A446" i="14"/>
  <c r="A447" i="14"/>
  <c r="A448" i="14"/>
  <c r="A449" i="14"/>
  <c r="A450" i="14"/>
  <c r="A451" i="14"/>
  <c r="A452" i="14"/>
  <c r="A453" i="14"/>
  <c r="A454" i="14"/>
  <c r="A455" i="14"/>
  <c r="A456" i="14"/>
  <c r="A457" i="14"/>
  <c r="A458" i="14"/>
  <c r="A459" i="14"/>
  <c r="A460" i="14"/>
  <c r="A461" i="14"/>
  <c r="A462" i="14"/>
  <c r="A463" i="14"/>
  <c r="A464" i="14"/>
  <c r="A465" i="14"/>
  <c r="A466" i="14"/>
  <c r="A467" i="14"/>
  <c r="A468" i="14"/>
  <c r="A469" i="14"/>
  <c r="A470" i="14"/>
  <c r="A471" i="14"/>
  <c r="A472" i="14"/>
  <c r="A473" i="14"/>
  <c r="A474" i="14"/>
  <c r="A475" i="14"/>
  <c r="A476" i="14"/>
  <c r="A477" i="14"/>
  <c r="A478" i="14"/>
  <c r="A479" i="14"/>
  <c r="A480" i="14"/>
  <c r="A481" i="14"/>
  <c r="A482" i="14"/>
  <c r="A483" i="14"/>
  <c r="A484" i="14"/>
  <c r="A485" i="14"/>
  <c r="A486" i="14"/>
  <c r="A487" i="14"/>
  <c r="A488" i="14"/>
  <c r="A489" i="14"/>
  <c r="A490" i="14"/>
  <c r="A491" i="14"/>
  <c r="A492" i="14"/>
  <c r="A493" i="14"/>
  <c r="A494" i="14"/>
  <c r="A495" i="14"/>
  <c r="A496" i="14"/>
  <c r="A497" i="14"/>
  <c r="A498" i="14"/>
  <c r="A499" i="14"/>
  <c r="A500" i="14"/>
  <c r="A501" i="14"/>
  <c r="A502" i="14"/>
  <c r="A503" i="14"/>
  <c r="A504" i="14"/>
  <c r="A505" i="14"/>
  <c r="A506" i="14"/>
  <c r="A507" i="14"/>
  <c r="A508" i="14"/>
  <c r="A509" i="14"/>
  <c r="A510" i="14"/>
  <c r="A511" i="14"/>
  <c r="A512" i="14"/>
  <c r="A513" i="14"/>
  <c r="A514" i="14"/>
  <c r="A515" i="14"/>
  <c r="A516" i="14"/>
  <c r="A517" i="14"/>
  <c r="A518" i="14"/>
  <c r="A519" i="14"/>
  <c r="A520" i="14"/>
  <c r="A521" i="14"/>
  <c r="A522" i="14"/>
  <c r="A523" i="14"/>
  <c r="A524" i="14"/>
  <c r="A525" i="14"/>
  <c r="A526" i="14"/>
  <c r="A527" i="14"/>
  <c r="A528" i="14"/>
  <c r="A529" i="14"/>
  <c r="A530" i="14"/>
  <c r="A531" i="14"/>
  <c r="A532" i="14"/>
  <c r="A533" i="14"/>
  <c r="A534" i="14"/>
  <c r="A535" i="14"/>
  <c r="A536" i="14"/>
  <c r="A537" i="14"/>
  <c r="A538" i="14"/>
  <c r="A539" i="14"/>
  <c r="A540" i="14"/>
  <c r="A541" i="14"/>
  <c r="A542" i="14"/>
  <c r="A543" i="14"/>
  <c r="A544" i="14"/>
  <c r="A545" i="14"/>
  <c r="A546" i="14"/>
  <c r="A547" i="14"/>
  <c r="A548" i="14"/>
  <c r="A549" i="14"/>
  <c r="A550" i="14"/>
  <c r="A551" i="14"/>
  <c r="A552" i="14"/>
  <c r="A553" i="14"/>
  <c r="A554" i="14"/>
  <c r="A555" i="14"/>
  <c r="A556" i="14"/>
  <c r="A557" i="14"/>
  <c r="A558" i="14"/>
  <c r="A559" i="14"/>
  <c r="A560" i="14"/>
  <c r="A561" i="14"/>
  <c r="A562" i="14"/>
  <c r="A563" i="14"/>
  <c r="A564" i="14"/>
  <c r="A565" i="14"/>
  <c r="A566" i="14"/>
  <c r="A567" i="14"/>
  <c r="A568" i="14"/>
  <c r="A569" i="14"/>
  <c r="A570" i="14"/>
  <c r="A571" i="14"/>
  <c r="A572" i="14"/>
  <c r="A573" i="14"/>
  <c r="A574" i="14"/>
  <c r="A575" i="14"/>
  <c r="A576" i="14"/>
  <c r="A577" i="14"/>
  <c r="A578" i="14"/>
  <c r="A579" i="14"/>
  <c r="A580" i="14"/>
  <c r="A581" i="14"/>
  <c r="A582" i="14"/>
  <c r="A583" i="14"/>
  <c r="A584" i="14"/>
  <c r="A585" i="14"/>
  <c r="A586" i="14"/>
  <c r="A587" i="14"/>
  <c r="A588" i="14"/>
  <c r="A589" i="14"/>
  <c r="A590" i="14"/>
  <c r="A591" i="14"/>
  <c r="A592" i="14"/>
  <c r="A593" i="14"/>
  <c r="A594" i="14"/>
  <c r="A595" i="14"/>
  <c r="A596" i="14"/>
  <c r="A597" i="14"/>
  <c r="A598" i="14"/>
  <c r="A599" i="14"/>
  <c r="A600" i="14"/>
  <c r="A601" i="14"/>
  <c r="A602" i="14"/>
  <c r="A603" i="14"/>
  <c r="A604" i="14"/>
  <c r="A605" i="14"/>
  <c r="A606" i="14"/>
  <c r="A607" i="14"/>
  <c r="A608" i="14"/>
  <c r="A609" i="14"/>
  <c r="A610" i="14"/>
  <c r="A611" i="14"/>
  <c r="A612" i="14"/>
  <c r="A613" i="14"/>
  <c r="A614" i="14"/>
  <c r="A615" i="14"/>
  <c r="A616" i="14"/>
  <c r="A617" i="14"/>
  <c r="A618" i="14"/>
  <c r="A619" i="14"/>
  <c r="A620" i="14"/>
  <c r="A621" i="14"/>
  <c r="A622" i="14"/>
  <c r="A623" i="14"/>
  <c r="A624" i="14"/>
  <c r="A625" i="14"/>
  <c r="A626" i="14"/>
  <c r="A627" i="14"/>
  <c r="A628" i="14"/>
  <c r="A629" i="14"/>
  <c r="A630" i="14"/>
  <c r="A631" i="14"/>
  <c r="A632" i="14"/>
  <c r="A633" i="14"/>
  <c r="A634" i="14"/>
  <c r="A635" i="14"/>
  <c r="A636" i="14"/>
  <c r="A637" i="14"/>
  <c r="A638" i="14"/>
  <c r="A639" i="14"/>
  <c r="A640" i="14"/>
  <c r="A641" i="14"/>
  <c r="A642" i="14"/>
  <c r="A643" i="14"/>
  <c r="A644" i="14"/>
  <c r="A645" i="14"/>
  <c r="A646" i="14"/>
  <c r="A647" i="14"/>
  <c r="A648" i="14"/>
  <c r="A649" i="14"/>
  <c r="A650" i="14"/>
  <c r="A651" i="14"/>
  <c r="A652" i="14"/>
  <c r="A653" i="14"/>
  <c r="A654" i="14"/>
  <c r="A655" i="14"/>
  <c r="A656" i="14"/>
  <c r="A657" i="14"/>
  <c r="A658" i="14"/>
  <c r="A659" i="14"/>
  <c r="A660" i="14"/>
  <c r="A661" i="14"/>
  <c r="A662" i="14"/>
  <c r="A663" i="14"/>
  <c r="A664" i="14"/>
  <c r="A665" i="14"/>
  <c r="A666" i="14"/>
  <c r="A667" i="14"/>
  <c r="A668" i="14"/>
  <c r="A669" i="14"/>
  <c r="A670" i="14"/>
  <c r="A671" i="14"/>
  <c r="A672" i="14"/>
  <c r="A673" i="14"/>
  <c r="A674" i="14"/>
  <c r="A675" i="14"/>
  <c r="A676" i="14"/>
  <c r="A677" i="14"/>
  <c r="A678" i="14"/>
  <c r="A679" i="14"/>
  <c r="A680" i="14"/>
  <c r="A681" i="14"/>
  <c r="A682" i="14"/>
  <c r="A683" i="14"/>
  <c r="A684" i="14"/>
  <c r="A685" i="14"/>
  <c r="A686" i="14"/>
  <c r="A687" i="14"/>
  <c r="A688" i="14"/>
  <c r="A689" i="14"/>
  <c r="A690" i="14"/>
  <c r="A691" i="14"/>
  <c r="A692" i="14"/>
  <c r="A693" i="14"/>
  <c r="A694" i="14"/>
  <c r="A695" i="14"/>
  <c r="A696" i="14"/>
  <c r="A697" i="14"/>
  <c r="A698" i="14"/>
  <c r="A699" i="14"/>
  <c r="A700" i="14"/>
  <c r="A701" i="14"/>
  <c r="A702" i="14"/>
  <c r="A703" i="14"/>
  <c r="A704" i="14"/>
  <c r="A705" i="14"/>
  <c r="A706" i="14"/>
  <c r="A707" i="14"/>
  <c r="A708" i="14"/>
  <c r="A709" i="14"/>
  <c r="A710" i="14"/>
  <c r="A711" i="14"/>
  <c r="A712" i="14"/>
  <c r="A713" i="14"/>
  <c r="A714" i="14"/>
  <c r="A715" i="14"/>
  <c r="A716" i="14"/>
  <c r="A717" i="14"/>
  <c r="A718" i="14"/>
  <c r="A719" i="14"/>
  <c r="A720" i="14"/>
  <c r="A721" i="14"/>
  <c r="A722" i="14"/>
  <c r="A723" i="14"/>
  <c r="A724" i="14"/>
  <c r="A725" i="14"/>
  <c r="A726" i="14"/>
  <c r="A727" i="14"/>
  <c r="A728" i="14"/>
  <c r="A729" i="14"/>
  <c r="A730" i="14"/>
  <c r="A731" i="14"/>
  <c r="A732" i="14"/>
  <c r="A733" i="14"/>
  <c r="A734" i="14"/>
  <c r="A735" i="14"/>
  <c r="A736" i="14"/>
  <c r="A737" i="14"/>
  <c r="A738" i="14"/>
  <c r="A739" i="14"/>
  <c r="A740" i="14"/>
  <c r="A741" i="14"/>
  <c r="A742" i="14"/>
  <c r="A743" i="14"/>
  <c r="A744" i="14"/>
  <c r="A745" i="14"/>
  <c r="A746" i="14"/>
  <c r="A747" i="14"/>
  <c r="A748" i="14"/>
  <c r="A749" i="14"/>
  <c r="A750" i="14"/>
  <c r="A751" i="14"/>
  <c r="A752" i="14"/>
  <c r="A753" i="14"/>
  <c r="A754" i="14"/>
  <c r="A755" i="14"/>
  <c r="A756" i="14"/>
  <c r="A757" i="14"/>
  <c r="A758" i="14"/>
  <c r="A759" i="14"/>
  <c r="A760" i="14"/>
  <c r="A761" i="14"/>
  <c r="A762" i="14"/>
  <c r="A763" i="14"/>
  <c r="A764" i="14"/>
  <c r="A765" i="14"/>
  <c r="A766" i="14"/>
  <c r="A767" i="14"/>
  <c r="A768" i="14"/>
  <c r="A769" i="14"/>
  <c r="A770" i="14"/>
  <c r="A771" i="14"/>
  <c r="A772" i="14"/>
  <c r="A773" i="14"/>
  <c r="A774" i="14"/>
  <c r="A775" i="14"/>
  <c r="A776" i="14"/>
  <c r="A777" i="14"/>
  <c r="A778" i="14"/>
  <c r="A779" i="14"/>
  <c r="A780" i="14"/>
  <c r="A781" i="14"/>
  <c r="A782" i="14"/>
  <c r="A783" i="14"/>
  <c r="A784" i="14"/>
  <c r="A785" i="14"/>
  <c r="A786" i="14"/>
  <c r="A787" i="14"/>
  <c r="A788" i="14"/>
  <c r="A789" i="14"/>
  <c r="A790" i="14"/>
  <c r="A791" i="14"/>
  <c r="A792" i="14"/>
  <c r="A793" i="14"/>
  <c r="A794" i="14"/>
  <c r="A795" i="14"/>
  <c r="A796" i="14"/>
  <c r="A797" i="14"/>
  <c r="A798" i="14"/>
  <c r="A799" i="14"/>
  <c r="A800" i="14"/>
  <c r="A801" i="14"/>
  <c r="A802" i="14"/>
  <c r="A803" i="14"/>
  <c r="A804" i="14"/>
  <c r="A805" i="14"/>
  <c r="A806" i="14"/>
  <c r="A807" i="14"/>
  <c r="A808" i="14"/>
  <c r="A809" i="14"/>
  <c r="A810" i="14"/>
  <c r="A811" i="14"/>
  <c r="A812" i="14"/>
  <c r="A813" i="14"/>
  <c r="A814" i="14"/>
  <c r="A815" i="14"/>
  <c r="A816" i="14"/>
  <c r="A817" i="14"/>
  <c r="A818" i="14"/>
  <c r="A819" i="14"/>
  <c r="A820" i="14"/>
  <c r="A821" i="14"/>
  <c r="A822" i="14"/>
  <c r="A823" i="14"/>
  <c r="A824" i="14"/>
  <c r="A825" i="14"/>
  <c r="A826" i="14"/>
  <c r="A827" i="14"/>
  <c r="A828" i="14"/>
  <c r="A829" i="14"/>
  <c r="A830" i="14"/>
  <c r="A831" i="14"/>
  <c r="A832" i="14"/>
  <c r="A833" i="14"/>
  <c r="A834" i="14"/>
  <c r="A835" i="14"/>
  <c r="A836" i="14"/>
  <c r="A837" i="14"/>
  <c r="A838" i="14"/>
  <c r="A839" i="14"/>
  <c r="A840" i="14"/>
  <c r="A841" i="14"/>
  <c r="A842" i="14"/>
  <c r="A843" i="14"/>
  <c r="A844" i="14"/>
  <c r="A845" i="14"/>
  <c r="A846" i="14"/>
  <c r="A847" i="14"/>
  <c r="A848" i="14"/>
  <c r="A849" i="14"/>
  <c r="A850" i="14"/>
  <c r="A851" i="14"/>
  <c r="A852" i="14"/>
  <c r="A853" i="14"/>
  <c r="A854" i="14"/>
  <c r="A855" i="14"/>
  <c r="A856" i="14"/>
  <c r="A857" i="14"/>
  <c r="A858" i="14"/>
  <c r="A859" i="14"/>
  <c r="A860" i="14"/>
  <c r="A861" i="14"/>
  <c r="A862" i="14"/>
  <c r="A863" i="14"/>
  <c r="A864" i="14"/>
  <c r="A865" i="14"/>
  <c r="A866" i="14"/>
  <c r="A867" i="14"/>
  <c r="A868" i="14"/>
  <c r="A869" i="14"/>
  <c r="A870" i="14"/>
  <c r="A871" i="14"/>
  <c r="A872" i="14"/>
  <c r="A873" i="14"/>
  <c r="A874" i="14"/>
  <c r="A875" i="14"/>
  <c r="A876" i="14"/>
  <c r="A877" i="14"/>
  <c r="A878" i="14"/>
  <c r="A879" i="14"/>
  <c r="A880" i="14"/>
  <c r="A881" i="14"/>
  <c r="A882" i="14"/>
  <c r="A883" i="14"/>
  <c r="A884" i="14"/>
  <c r="A885" i="14"/>
  <c r="A886" i="14"/>
  <c r="A887" i="14"/>
  <c r="A888" i="14"/>
  <c r="A889" i="14"/>
  <c r="A890" i="14"/>
  <c r="A891" i="14"/>
  <c r="A892" i="14"/>
  <c r="A893" i="14"/>
  <c r="A894" i="14"/>
  <c r="A895" i="14"/>
  <c r="A896" i="14"/>
  <c r="A897" i="14"/>
  <c r="A898" i="14"/>
  <c r="A899" i="14"/>
  <c r="A900" i="14"/>
  <c r="A901" i="14"/>
  <c r="A902" i="14"/>
  <c r="A903" i="14"/>
  <c r="A904" i="14"/>
  <c r="A905" i="14"/>
  <c r="A906" i="14"/>
  <c r="A907" i="14"/>
  <c r="A908" i="14"/>
  <c r="A909" i="14"/>
  <c r="A910" i="14"/>
  <c r="A911" i="14"/>
  <c r="A912" i="14"/>
  <c r="A913" i="14"/>
  <c r="A914" i="14"/>
  <c r="A915" i="14"/>
  <c r="A916" i="14"/>
  <c r="A917" i="14"/>
  <c r="A918" i="14"/>
  <c r="A919" i="14"/>
  <c r="A920" i="14"/>
  <c r="A921" i="14"/>
  <c r="A922" i="14"/>
  <c r="A923" i="14"/>
  <c r="A924" i="14"/>
  <c r="A925" i="14"/>
  <c r="A926" i="14"/>
  <c r="A927" i="14"/>
  <c r="A928" i="14"/>
  <c r="A929" i="14"/>
  <c r="A930" i="14"/>
  <c r="A931" i="14"/>
  <c r="A932" i="14"/>
  <c r="A933" i="14"/>
  <c r="A934" i="14"/>
  <c r="A935" i="14"/>
  <c r="A936" i="14"/>
  <c r="A937" i="14"/>
  <c r="A938" i="14"/>
  <c r="A939" i="14"/>
  <c r="A940" i="14"/>
  <c r="A941" i="14"/>
  <c r="A942" i="14"/>
  <c r="A943" i="14"/>
  <c r="A944" i="14"/>
  <c r="A945" i="14"/>
  <c r="A946" i="14"/>
  <c r="A947" i="14"/>
  <c r="A948" i="14"/>
  <c r="A949" i="14"/>
  <c r="A950" i="14"/>
  <c r="A951" i="14"/>
  <c r="A952" i="14"/>
  <c r="A953" i="14"/>
  <c r="A954" i="14"/>
  <c r="A955" i="14"/>
  <c r="A956" i="14"/>
  <c r="A957" i="14"/>
  <c r="A958" i="14"/>
  <c r="A959" i="14"/>
  <c r="A960" i="14"/>
  <c r="A961" i="14"/>
  <c r="A962" i="14"/>
  <c r="A963" i="14"/>
  <c r="A964" i="14"/>
  <c r="A965" i="14"/>
  <c r="A966" i="14"/>
  <c r="A967" i="14"/>
  <c r="A968" i="14"/>
  <c r="A969" i="14"/>
  <c r="A970" i="14"/>
  <c r="A971" i="14"/>
  <c r="A972" i="14"/>
  <c r="A973" i="14"/>
  <c r="A974" i="14"/>
  <c r="A975" i="14"/>
  <c r="A976" i="14"/>
  <c r="A977" i="14"/>
  <c r="A978" i="14"/>
  <c r="A979" i="14"/>
  <c r="A980" i="14"/>
  <c r="A981" i="14"/>
  <c r="A982" i="14"/>
  <c r="A983" i="14"/>
  <c r="A984" i="14"/>
  <c r="A985" i="14"/>
  <c r="A986" i="14"/>
  <c r="A987" i="14"/>
  <c r="A988" i="14"/>
  <c r="A989" i="14"/>
  <c r="A990" i="14"/>
  <c r="A991" i="14"/>
  <c r="A992" i="14"/>
  <c r="A993" i="14"/>
  <c r="A994" i="14"/>
  <c r="A995" i="14"/>
  <c r="A996" i="14"/>
  <c r="A997" i="14"/>
  <c r="A998" i="14"/>
  <c r="A999" i="14"/>
  <c r="A1000" i="14"/>
  <c r="A1001" i="14"/>
  <c r="A1002" i="14"/>
  <c r="A1003" i="14"/>
  <c r="A1004" i="14"/>
  <c r="A1005" i="14"/>
  <c r="A1006" i="14"/>
  <c r="A1007" i="14"/>
  <c r="A1008" i="14"/>
  <c r="A1009" i="14"/>
  <c r="A1010" i="14"/>
  <c r="A1011" i="14"/>
  <c r="A1012" i="14"/>
  <c r="A1013" i="14"/>
  <c r="A1014" i="14"/>
  <c r="A1015" i="14"/>
  <c r="A1016" i="14"/>
  <c r="A1017" i="14"/>
  <c r="A1018" i="14"/>
  <c r="A1019" i="14"/>
  <c r="A1020" i="14"/>
  <c r="A1021" i="14"/>
  <c r="A1022" i="14"/>
  <c r="A1023" i="14"/>
  <c r="A1024" i="14"/>
  <c r="A1025" i="14"/>
  <c r="A1026" i="14"/>
  <c r="A1027" i="14"/>
  <c r="A1028" i="14"/>
  <c r="A1029" i="14"/>
  <c r="A1030" i="14"/>
  <c r="A1031" i="14"/>
  <c r="A1032" i="14"/>
  <c r="A1033" i="14"/>
  <c r="A1034" i="14"/>
  <c r="A1035" i="14"/>
  <c r="A1036" i="14"/>
  <c r="A1037" i="14"/>
  <c r="A1038" i="14"/>
  <c r="A1039" i="14"/>
  <c r="A1040" i="14"/>
  <c r="A1041" i="14"/>
  <c r="A1042" i="14"/>
  <c r="A1043" i="14"/>
  <c r="A1044" i="14"/>
  <c r="A1045" i="14"/>
  <c r="A1046" i="14"/>
  <c r="A1047" i="14"/>
  <c r="A1048" i="14"/>
  <c r="A1049" i="14"/>
  <c r="A1050" i="14"/>
  <c r="A1051" i="14"/>
  <c r="A1052" i="14"/>
  <c r="A1053" i="14"/>
  <c r="A1054" i="14"/>
  <c r="A1055" i="14"/>
  <c r="A1056" i="14"/>
  <c r="A1057" i="14"/>
  <c r="A1058" i="14"/>
  <c r="A1059" i="14"/>
  <c r="A1060" i="14"/>
  <c r="A1061" i="14"/>
  <c r="A1062" i="14"/>
  <c r="A1063" i="14"/>
  <c r="A1064" i="14"/>
  <c r="A1065" i="14"/>
  <c r="A1066" i="14"/>
  <c r="A1067" i="14"/>
  <c r="A1068" i="14"/>
  <c r="A1069" i="14"/>
  <c r="A1070" i="14"/>
  <c r="A1071" i="14"/>
  <c r="A1072" i="14"/>
  <c r="A1073" i="14"/>
  <c r="A1074" i="14"/>
  <c r="A1075" i="14"/>
  <c r="A1076" i="14"/>
  <c r="A1077" i="14"/>
  <c r="A1078" i="14"/>
  <c r="A1079" i="14"/>
  <c r="A1080" i="14"/>
  <c r="A1081" i="14"/>
  <c r="A1082" i="14"/>
  <c r="A1083" i="14"/>
  <c r="A1084" i="14"/>
  <c r="A1085" i="14"/>
  <c r="A1086" i="14"/>
  <c r="A1087" i="14"/>
  <c r="A1088" i="14"/>
  <c r="A1089" i="14"/>
  <c r="A1090" i="14"/>
  <c r="A1091" i="14"/>
  <c r="A1092" i="14"/>
  <c r="A1093" i="14"/>
  <c r="A1094" i="14"/>
  <c r="A1095" i="14"/>
  <c r="A1096" i="14"/>
  <c r="A1097" i="14"/>
  <c r="A1098" i="14"/>
  <c r="A1099" i="14"/>
  <c r="A1100" i="14"/>
  <c r="A1101" i="14"/>
  <c r="A1102" i="14"/>
  <c r="A1103" i="14"/>
  <c r="A1104" i="14"/>
  <c r="A1105" i="14"/>
  <c r="A1106" i="14"/>
  <c r="A1107" i="14"/>
  <c r="A1108" i="14"/>
  <c r="A1109" i="14"/>
  <c r="A1110" i="14"/>
  <c r="A1111" i="14"/>
  <c r="A1112" i="14"/>
  <c r="A1113" i="14"/>
  <c r="A1114" i="14"/>
  <c r="A1115" i="14"/>
  <c r="A1116" i="14"/>
  <c r="A1117" i="14"/>
  <c r="A1118" i="14"/>
  <c r="A1119" i="14"/>
  <c r="A1120" i="14"/>
  <c r="A1121" i="14"/>
  <c r="A1122" i="14"/>
  <c r="A1123" i="14"/>
  <c r="A1124" i="14"/>
  <c r="A1125" i="14"/>
  <c r="A1126" i="14"/>
  <c r="A1127" i="14"/>
  <c r="A1128" i="14"/>
  <c r="A1129" i="14"/>
  <c r="A1130" i="14"/>
  <c r="A1131" i="14"/>
  <c r="A1132" i="14"/>
  <c r="A1133" i="14"/>
  <c r="A1134" i="14"/>
  <c r="A1135" i="14"/>
  <c r="A1136" i="14"/>
  <c r="A1137" i="14"/>
  <c r="A1138" i="14"/>
  <c r="A1139" i="14"/>
  <c r="A1140" i="14"/>
  <c r="A1141" i="14"/>
  <c r="A1142" i="14"/>
  <c r="A1143" i="14"/>
  <c r="A1144" i="14"/>
  <c r="A1145" i="14"/>
  <c r="A1146" i="14"/>
  <c r="A1147" i="14"/>
  <c r="A1148" i="14"/>
  <c r="A1149" i="14"/>
  <c r="A1150" i="14"/>
  <c r="A1151" i="14"/>
  <c r="A1152" i="14"/>
  <c r="A1153" i="14"/>
  <c r="A1154" i="14"/>
  <c r="A1155" i="14"/>
  <c r="A1156" i="14"/>
  <c r="A1157" i="14"/>
  <c r="A1158" i="14"/>
  <c r="A1159" i="14"/>
  <c r="A1160" i="14"/>
  <c r="A1161" i="14"/>
  <c r="A1162" i="14"/>
  <c r="A1163" i="14"/>
  <c r="A1164" i="14"/>
  <c r="A1165" i="14"/>
  <c r="A1166" i="14"/>
  <c r="A1167" i="14"/>
  <c r="A1168" i="14"/>
  <c r="A1169" i="14"/>
  <c r="A1170" i="14"/>
  <c r="A1171" i="14"/>
  <c r="A1172" i="14"/>
  <c r="A1173" i="14"/>
  <c r="A1174" i="14"/>
  <c r="A1175" i="14"/>
  <c r="A1176" i="14"/>
  <c r="A1177" i="14"/>
  <c r="A1178" i="14"/>
  <c r="A1179" i="14"/>
  <c r="A1180" i="14"/>
  <c r="A1181" i="14"/>
  <c r="A1182" i="14"/>
  <c r="A1183" i="14"/>
  <c r="A1184" i="14"/>
  <c r="A1185" i="14"/>
  <c r="A1186" i="14"/>
  <c r="A1187" i="14"/>
  <c r="A1188" i="14"/>
  <c r="A1189" i="14"/>
  <c r="A1190" i="14"/>
  <c r="A1191" i="14"/>
  <c r="A1192" i="14"/>
  <c r="A1193" i="14"/>
  <c r="A1194" i="14"/>
  <c r="A1195" i="14"/>
  <c r="A1196" i="14"/>
  <c r="A1197" i="14"/>
  <c r="A1198" i="14"/>
  <c r="A1199" i="14"/>
  <c r="A1200" i="14"/>
  <c r="A1201" i="14"/>
  <c r="A1202" i="14"/>
  <c r="A1203" i="14"/>
  <c r="A1204" i="14"/>
  <c r="A1205" i="14"/>
  <c r="A1206" i="14"/>
  <c r="A1207" i="14"/>
  <c r="A1208" i="14"/>
  <c r="A1209" i="14"/>
  <c r="A1210" i="14"/>
  <c r="A1211" i="14"/>
  <c r="A1212" i="14"/>
  <c r="A1213" i="14"/>
  <c r="A1214" i="14"/>
  <c r="A1215" i="14"/>
  <c r="A1216" i="14"/>
  <c r="A1218" i="14"/>
  <c r="A1219" i="14"/>
  <c r="A1220" i="14"/>
  <c r="A1221" i="14"/>
  <c r="A1222" i="14"/>
  <c r="A1223" i="14"/>
  <c r="A1224" i="14"/>
  <c r="A1225" i="14"/>
  <c r="A1226" i="14"/>
  <c r="A1227" i="14"/>
  <c r="A1228" i="14"/>
  <c r="A1229" i="14"/>
  <c r="A1230" i="14"/>
  <c r="A1231" i="14"/>
  <c r="A1232" i="14"/>
  <c r="A1233" i="14"/>
  <c r="A1234" i="14"/>
  <c r="A1235" i="14"/>
  <c r="A1236" i="14"/>
  <c r="A1237" i="14"/>
  <c r="A1238" i="14"/>
  <c r="A1239" i="14"/>
  <c r="A1240" i="14"/>
  <c r="A1241" i="14"/>
  <c r="A1242" i="14"/>
  <c r="A1243" i="14"/>
  <c r="A1244" i="14"/>
  <c r="A1245" i="14"/>
  <c r="A1246" i="14"/>
  <c r="A1247" i="14"/>
  <c r="A1248" i="14"/>
  <c r="A1249" i="14"/>
  <c r="A1250" i="14"/>
  <c r="A1251" i="14"/>
  <c r="A1252" i="14"/>
  <c r="A1253" i="14"/>
  <c r="A1254" i="14"/>
  <c r="A1255" i="14"/>
  <c r="A1256" i="14"/>
  <c r="A1257" i="14"/>
  <c r="A1258" i="14"/>
  <c r="A1259" i="14"/>
  <c r="A1260" i="14"/>
  <c r="A1261" i="14"/>
  <c r="A1262" i="14"/>
  <c r="A1263" i="14"/>
  <c r="A1264" i="14"/>
  <c r="A1265" i="14"/>
  <c r="A1266" i="14"/>
  <c r="A1267" i="14"/>
  <c r="A1268" i="14"/>
  <c r="A1269" i="14"/>
  <c r="A1270" i="14"/>
  <c r="A1271" i="14"/>
  <c r="A1272" i="14"/>
  <c r="A1273" i="14"/>
  <c r="A1274" i="14"/>
  <c r="A1275" i="14"/>
  <c r="A1276" i="14"/>
  <c r="A1277" i="14"/>
  <c r="A1278" i="14"/>
  <c r="A1279" i="14"/>
  <c r="A1280" i="14"/>
  <c r="A1281" i="14"/>
  <c r="A1282" i="14"/>
  <c r="A1283" i="14"/>
  <c r="A1284" i="14"/>
  <c r="A1285" i="14"/>
  <c r="A1286" i="14"/>
  <c r="A1287" i="14"/>
  <c r="A1288" i="14"/>
  <c r="A1289" i="14"/>
  <c r="A1290" i="14"/>
  <c r="A1291" i="14"/>
  <c r="A1292" i="14"/>
  <c r="A1293" i="14"/>
  <c r="A1294" i="14"/>
  <c r="A1295" i="14"/>
  <c r="A1296" i="14"/>
  <c r="A1297" i="14"/>
  <c r="A1298" i="14"/>
  <c r="A1299" i="14"/>
  <c r="A1300" i="14"/>
  <c r="A1301" i="14"/>
  <c r="A1302" i="14"/>
  <c r="A1303" i="14"/>
  <c r="A1304" i="14"/>
  <c r="A1305" i="14"/>
  <c r="A1306" i="14"/>
  <c r="A1307" i="14"/>
  <c r="A1308" i="14"/>
  <c r="A1309" i="14"/>
  <c r="A1310" i="14"/>
  <c r="A1311" i="14"/>
  <c r="A1312" i="14"/>
  <c r="A1313" i="14"/>
  <c r="A1314" i="14"/>
  <c r="A1315" i="14"/>
  <c r="A1316" i="14"/>
  <c r="A1317" i="14"/>
  <c r="A1318" i="14"/>
  <c r="A1319" i="14"/>
  <c r="A1320" i="14"/>
  <c r="A1321" i="14"/>
  <c r="A1322" i="14"/>
  <c r="A1323" i="14"/>
  <c r="A1324" i="14"/>
  <c r="A1325" i="14"/>
  <c r="A1326" i="14"/>
  <c r="A1327" i="14"/>
  <c r="A1328" i="14"/>
  <c r="A1329" i="14"/>
  <c r="A1330" i="14"/>
  <c r="A1331" i="14"/>
  <c r="A1332" i="14"/>
  <c r="A1333" i="14"/>
  <c r="A1334" i="14"/>
  <c r="A1335" i="14"/>
  <c r="A1336" i="14"/>
  <c r="A1337" i="14"/>
  <c r="A1338" i="14"/>
  <c r="A1339" i="14"/>
  <c r="A1340" i="14"/>
  <c r="A1341" i="14"/>
  <c r="A1342" i="14"/>
  <c r="A1343" i="14"/>
  <c r="A1344" i="14"/>
  <c r="A1345" i="14"/>
  <c r="A1346" i="14"/>
  <c r="A1347" i="14"/>
  <c r="A1348" i="14"/>
  <c r="A1349" i="14"/>
  <c r="A1350" i="14"/>
  <c r="A1351" i="14"/>
  <c r="A1352" i="14"/>
  <c r="A1353" i="14"/>
  <c r="A1354" i="14"/>
  <c r="A1355" i="14"/>
  <c r="A1356" i="14"/>
  <c r="A1357" i="14"/>
  <c r="A1358" i="14"/>
  <c r="A1359" i="14"/>
  <c r="A1360" i="14"/>
  <c r="A1361" i="14"/>
  <c r="A1362" i="14"/>
  <c r="A1363" i="14"/>
  <c r="A1364" i="14"/>
  <c r="A1365" i="14"/>
  <c r="A1366" i="14"/>
  <c r="A1367" i="14"/>
  <c r="A1368" i="14"/>
  <c r="A1369" i="14"/>
  <c r="A1370" i="14"/>
  <c r="A1371" i="14"/>
  <c r="A1372" i="14"/>
  <c r="A1373" i="14"/>
  <c r="A1374" i="14"/>
  <c r="A1375" i="14"/>
  <c r="A1376" i="14"/>
  <c r="A1377" i="14"/>
  <c r="A1378" i="14"/>
  <c r="A1379" i="14"/>
  <c r="A1380" i="14"/>
  <c r="A1381" i="14"/>
  <c r="A1382" i="14"/>
  <c r="A1383" i="14"/>
  <c r="A1384" i="14"/>
  <c r="A1385" i="14"/>
  <c r="A1386" i="14"/>
  <c r="A1387" i="14"/>
  <c r="A1388" i="14"/>
  <c r="A1389" i="14"/>
  <c r="A1390" i="14"/>
  <c r="A1391" i="14"/>
  <c r="A1392" i="14"/>
  <c r="A1393" i="14"/>
  <c r="A1394" i="14"/>
  <c r="A1395" i="14"/>
  <c r="A1396" i="14"/>
  <c r="A1397" i="14"/>
  <c r="A1398" i="14"/>
  <c r="A1399" i="14"/>
  <c r="A1400" i="14"/>
  <c r="A1401" i="14"/>
  <c r="A1402" i="14"/>
  <c r="A1403" i="14"/>
  <c r="A1404" i="14"/>
  <c r="A1405" i="14"/>
  <c r="A1406" i="14"/>
  <c r="A1407" i="14"/>
  <c r="A1408" i="14"/>
  <c r="A1409" i="14"/>
  <c r="A1410" i="14"/>
  <c r="A1411" i="14"/>
  <c r="A1413" i="14"/>
  <c r="A1414" i="14"/>
  <c r="A1415" i="14"/>
  <c r="A1416" i="14"/>
  <c r="A1417" i="14"/>
  <c r="A1418" i="14"/>
  <c r="A1419" i="14"/>
  <c r="A1420" i="14"/>
  <c r="A1421" i="14"/>
  <c r="A1422" i="14"/>
  <c r="A1423" i="14"/>
  <c r="A1424" i="14"/>
  <c r="A1425" i="14"/>
  <c r="A1426" i="14"/>
  <c r="A1427" i="14"/>
  <c r="A1428" i="14"/>
  <c r="A1429" i="14"/>
  <c r="A1430" i="14"/>
  <c r="A1431" i="14"/>
  <c r="A1432" i="14"/>
  <c r="A1433" i="14"/>
  <c r="A1434" i="14"/>
  <c r="A1435" i="14"/>
  <c r="A1436" i="14"/>
  <c r="A1437" i="14"/>
  <c r="A1438" i="14"/>
  <c r="A1439" i="14"/>
  <c r="A1440" i="14"/>
  <c r="A1441" i="14"/>
  <c r="A1442" i="14"/>
  <c r="A1443" i="14"/>
  <c r="A1444" i="14"/>
  <c r="A1445" i="14"/>
  <c r="A1446" i="14"/>
  <c r="A1447" i="14"/>
  <c r="A1448" i="14"/>
  <c r="A1449" i="14"/>
  <c r="A1450" i="14"/>
  <c r="A1451" i="14"/>
  <c r="A1452" i="14"/>
  <c r="A1453" i="14"/>
  <c r="A1454" i="14"/>
  <c r="A1455" i="14"/>
  <c r="A1456" i="14"/>
  <c r="A1457" i="14"/>
  <c r="A1458" i="14"/>
  <c r="A1459" i="14"/>
  <c r="A1460" i="14"/>
  <c r="A1461" i="14"/>
  <c r="A1462" i="14"/>
  <c r="A1463" i="14"/>
  <c r="A1464" i="14"/>
  <c r="A1465" i="14"/>
  <c r="A1466" i="14"/>
  <c r="A1467" i="14"/>
  <c r="A1468" i="14"/>
  <c r="A1469" i="14"/>
  <c r="A1470" i="14"/>
  <c r="A1471" i="14"/>
  <c r="A1472" i="14"/>
  <c r="A1473" i="14"/>
  <c r="A1474" i="14"/>
  <c r="A1475" i="14"/>
  <c r="A1476" i="14"/>
  <c r="A1477" i="14"/>
  <c r="A1478" i="14"/>
  <c r="A1479" i="14"/>
  <c r="A1480" i="14"/>
  <c r="A1481" i="14"/>
  <c r="A1482" i="14"/>
  <c r="A1483" i="14"/>
  <c r="A1484" i="14"/>
  <c r="A1485" i="14"/>
  <c r="A1486" i="14"/>
  <c r="A1487" i="14"/>
  <c r="A1488" i="14"/>
  <c r="A1489" i="14"/>
  <c r="A1490" i="14"/>
  <c r="A1491" i="14"/>
  <c r="A1492" i="14"/>
  <c r="A1493" i="14"/>
  <c r="A1494" i="14"/>
  <c r="A1495" i="14"/>
  <c r="A1496" i="14"/>
  <c r="A1497" i="14"/>
  <c r="A1498" i="14"/>
  <c r="A1499" i="14"/>
  <c r="A1500" i="14"/>
  <c r="A1501" i="14"/>
  <c r="A1502" i="14"/>
  <c r="A1503" i="14"/>
  <c r="A1504" i="14"/>
  <c r="A1505" i="14"/>
  <c r="A1506" i="14"/>
  <c r="A1507" i="14"/>
  <c r="A1508" i="14"/>
  <c r="A1509" i="14"/>
  <c r="A1510" i="14"/>
  <c r="A1511" i="14"/>
  <c r="A1512" i="14"/>
  <c r="A1513" i="14"/>
  <c r="A1514" i="14"/>
  <c r="A1515" i="14"/>
  <c r="A1516" i="14"/>
  <c r="A1517" i="14"/>
  <c r="A1518" i="14"/>
  <c r="A1519" i="14"/>
  <c r="A1520" i="14"/>
  <c r="A1521" i="14"/>
  <c r="A1522" i="14"/>
  <c r="A1523" i="14"/>
  <c r="A1524" i="14"/>
  <c r="A1525" i="14"/>
  <c r="A1526" i="14"/>
  <c r="A1527" i="14"/>
  <c r="A1528" i="14"/>
  <c r="A1529" i="14"/>
  <c r="A1530" i="14"/>
  <c r="A1531" i="14"/>
  <c r="A1532" i="14"/>
  <c r="A1533" i="14"/>
  <c r="A1534" i="14"/>
  <c r="A1535" i="14"/>
  <c r="A1536" i="14"/>
  <c r="A1537" i="14"/>
  <c r="A1538" i="14"/>
  <c r="A1539" i="14"/>
  <c r="A1540" i="14"/>
  <c r="A1541" i="14"/>
  <c r="A1542" i="14"/>
  <c r="A1543" i="14"/>
  <c r="A1544" i="14"/>
  <c r="A1545" i="14"/>
  <c r="A1546" i="14"/>
  <c r="A1547" i="14"/>
  <c r="A1548" i="14"/>
  <c r="A1549" i="14"/>
  <c r="A1550" i="14"/>
  <c r="A1551" i="14"/>
  <c r="A1552" i="14"/>
  <c r="A1553" i="14"/>
  <c r="A1554" i="14"/>
  <c r="A1555" i="14"/>
  <c r="A1556" i="14"/>
  <c r="A1557" i="14"/>
  <c r="A1558" i="14"/>
  <c r="A1559" i="14"/>
  <c r="A1560" i="14"/>
  <c r="A1561" i="14"/>
  <c r="A1562" i="14"/>
  <c r="A1563" i="14"/>
  <c r="A1564" i="14"/>
  <c r="A1565" i="14"/>
  <c r="A1566" i="14"/>
  <c r="A1567" i="14"/>
  <c r="A1568" i="14"/>
  <c r="A1569" i="14"/>
  <c r="A1570" i="14"/>
  <c r="A1571" i="14"/>
  <c r="A1572" i="14"/>
  <c r="A1573" i="14"/>
  <c r="A1574" i="14"/>
  <c r="A1575" i="14"/>
  <c r="A1576" i="14"/>
  <c r="A1577" i="14"/>
  <c r="A1578" i="14"/>
  <c r="A1579" i="14"/>
  <c r="A1580" i="14"/>
  <c r="A1581" i="14"/>
  <c r="A1582" i="14"/>
  <c r="A1583" i="14"/>
  <c r="A1584" i="14"/>
  <c r="A1585" i="14"/>
  <c r="A1586" i="14"/>
  <c r="A1587" i="14"/>
  <c r="A1588" i="14"/>
  <c r="A1589" i="14"/>
  <c r="A1590" i="14"/>
  <c r="A1591" i="14"/>
  <c r="A1592" i="14"/>
  <c r="A1593" i="14"/>
  <c r="A1594" i="14"/>
  <c r="A1595" i="14"/>
  <c r="A1596" i="14"/>
  <c r="A1597" i="14"/>
  <c r="A1598" i="14"/>
  <c r="A1599" i="14"/>
  <c r="A1600" i="14"/>
  <c r="A1601" i="14"/>
  <c r="A1602" i="14"/>
  <c r="A1603" i="14"/>
  <c r="A1604" i="14"/>
  <c r="A1605" i="14"/>
  <c r="A1606" i="14"/>
  <c r="A1607" i="14"/>
  <c r="A1608" i="14"/>
  <c r="A1609" i="14"/>
  <c r="A1610" i="14"/>
  <c r="A1611" i="14"/>
  <c r="A1612" i="14"/>
  <c r="A1613" i="14"/>
  <c r="A1614" i="14"/>
  <c r="A1615" i="14"/>
  <c r="A1616" i="14"/>
  <c r="A1617" i="14"/>
  <c r="A1618" i="14"/>
  <c r="A1619" i="14"/>
  <c r="A1620" i="14"/>
  <c r="A1621" i="14"/>
  <c r="A1622" i="14"/>
  <c r="A1623" i="14"/>
  <c r="A1624" i="14"/>
  <c r="A1625" i="14"/>
  <c r="A1626" i="14"/>
  <c r="A1627" i="14"/>
  <c r="A1628" i="14"/>
  <c r="A1629" i="14"/>
  <c r="A1630" i="14"/>
  <c r="A1631" i="14"/>
  <c r="A1632" i="14"/>
  <c r="A1633" i="14"/>
  <c r="A1634" i="14"/>
  <c r="A1635" i="14"/>
  <c r="A1636" i="14"/>
  <c r="A1637" i="14"/>
  <c r="A1638" i="14"/>
  <c r="A1639" i="14"/>
  <c r="A1640" i="14"/>
  <c r="A1641" i="14"/>
  <c r="A1642" i="14"/>
  <c r="A1643" i="14"/>
  <c r="A1644" i="14"/>
  <c r="A1645" i="14"/>
  <c r="A1646" i="14"/>
  <c r="A1647" i="14"/>
  <c r="A1648" i="14"/>
  <c r="A1649" i="14"/>
  <c r="A1650" i="14"/>
  <c r="A1651" i="14"/>
  <c r="A1652" i="14"/>
  <c r="A1653" i="14"/>
  <c r="A1654" i="14"/>
  <c r="A1655" i="14"/>
  <c r="A1656" i="14"/>
  <c r="A1657" i="14"/>
  <c r="A1658" i="14"/>
  <c r="A1659" i="14"/>
  <c r="A1660" i="14"/>
  <c r="A1661" i="14"/>
  <c r="A1662" i="14"/>
  <c r="A1663" i="14"/>
  <c r="A1664" i="14"/>
  <c r="A1665" i="14"/>
  <c r="A1666" i="14"/>
  <c r="A1667" i="14"/>
  <c r="A1668" i="14"/>
  <c r="A1669" i="14"/>
  <c r="A1670" i="14"/>
  <c r="A1671" i="14"/>
  <c r="A1672" i="14"/>
  <c r="A1673" i="14"/>
  <c r="A1674" i="14"/>
  <c r="A1675" i="14"/>
  <c r="A1676" i="14"/>
  <c r="A1677" i="14"/>
  <c r="A1678" i="14"/>
  <c r="A1679" i="14"/>
  <c r="A1680" i="14"/>
  <c r="A1681" i="14"/>
  <c r="A1682" i="14"/>
  <c r="A1683" i="14"/>
  <c r="A1684" i="14"/>
  <c r="A1685" i="14"/>
  <c r="A1686" i="14"/>
  <c r="A1687" i="14"/>
  <c r="A1688" i="14"/>
  <c r="A1689" i="14"/>
  <c r="A1690" i="14"/>
  <c r="A1691" i="14"/>
  <c r="A1692" i="14"/>
  <c r="A1693" i="14"/>
  <c r="A1694" i="14"/>
  <c r="A1695" i="14"/>
  <c r="A1696" i="14"/>
  <c r="A1697" i="14"/>
  <c r="A1698" i="14"/>
  <c r="A1699" i="14"/>
  <c r="A1700" i="14"/>
  <c r="A1701" i="14"/>
  <c r="A1702" i="14"/>
  <c r="A1703" i="14"/>
  <c r="A1704" i="14"/>
  <c r="A1705" i="14"/>
  <c r="A1706" i="14"/>
  <c r="A1707" i="14"/>
  <c r="A1708" i="14"/>
  <c r="A1709" i="14"/>
  <c r="A1710" i="14"/>
  <c r="A1711" i="14"/>
  <c r="A1712" i="14"/>
  <c r="A1713" i="14"/>
  <c r="A1714" i="14"/>
  <c r="A1715" i="14"/>
  <c r="A1716" i="14"/>
  <c r="A1717" i="14"/>
  <c r="A1718" i="14"/>
  <c r="A1719" i="14"/>
  <c r="A1720" i="14"/>
  <c r="A1721" i="14"/>
  <c r="A1722" i="14"/>
  <c r="A1723" i="14"/>
  <c r="A1724" i="14"/>
  <c r="A1725" i="14"/>
  <c r="A1726" i="14"/>
  <c r="A1727" i="14"/>
  <c r="A1728" i="14"/>
  <c r="A1729" i="14"/>
  <c r="A1730" i="14"/>
  <c r="A1731" i="14"/>
  <c r="A1732" i="14"/>
  <c r="A1733" i="14"/>
  <c r="A1734" i="14"/>
  <c r="A1735" i="14"/>
  <c r="A1736" i="14"/>
  <c r="A1737" i="14"/>
  <c r="A1738" i="14"/>
  <c r="A1739" i="14"/>
  <c r="A1740" i="14"/>
  <c r="A1741" i="14"/>
  <c r="A1742" i="14"/>
  <c r="A1743" i="14"/>
  <c r="A1744" i="14"/>
  <c r="A1745" i="14"/>
  <c r="A1746" i="14"/>
  <c r="A1747" i="14"/>
  <c r="A1748" i="14"/>
  <c r="A1749" i="14"/>
  <c r="A1750" i="14"/>
  <c r="A1751" i="14"/>
  <c r="A1752" i="14"/>
  <c r="A1753" i="14"/>
  <c r="A1754" i="14"/>
  <c r="A1755" i="14"/>
  <c r="A1756" i="14"/>
  <c r="A1757" i="14"/>
  <c r="A1758" i="14"/>
  <c r="A1759" i="14"/>
  <c r="A1760" i="14"/>
  <c r="A1761" i="14"/>
  <c r="A1762" i="14"/>
  <c r="A1763" i="14"/>
  <c r="A1764" i="14"/>
  <c r="A1765" i="14"/>
  <c r="A1766" i="14"/>
  <c r="A1767" i="14"/>
  <c r="A1768" i="14"/>
  <c r="A1769" i="14"/>
  <c r="A1770" i="14"/>
  <c r="A1771" i="14"/>
  <c r="A1772" i="14"/>
  <c r="A1773" i="14"/>
  <c r="A1774" i="14"/>
  <c r="A1775" i="14"/>
  <c r="A1776" i="14"/>
  <c r="A1777" i="14"/>
  <c r="A1778" i="14"/>
  <c r="A1779" i="14"/>
  <c r="A1780" i="14"/>
  <c r="A1781" i="14"/>
  <c r="A1782" i="14"/>
  <c r="A1783" i="14"/>
  <c r="A1784" i="14"/>
  <c r="A1785" i="14"/>
  <c r="A1786" i="14"/>
  <c r="A1787" i="14"/>
  <c r="A1788" i="14"/>
  <c r="A1789" i="14"/>
  <c r="A1790" i="14"/>
  <c r="A1791" i="14"/>
  <c r="A1792" i="14"/>
  <c r="A1793" i="14"/>
  <c r="A1794" i="14"/>
  <c r="A1795" i="14"/>
  <c r="A1796" i="14"/>
  <c r="A1797" i="14"/>
  <c r="A1798" i="14"/>
  <c r="A1799" i="14"/>
  <c r="A1800" i="14"/>
  <c r="A1801" i="14"/>
  <c r="A1802" i="14"/>
  <c r="A1803" i="14"/>
  <c r="A1804" i="14"/>
  <c r="A1805" i="14"/>
  <c r="A1806" i="14"/>
  <c r="A1807" i="14"/>
  <c r="A1808" i="14"/>
  <c r="A1809" i="14"/>
  <c r="A1810" i="14"/>
  <c r="A1811" i="14"/>
  <c r="A1812" i="14"/>
  <c r="A1813" i="14"/>
  <c r="A1814" i="14"/>
  <c r="A1815" i="14"/>
  <c r="A1816" i="14"/>
  <c r="A1817" i="14"/>
  <c r="A1818" i="14"/>
  <c r="A1819" i="14"/>
  <c r="A1820" i="14"/>
  <c r="A1821" i="14"/>
  <c r="A1822" i="14"/>
  <c r="A1823" i="14"/>
  <c r="A1824" i="14"/>
  <c r="A1825" i="14"/>
  <c r="A1826" i="14"/>
  <c r="A1827" i="14"/>
  <c r="A1828" i="14"/>
  <c r="A1829" i="14"/>
  <c r="A1830" i="14"/>
  <c r="A1831" i="14"/>
  <c r="A1832" i="14"/>
  <c r="A1833" i="14"/>
  <c r="A1834" i="14"/>
  <c r="A1835" i="14"/>
  <c r="A1836" i="14"/>
  <c r="A1837" i="14"/>
  <c r="A1838" i="14"/>
  <c r="A1839" i="14"/>
  <c r="A1840" i="14"/>
  <c r="A1841" i="14"/>
  <c r="A1842" i="14"/>
  <c r="A1843" i="14"/>
  <c r="A1844" i="14"/>
  <c r="A1845" i="14"/>
  <c r="A1846" i="14"/>
  <c r="A1847" i="14"/>
  <c r="A1848" i="14"/>
  <c r="A1849" i="14"/>
  <c r="A1850" i="14"/>
  <c r="A1851" i="14"/>
  <c r="A1852" i="14"/>
  <c r="A1853" i="14"/>
  <c r="A1854" i="14"/>
  <c r="A1855" i="14"/>
  <c r="A1856" i="14"/>
  <c r="A1857" i="14"/>
  <c r="A1858" i="14"/>
  <c r="A1859" i="14"/>
  <c r="A1860" i="14"/>
  <c r="A1861" i="14"/>
  <c r="A1862" i="14"/>
  <c r="A1863" i="14"/>
  <c r="A1864" i="14"/>
  <c r="A1865" i="14"/>
  <c r="A1866" i="14"/>
  <c r="A1867" i="14"/>
  <c r="A1868" i="14"/>
  <c r="A1869" i="14"/>
  <c r="A1870" i="14"/>
  <c r="A1871" i="14"/>
  <c r="A1872" i="14"/>
  <c r="A1873" i="14"/>
  <c r="A1874" i="14"/>
  <c r="A1875" i="14"/>
  <c r="A1876" i="14"/>
  <c r="A1877" i="14"/>
  <c r="A1878" i="14"/>
  <c r="A1879" i="14"/>
  <c r="A1880" i="14"/>
  <c r="A1881" i="14"/>
  <c r="A1882" i="14"/>
  <c r="A1883" i="14"/>
  <c r="A1884" i="14"/>
  <c r="A1885" i="14"/>
  <c r="A1886" i="14"/>
  <c r="A1887" i="14"/>
  <c r="A1888" i="14"/>
  <c r="A1889" i="14"/>
  <c r="A1890" i="14"/>
  <c r="A1891" i="14"/>
  <c r="A1892" i="14"/>
  <c r="A1893" i="14"/>
  <c r="A1894" i="14"/>
  <c r="A1895" i="14"/>
  <c r="A1896" i="14"/>
  <c r="A1897" i="14"/>
  <c r="A1898" i="14"/>
  <c r="A1899" i="14"/>
  <c r="A1900" i="14"/>
  <c r="A1901" i="14"/>
  <c r="A1902" i="14"/>
  <c r="A1903" i="14"/>
  <c r="A1904" i="14"/>
  <c r="A1905" i="14"/>
  <c r="A1906" i="14"/>
  <c r="A1907" i="14"/>
  <c r="A1908" i="14"/>
  <c r="A1909" i="14"/>
  <c r="A1910" i="14"/>
  <c r="A1911" i="14"/>
  <c r="A1912" i="14"/>
  <c r="A1913" i="14"/>
  <c r="A1914" i="14"/>
  <c r="A1915" i="14"/>
  <c r="A1916" i="14"/>
  <c r="A1917" i="14"/>
  <c r="A1918" i="14"/>
  <c r="A1919" i="14"/>
  <c r="A1920" i="14"/>
  <c r="A1921" i="14"/>
  <c r="A1922" i="14"/>
  <c r="A1923" i="14"/>
  <c r="A1924" i="14"/>
  <c r="A1925" i="14"/>
  <c r="A1926" i="14"/>
  <c r="A1927" i="14"/>
  <c r="A1928" i="14"/>
  <c r="A1929" i="14"/>
  <c r="A1930" i="14"/>
  <c r="A1931" i="14"/>
  <c r="A1932" i="14"/>
  <c r="A1933" i="14"/>
  <c r="A1934" i="14"/>
  <c r="A1935" i="14"/>
  <c r="A1936" i="14"/>
  <c r="A1937" i="14"/>
  <c r="A1938" i="14"/>
  <c r="A1939" i="14"/>
  <c r="A1940" i="14"/>
  <c r="A1941" i="14"/>
  <c r="A1942" i="14"/>
  <c r="A1943" i="14"/>
  <c r="A1944" i="14"/>
  <c r="A1945" i="14"/>
  <c r="A1946" i="14"/>
  <c r="A1947" i="14"/>
  <c r="A1948" i="14"/>
  <c r="A1949" i="14"/>
  <c r="A1950" i="14"/>
  <c r="A1951" i="14"/>
  <c r="A1952" i="14"/>
  <c r="A1953" i="14"/>
  <c r="A1954" i="14"/>
  <c r="A1955" i="14"/>
  <c r="A1956" i="14"/>
  <c r="A1957" i="14"/>
  <c r="A1958" i="14"/>
  <c r="A1959" i="14"/>
  <c r="A1960" i="14"/>
  <c r="A1961" i="14"/>
  <c r="A1962" i="14"/>
  <c r="A1963" i="14"/>
  <c r="A1964" i="14"/>
  <c r="A1965" i="14"/>
  <c r="A1966" i="14"/>
  <c r="A1967" i="14"/>
  <c r="A1968" i="14"/>
  <c r="A1969" i="14"/>
  <c r="A1970" i="14"/>
  <c r="A1971" i="14"/>
  <c r="A1972" i="14"/>
  <c r="A1973" i="14"/>
  <c r="A1974" i="14"/>
  <c r="A1975" i="14"/>
  <c r="A1976" i="14"/>
  <c r="A1977" i="14"/>
  <c r="A1978" i="14"/>
  <c r="A1979" i="14"/>
  <c r="A1980" i="14"/>
  <c r="A1981" i="14"/>
  <c r="A1982" i="14"/>
  <c r="A1983" i="14"/>
  <c r="A1984" i="14"/>
  <c r="A1985" i="14"/>
  <c r="A1986" i="14"/>
  <c r="A1987" i="14"/>
  <c r="A1988" i="14"/>
  <c r="A1989" i="14"/>
  <c r="A1990" i="14"/>
  <c r="A1991" i="14"/>
  <c r="A1992" i="14"/>
  <c r="A1993" i="14"/>
  <c r="A1994" i="14"/>
  <c r="A1995" i="14"/>
  <c r="A1996" i="14"/>
  <c r="A1997" i="14"/>
  <c r="A1998" i="14"/>
  <c r="A1999" i="14"/>
  <c r="A2000" i="14"/>
  <c r="A2001" i="14"/>
  <c r="A2002" i="14"/>
  <c r="A2003" i="14"/>
  <c r="A2004" i="14"/>
  <c r="A2005" i="14"/>
  <c r="A2006" i="14"/>
  <c r="A2007" i="14"/>
  <c r="A2008" i="14"/>
  <c r="A2009" i="14"/>
  <c r="A2010" i="14"/>
  <c r="A2011" i="14"/>
  <c r="A2012" i="14"/>
  <c r="A2013" i="14"/>
  <c r="A2014" i="14"/>
  <c r="A2015" i="14"/>
  <c r="A2016" i="14"/>
  <c r="A2017" i="14"/>
  <c r="A2018" i="14"/>
  <c r="A2019" i="14"/>
  <c r="A2020" i="14"/>
  <c r="A2021" i="14"/>
  <c r="A2022" i="14"/>
  <c r="A2023" i="14"/>
  <c r="A2024" i="14"/>
  <c r="A2025" i="14"/>
  <c r="A2026" i="14"/>
  <c r="A2027" i="14"/>
  <c r="A2028" i="14"/>
  <c r="A2029" i="14"/>
  <c r="A2030" i="14"/>
  <c r="A2031" i="14"/>
  <c r="A2032" i="14"/>
  <c r="A2033" i="14"/>
  <c r="A2" i="14"/>
  <c r="AT23" i="5"/>
  <c r="B50" i="5"/>
  <c r="B51" i="5" s="1"/>
  <c r="AZ12" i="5"/>
  <c r="AZ2" i="5" l="1"/>
  <c r="B6" i="5"/>
  <c r="AZ7" i="5" l="1"/>
  <c r="V77" i="5"/>
  <c r="H1423" i="14"/>
  <c r="H2" i="14"/>
  <c r="H3" i="14"/>
  <c r="H4" i="14"/>
  <c r="H5" i="14"/>
  <c r="H6" i="14"/>
  <c r="H7" i="14"/>
  <c r="H8" i="14"/>
  <c r="H9" i="14"/>
  <c r="H10" i="14"/>
  <c r="H11" i="14"/>
  <c r="H12" i="14"/>
  <c r="H13" i="14"/>
  <c r="H14" i="14"/>
  <c r="H15" i="14"/>
  <c r="H16" i="14"/>
  <c r="H17" i="14"/>
  <c r="H18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0" i="14"/>
  <c r="H41" i="14"/>
  <c r="H42" i="14"/>
  <c r="H43" i="14"/>
  <c r="H44" i="14"/>
  <c r="H46" i="14"/>
  <c r="H47" i="14"/>
  <c r="H48" i="14"/>
  <c r="H49" i="14"/>
  <c r="H50" i="14"/>
  <c r="H51" i="14"/>
  <c r="H52" i="14"/>
  <c r="H53" i="14"/>
  <c r="H54" i="14"/>
  <c r="H55" i="14"/>
  <c r="H56" i="14"/>
  <c r="H57" i="14"/>
  <c r="H58" i="14"/>
  <c r="H59" i="14"/>
  <c r="H60" i="14"/>
  <c r="H61" i="14"/>
  <c r="H62" i="14"/>
  <c r="H63" i="14"/>
  <c r="H64" i="14"/>
  <c r="H65" i="14"/>
  <c r="H66" i="14"/>
  <c r="H67" i="14"/>
  <c r="H68" i="14"/>
  <c r="H69" i="14"/>
  <c r="H70" i="14"/>
  <c r="H71" i="14"/>
  <c r="H72" i="14"/>
  <c r="H73" i="14"/>
  <c r="H74" i="14"/>
  <c r="H75" i="14"/>
  <c r="H76" i="14"/>
  <c r="H77" i="14"/>
  <c r="H78" i="14"/>
  <c r="H79" i="14"/>
  <c r="H80" i="14"/>
  <c r="H81" i="14"/>
  <c r="H82" i="14"/>
  <c r="H83" i="14"/>
  <c r="H85" i="14"/>
  <c r="H86" i="14"/>
  <c r="H87" i="14"/>
  <c r="H88" i="14"/>
  <c r="H89" i="14"/>
  <c r="H90" i="14"/>
  <c r="H91" i="14"/>
  <c r="H92" i="14"/>
  <c r="H93" i="14"/>
  <c r="H94" i="14"/>
  <c r="H95" i="14"/>
  <c r="H96" i="14"/>
  <c r="H97" i="14"/>
  <c r="H98" i="14"/>
  <c r="H99" i="14"/>
  <c r="H100" i="14"/>
  <c r="H101" i="14"/>
  <c r="H102" i="14"/>
  <c r="H103" i="14"/>
  <c r="H104" i="14"/>
  <c r="H105" i="14"/>
  <c r="H106" i="14"/>
  <c r="H107" i="14"/>
  <c r="H108" i="14"/>
  <c r="H109" i="14"/>
  <c r="H110" i="14"/>
  <c r="H111" i="14"/>
  <c r="H112" i="14"/>
  <c r="H114" i="14"/>
  <c r="H115" i="14"/>
  <c r="H116" i="14"/>
  <c r="H117" i="14"/>
  <c r="H118" i="14"/>
  <c r="H119" i="14"/>
  <c r="H120" i="14"/>
  <c r="H121" i="14"/>
  <c r="H122" i="14"/>
  <c r="H123" i="14"/>
  <c r="H124" i="14"/>
  <c r="H125" i="14"/>
  <c r="H126" i="14"/>
  <c r="H128" i="14"/>
  <c r="H129" i="14"/>
  <c r="H130" i="14"/>
  <c r="H132" i="14"/>
  <c r="H133" i="14"/>
  <c r="H135" i="14"/>
  <c r="H136" i="14"/>
  <c r="H137" i="14"/>
  <c r="H138" i="14"/>
  <c r="H139" i="14"/>
  <c r="H140" i="14"/>
  <c r="H141" i="14"/>
  <c r="H142" i="14"/>
  <c r="H143" i="14"/>
  <c r="H144" i="14"/>
  <c r="H145" i="14"/>
  <c r="H146" i="14"/>
  <c r="H147" i="14"/>
  <c r="H148" i="14"/>
  <c r="H149" i="14"/>
  <c r="H150" i="14"/>
  <c r="H151" i="14"/>
  <c r="H152" i="14"/>
  <c r="H153" i="14"/>
  <c r="H154" i="14"/>
  <c r="H155" i="14"/>
  <c r="H156" i="14"/>
  <c r="H157" i="14"/>
  <c r="H158" i="14"/>
  <c r="H159" i="14"/>
  <c r="H160" i="14"/>
  <c r="H161" i="14"/>
  <c r="H162" i="14"/>
  <c r="H163" i="14"/>
  <c r="H164" i="14"/>
  <c r="H165" i="14"/>
  <c r="H166" i="14"/>
  <c r="H167" i="14"/>
  <c r="H168" i="14"/>
  <c r="H169" i="14"/>
  <c r="H170" i="14"/>
  <c r="H171" i="14"/>
  <c r="H172" i="14"/>
  <c r="H173" i="14"/>
  <c r="H174" i="14"/>
  <c r="H176" i="14"/>
  <c r="H177" i="14"/>
  <c r="H178" i="14"/>
  <c r="H179" i="14"/>
  <c r="H180" i="14"/>
  <c r="H181" i="14"/>
  <c r="H182" i="14"/>
  <c r="H183" i="14"/>
  <c r="H184" i="14"/>
  <c r="H185" i="14"/>
  <c r="H186" i="14"/>
  <c r="H187" i="14"/>
  <c r="H188" i="14"/>
  <c r="H189" i="14"/>
  <c r="H190" i="14"/>
  <c r="H192" i="14"/>
  <c r="H193" i="14"/>
  <c r="H194" i="14"/>
  <c r="H196" i="14"/>
  <c r="H197" i="14"/>
  <c r="H198" i="14"/>
  <c r="H199" i="14"/>
  <c r="H200" i="14"/>
  <c r="H201" i="14"/>
  <c r="H202" i="14"/>
  <c r="H203" i="14"/>
  <c r="H204" i="14"/>
  <c r="H205" i="14"/>
  <c r="H206" i="14"/>
  <c r="H207" i="14"/>
  <c r="H208" i="14"/>
  <c r="H209" i="14"/>
  <c r="H210" i="14"/>
  <c r="H211" i="14"/>
  <c r="H212" i="14"/>
  <c r="H213" i="14"/>
  <c r="H214" i="14"/>
  <c r="H215" i="14"/>
  <c r="H216" i="14"/>
  <c r="H217" i="14"/>
  <c r="H218" i="14"/>
  <c r="H219" i="14"/>
  <c r="H220" i="14"/>
  <c r="H221" i="14"/>
  <c r="H222" i="14"/>
  <c r="H223" i="14"/>
  <c r="H224" i="14"/>
  <c r="H225" i="14"/>
  <c r="H226" i="14"/>
  <c r="H227" i="14"/>
  <c r="H228" i="14"/>
  <c r="H229" i="14"/>
  <c r="H230" i="14"/>
  <c r="H231" i="14"/>
  <c r="H232" i="14"/>
  <c r="H233" i="14"/>
  <c r="H234" i="14"/>
  <c r="H235" i="14"/>
  <c r="H236" i="14"/>
  <c r="H237" i="14"/>
  <c r="H238" i="14"/>
  <c r="H239" i="14"/>
  <c r="H240" i="14"/>
  <c r="H241" i="14"/>
  <c r="H242" i="14"/>
  <c r="H243" i="14"/>
  <c r="H244" i="14"/>
  <c r="H245" i="14"/>
  <c r="H246" i="14"/>
  <c r="H247" i="14"/>
  <c r="H248" i="14"/>
  <c r="H249" i="14"/>
  <c r="H250" i="14"/>
  <c r="H251" i="14"/>
  <c r="H252" i="14"/>
  <c r="H253" i="14"/>
  <c r="H254" i="14"/>
  <c r="H255" i="14"/>
  <c r="H256" i="14"/>
  <c r="H257" i="14"/>
  <c r="H258" i="14"/>
  <c r="H259" i="14"/>
  <c r="H260" i="14"/>
  <c r="H261" i="14"/>
  <c r="H262" i="14"/>
  <c r="H263" i="14"/>
  <c r="H264" i="14"/>
  <c r="H265" i="14"/>
  <c r="H266" i="14"/>
  <c r="H267" i="14"/>
  <c r="H268" i="14"/>
  <c r="H269" i="14"/>
  <c r="H270" i="14"/>
  <c r="H271" i="14"/>
  <c r="H272" i="14"/>
  <c r="H273" i="14"/>
  <c r="H274" i="14"/>
  <c r="H275" i="14"/>
  <c r="H276" i="14"/>
  <c r="H277" i="14"/>
  <c r="H278" i="14"/>
  <c r="H279" i="14"/>
  <c r="H280" i="14"/>
  <c r="H281" i="14"/>
  <c r="H282" i="14"/>
  <c r="H283" i="14"/>
  <c r="H284" i="14"/>
  <c r="H285" i="14"/>
  <c r="H286" i="14"/>
  <c r="H287" i="14"/>
  <c r="H288" i="14"/>
  <c r="H289" i="14"/>
  <c r="H290" i="14"/>
  <c r="H291" i="14"/>
  <c r="H292" i="14"/>
  <c r="H293" i="14"/>
  <c r="H294" i="14"/>
  <c r="H295" i="14"/>
  <c r="H296" i="14"/>
  <c r="H297" i="14"/>
  <c r="H298" i="14"/>
  <c r="H299" i="14"/>
  <c r="H300" i="14"/>
  <c r="H301" i="14"/>
  <c r="H302" i="14"/>
  <c r="H303" i="14"/>
  <c r="H304" i="14"/>
  <c r="H305" i="14"/>
  <c r="H306" i="14"/>
  <c r="H307" i="14"/>
  <c r="H308" i="14"/>
  <c r="H309" i="14"/>
  <c r="H310" i="14"/>
  <c r="H311" i="14"/>
  <c r="H312" i="14"/>
  <c r="H313" i="14"/>
  <c r="H314" i="14"/>
  <c r="H315" i="14"/>
  <c r="H316" i="14"/>
  <c r="H317" i="14"/>
  <c r="H318" i="14"/>
  <c r="H319" i="14"/>
  <c r="H320" i="14"/>
  <c r="H321" i="14"/>
  <c r="H323" i="14"/>
  <c r="H324" i="14"/>
  <c r="H325" i="14"/>
  <c r="H326" i="14"/>
  <c r="H327" i="14"/>
  <c r="H328" i="14"/>
  <c r="H329" i="14"/>
  <c r="H330" i="14"/>
  <c r="H331" i="14"/>
  <c r="H332" i="14"/>
  <c r="H333" i="14"/>
  <c r="H335" i="14"/>
  <c r="H336" i="14"/>
  <c r="H337" i="14"/>
  <c r="H338" i="14"/>
  <c r="H339" i="14"/>
  <c r="H340" i="14"/>
  <c r="H341" i="14"/>
  <c r="H342" i="14"/>
  <c r="H343" i="14"/>
  <c r="H344" i="14"/>
  <c r="H345" i="14"/>
  <c r="H346" i="14"/>
  <c r="H347" i="14"/>
  <c r="H348" i="14"/>
  <c r="H349" i="14"/>
  <c r="H350" i="14"/>
  <c r="H351" i="14"/>
  <c r="H352" i="14"/>
  <c r="H353" i="14"/>
  <c r="H354" i="14"/>
  <c r="H355" i="14"/>
  <c r="H356" i="14"/>
  <c r="H357" i="14"/>
  <c r="H358" i="14"/>
  <c r="H359" i="14"/>
  <c r="H360" i="14"/>
  <c r="H361" i="14"/>
  <c r="H362" i="14"/>
  <c r="H363" i="14"/>
  <c r="H364" i="14"/>
  <c r="H365" i="14"/>
  <c r="H366" i="14"/>
  <c r="H367" i="14"/>
  <c r="H368" i="14"/>
  <c r="H369" i="14"/>
  <c r="H370" i="14"/>
  <c r="H371" i="14"/>
  <c r="H372" i="14"/>
  <c r="H373" i="14"/>
  <c r="H374" i="14"/>
  <c r="H375" i="14"/>
  <c r="H376" i="14"/>
  <c r="H377" i="14"/>
  <c r="H378" i="14"/>
  <c r="H379" i="14"/>
  <c r="H380" i="14"/>
  <c r="H381" i="14"/>
  <c r="H382" i="14"/>
  <c r="H383" i="14"/>
  <c r="H384" i="14"/>
  <c r="H385" i="14"/>
  <c r="H386" i="14"/>
  <c r="H387" i="14"/>
  <c r="H388" i="14"/>
  <c r="H389" i="14"/>
  <c r="H390" i="14"/>
  <c r="H391" i="14"/>
  <c r="H392" i="14"/>
  <c r="H393" i="14"/>
  <c r="H394" i="14"/>
  <c r="H395" i="14"/>
  <c r="H396" i="14"/>
  <c r="H397" i="14"/>
  <c r="H398" i="14"/>
  <c r="H399" i="14"/>
  <c r="H400" i="14"/>
  <c r="H401" i="14"/>
  <c r="H402" i="14"/>
  <c r="H403" i="14"/>
  <c r="H404" i="14"/>
  <c r="H405" i="14"/>
  <c r="H406" i="14"/>
  <c r="H407" i="14"/>
  <c r="H408" i="14"/>
  <c r="H409" i="14"/>
  <c r="H410" i="14"/>
  <c r="H411" i="14"/>
  <c r="H412" i="14"/>
  <c r="H413" i="14"/>
  <c r="H414" i="14"/>
  <c r="H415" i="14"/>
  <c r="H416" i="14"/>
  <c r="H417" i="14"/>
  <c r="H418" i="14"/>
  <c r="H419" i="14"/>
  <c r="H420" i="14"/>
  <c r="H421" i="14"/>
  <c r="H422" i="14"/>
  <c r="H423" i="14"/>
  <c r="H424" i="14"/>
  <c r="H425" i="14"/>
  <c r="H426" i="14"/>
  <c r="H427" i="14"/>
  <c r="H428" i="14"/>
  <c r="H429" i="14"/>
  <c r="H430" i="14"/>
  <c r="H431" i="14"/>
  <c r="H432" i="14"/>
  <c r="H433" i="14"/>
  <c r="H434" i="14"/>
  <c r="H435" i="14"/>
  <c r="H436" i="14"/>
  <c r="H437" i="14"/>
  <c r="H439" i="14"/>
  <c r="H440" i="14"/>
  <c r="H441" i="14"/>
  <c r="H442" i="14"/>
  <c r="H443" i="14"/>
  <c r="H444" i="14"/>
  <c r="H445" i="14"/>
  <c r="H446" i="14"/>
  <c r="H447" i="14"/>
  <c r="H448" i="14"/>
  <c r="H449" i="14"/>
  <c r="H450" i="14"/>
  <c r="H451" i="14"/>
  <c r="H452" i="14"/>
  <c r="H453" i="14"/>
  <c r="H454" i="14"/>
  <c r="H455" i="14"/>
  <c r="H456" i="14"/>
  <c r="H457" i="14"/>
  <c r="H458" i="14"/>
  <c r="H459" i="14"/>
  <c r="H460" i="14"/>
  <c r="H461" i="14"/>
  <c r="H462" i="14"/>
  <c r="H463" i="14"/>
  <c r="H464" i="14"/>
  <c r="H465" i="14"/>
  <c r="H466" i="14"/>
  <c r="H467" i="14"/>
  <c r="H468" i="14"/>
  <c r="H469" i="14"/>
  <c r="H470" i="14"/>
  <c r="H471" i="14"/>
  <c r="H472" i="14"/>
  <c r="H473" i="14"/>
  <c r="H474" i="14"/>
  <c r="H475" i="14"/>
  <c r="H476" i="14"/>
  <c r="H477" i="14"/>
  <c r="H478" i="14"/>
  <c r="H479" i="14"/>
  <c r="H480" i="14"/>
  <c r="H481" i="14"/>
  <c r="H482" i="14"/>
  <c r="H483" i="14"/>
  <c r="H485" i="14"/>
  <c r="H486" i="14"/>
  <c r="H488" i="14"/>
  <c r="H489" i="14"/>
  <c r="H490" i="14"/>
  <c r="H491" i="14"/>
  <c r="H492" i="14"/>
  <c r="H493" i="14"/>
  <c r="H494" i="14"/>
  <c r="H495" i="14"/>
  <c r="H496" i="14"/>
  <c r="H497" i="14"/>
  <c r="H498" i="14"/>
  <c r="H499" i="14"/>
  <c r="H500" i="14"/>
  <c r="H501" i="14"/>
  <c r="H502" i="14"/>
  <c r="H503" i="14"/>
  <c r="H504" i="14"/>
  <c r="H505" i="14"/>
  <c r="H506" i="14"/>
  <c r="H507" i="14"/>
  <c r="H508" i="14"/>
  <c r="H510" i="14"/>
  <c r="H511" i="14"/>
  <c r="H512" i="14"/>
  <c r="H513" i="14"/>
  <c r="H514" i="14"/>
  <c r="H515" i="14"/>
  <c r="H516" i="14"/>
  <c r="H517" i="14"/>
  <c r="H518" i="14"/>
  <c r="H519" i="14"/>
  <c r="H520" i="14"/>
  <c r="H521" i="14"/>
  <c r="H522" i="14"/>
  <c r="H523" i="14"/>
  <c r="H524" i="14"/>
  <c r="H525" i="14"/>
  <c r="H526" i="14"/>
  <c r="H527" i="14"/>
  <c r="H528" i="14"/>
  <c r="H529" i="14"/>
  <c r="H530" i="14"/>
  <c r="H531" i="14"/>
  <c r="H532" i="14"/>
  <c r="H533" i="14"/>
  <c r="H534" i="14"/>
  <c r="H535" i="14"/>
  <c r="H536" i="14"/>
  <c r="H537" i="14"/>
  <c r="H538" i="14"/>
  <c r="H539" i="14"/>
  <c r="H540" i="14"/>
  <c r="H541" i="14"/>
  <c r="H542" i="14"/>
  <c r="H543" i="14"/>
  <c r="H544" i="14"/>
  <c r="H545" i="14"/>
  <c r="H546" i="14"/>
  <c r="H547" i="14"/>
  <c r="H548" i="14"/>
  <c r="H549" i="14"/>
  <c r="H550" i="14"/>
  <c r="H551" i="14"/>
  <c r="H552" i="14"/>
  <c r="H553" i="14"/>
  <c r="H554" i="14"/>
  <c r="H555" i="14"/>
  <c r="H556" i="14"/>
  <c r="H557" i="14"/>
  <c r="H558" i="14"/>
  <c r="H559" i="14"/>
  <c r="H560" i="14"/>
  <c r="H561" i="14"/>
  <c r="H562" i="14"/>
  <c r="H563" i="14"/>
  <c r="H564" i="14"/>
  <c r="H565" i="14"/>
  <c r="H566" i="14"/>
  <c r="H567" i="14"/>
  <c r="H568" i="14"/>
  <c r="H570" i="14"/>
  <c r="H571" i="14"/>
  <c r="H572" i="14"/>
  <c r="H573" i="14"/>
  <c r="H574" i="14"/>
  <c r="H575" i="14"/>
  <c r="H576" i="14"/>
  <c r="H577" i="14"/>
  <c r="H578" i="14"/>
  <c r="H579" i="14"/>
  <c r="H580" i="14"/>
  <c r="H581" i="14"/>
  <c r="H582" i="14"/>
  <c r="H583" i="14"/>
  <c r="H584" i="14"/>
  <c r="H585" i="14"/>
  <c r="H586" i="14"/>
  <c r="H587" i="14"/>
  <c r="H588" i="14"/>
  <c r="H589" i="14"/>
  <c r="H590" i="14"/>
  <c r="H591" i="14"/>
  <c r="H592" i="14"/>
  <c r="H593" i="14"/>
  <c r="H594" i="14"/>
  <c r="H595" i="14"/>
  <c r="H596" i="14"/>
  <c r="H597" i="14"/>
  <c r="H598" i="14"/>
  <c r="H599" i="14"/>
  <c r="H600" i="14"/>
  <c r="H601" i="14"/>
  <c r="H602" i="14"/>
  <c r="H603" i="14"/>
  <c r="H604" i="14"/>
  <c r="H605" i="14"/>
  <c r="H606" i="14"/>
  <c r="H607" i="14"/>
  <c r="H609" i="14"/>
  <c r="H611" i="14"/>
  <c r="H612" i="14"/>
  <c r="H613" i="14"/>
  <c r="H614" i="14"/>
  <c r="H615" i="14"/>
  <c r="H617" i="14"/>
  <c r="H618" i="14"/>
  <c r="H619" i="14"/>
  <c r="H620" i="14"/>
  <c r="H621" i="14"/>
  <c r="H622" i="14"/>
  <c r="H623" i="14"/>
  <c r="H624" i="14"/>
  <c r="H625" i="14"/>
  <c r="H626" i="14"/>
  <c r="H627" i="14"/>
  <c r="H628" i="14"/>
  <c r="H629" i="14"/>
  <c r="H630" i="14"/>
  <c r="H631" i="14"/>
  <c r="H632" i="14"/>
  <c r="H633" i="14"/>
  <c r="H634" i="14"/>
  <c r="H635" i="14"/>
  <c r="H636" i="14"/>
  <c r="H637" i="14"/>
  <c r="H638" i="14"/>
  <c r="H639" i="14"/>
  <c r="H640" i="14"/>
  <c r="H641" i="14"/>
  <c r="H642" i="14"/>
  <c r="H643" i="14"/>
  <c r="H644" i="14"/>
  <c r="H645" i="14"/>
  <c r="H646" i="14"/>
  <c r="H647" i="14"/>
  <c r="H648" i="14"/>
  <c r="H649" i="14"/>
  <c r="H650" i="14"/>
  <c r="H651" i="14"/>
  <c r="H652" i="14"/>
  <c r="H653" i="14"/>
  <c r="H654" i="14"/>
  <c r="H655" i="14"/>
  <c r="H656" i="14"/>
  <c r="H657" i="14"/>
  <c r="H658" i="14"/>
  <c r="H659" i="14"/>
  <c r="H661" i="14"/>
  <c r="H662" i="14"/>
  <c r="H663" i="14"/>
  <c r="H664" i="14"/>
  <c r="H665" i="14"/>
  <c r="H666" i="14"/>
  <c r="H667" i="14"/>
  <c r="H668" i="14"/>
  <c r="H669" i="14"/>
  <c r="H670" i="14"/>
  <c r="H671" i="14"/>
  <c r="H677" i="14"/>
  <c r="H678" i="14"/>
  <c r="H679" i="14"/>
  <c r="H680" i="14"/>
  <c r="H681" i="14"/>
  <c r="H682" i="14"/>
  <c r="H683" i="14"/>
  <c r="H684" i="14"/>
  <c r="H685" i="14"/>
  <c r="H686" i="14"/>
  <c r="H687" i="14"/>
  <c r="H688" i="14"/>
  <c r="H689" i="14"/>
  <c r="H690" i="14"/>
  <c r="H691" i="14"/>
  <c r="H692" i="14"/>
  <c r="H693" i="14"/>
  <c r="H694" i="14"/>
  <c r="H695" i="14"/>
  <c r="H696" i="14"/>
  <c r="H697" i="14"/>
  <c r="H698" i="14"/>
  <c r="H699" i="14"/>
  <c r="H700" i="14"/>
  <c r="H701" i="14"/>
  <c r="H702" i="14"/>
  <c r="H704" i="14"/>
  <c r="H705" i="14"/>
  <c r="H706" i="14"/>
  <c r="H707" i="14"/>
  <c r="H708" i="14"/>
  <c r="H709" i="14"/>
  <c r="H710" i="14"/>
  <c r="H711" i="14"/>
  <c r="H712" i="14"/>
  <c r="H713" i="14"/>
  <c r="H714" i="14"/>
  <c r="H715" i="14"/>
  <c r="H716" i="14"/>
  <c r="H717" i="14"/>
  <c r="H718" i="14"/>
  <c r="H720" i="14"/>
  <c r="H721" i="14"/>
  <c r="H722" i="14"/>
  <c r="H723" i="14"/>
  <c r="H724" i="14"/>
  <c r="H725" i="14"/>
  <c r="H726" i="14"/>
  <c r="H727" i="14"/>
  <c r="H728" i="14"/>
  <c r="H729" i="14"/>
  <c r="H730" i="14"/>
  <c r="H731" i="14"/>
  <c r="H732" i="14"/>
  <c r="H733" i="14"/>
  <c r="H734" i="14"/>
  <c r="H735" i="14"/>
  <c r="H736" i="14"/>
  <c r="H737" i="14"/>
  <c r="H738" i="14"/>
  <c r="H739" i="14"/>
  <c r="H740" i="14"/>
  <c r="H741" i="14"/>
  <c r="H743" i="14"/>
  <c r="H744" i="14"/>
  <c r="H745" i="14"/>
  <c r="H746" i="14"/>
  <c r="H747" i="14"/>
  <c r="H748" i="14"/>
  <c r="H749" i="14"/>
  <c r="H750" i="14"/>
  <c r="H751" i="14"/>
  <c r="H752" i="14"/>
  <c r="H753" i="14"/>
  <c r="H754" i="14"/>
  <c r="H755" i="14"/>
  <c r="H756" i="14"/>
  <c r="H757" i="14"/>
  <c r="H758" i="14"/>
  <c r="H759" i="14"/>
  <c r="H760" i="14"/>
  <c r="H761" i="14"/>
  <c r="H762" i="14"/>
  <c r="H763" i="14"/>
  <c r="H764" i="14"/>
  <c r="H765" i="14"/>
  <c r="H766" i="14"/>
  <c r="H767" i="14"/>
  <c r="H768" i="14"/>
  <c r="H769" i="14"/>
  <c r="H770" i="14"/>
  <c r="H771" i="14"/>
  <c r="H772" i="14"/>
  <c r="H773" i="14"/>
  <c r="H775" i="14"/>
  <c r="H776" i="14"/>
  <c r="H777" i="14"/>
  <c r="H778" i="14"/>
  <c r="H779" i="14"/>
  <c r="H780" i="14"/>
  <c r="H781" i="14"/>
  <c r="H782" i="14"/>
  <c r="H783" i="14"/>
  <c r="H784" i="14"/>
  <c r="H785" i="14"/>
  <c r="H786" i="14"/>
  <c r="H787" i="14"/>
  <c r="H788" i="14"/>
  <c r="H789" i="14"/>
  <c r="H790" i="14"/>
  <c r="H791" i="14"/>
  <c r="H792" i="14"/>
  <c r="H793" i="14"/>
  <c r="H794" i="14"/>
  <c r="H795" i="14"/>
  <c r="H796" i="14"/>
  <c r="H797" i="14"/>
  <c r="H798" i="14"/>
  <c r="H799" i="14"/>
  <c r="H800" i="14"/>
  <c r="H801" i="14"/>
  <c r="H802" i="14"/>
  <c r="H803" i="14"/>
  <c r="H804" i="14"/>
  <c r="H805" i="14"/>
  <c r="H806" i="14"/>
  <c r="H807" i="14"/>
  <c r="H808" i="14"/>
  <c r="H809" i="14"/>
  <c r="H810" i="14"/>
  <c r="H811" i="14"/>
  <c r="H812" i="14"/>
  <c r="H813" i="14"/>
  <c r="H814" i="14"/>
  <c r="H815" i="14"/>
  <c r="H816" i="14"/>
  <c r="H817" i="14"/>
  <c r="H818" i="14"/>
  <c r="H819" i="14"/>
  <c r="H820" i="14"/>
  <c r="H821" i="14"/>
  <c r="H822" i="14"/>
  <c r="H823" i="14"/>
  <c r="H824" i="14"/>
  <c r="H825" i="14"/>
  <c r="H826" i="14"/>
  <c r="H827" i="14"/>
  <c r="H828" i="14"/>
  <c r="H829" i="14"/>
  <c r="H830" i="14"/>
  <c r="H831" i="14"/>
  <c r="H832" i="14"/>
  <c r="H833" i="14"/>
  <c r="H834" i="14"/>
  <c r="H835" i="14"/>
  <c r="H836" i="14"/>
  <c r="H837" i="14"/>
  <c r="H838" i="14"/>
  <c r="H839" i="14"/>
  <c r="H840" i="14"/>
  <c r="H841" i="14"/>
  <c r="H842" i="14"/>
  <c r="H843" i="14"/>
  <c r="H844" i="14"/>
  <c r="H845" i="14"/>
  <c r="H846" i="14"/>
  <c r="H847" i="14"/>
  <c r="H848" i="14"/>
  <c r="H849" i="14"/>
  <c r="H850" i="14"/>
  <c r="H851" i="14"/>
  <c r="H852" i="14"/>
  <c r="H853" i="14"/>
  <c r="H854" i="14"/>
  <c r="H855" i="14"/>
  <c r="H857" i="14"/>
  <c r="H858" i="14"/>
  <c r="H859" i="14"/>
  <c r="H860" i="14"/>
  <c r="H861" i="14"/>
  <c r="H862" i="14"/>
  <c r="H863" i="14"/>
  <c r="H864" i="14"/>
  <c r="H865" i="14"/>
  <c r="H866" i="14"/>
  <c r="H867" i="14"/>
  <c r="H868" i="14"/>
  <c r="H869" i="14"/>
  <c r="H870" i="14"/>
  <c r="H871" i="14"/>
  <c r="H872" i="14"/>
  <c r="H873" i="14"/>
  <c r="H874" i="14"/>
  <c r="H875" i="14"/>
  <c r="H876" i="14"/>
  <c r="H877" i="14"/>
  <c r="H878" i="14"/>
  <c r="H879" i="14"/>
  <c r="H880" i="14"/>
  <c r="H881" i="14"/>
  <c r="H882" i="14"/>
  <c r="H883" i="14"/>
  <c r="H884" i="14"/>
  <c r="H885" i="14"/>
  <c r="H886" i="14"/>
  <c r="H887" i="14"/>
  <c r="H888" i="14"/>
  <c r="H889" i="14"/>
  <c r="H890" i="14"/>
  <c r="H891" i="14"/>
  <c r="H892" i="14"/>
  <c r="H893" i="14"/>
  <c r="H894" i="14"/>
  <c r="H895" i="14"/>
  <c r="H896" i="14"/>
  <c r="H897" i="14"/>
  <c r="H898" i="14"/>
  <c r="H899" i="14"/>
  <c r="H900" i="14"/>
  <c r="H901" i="14"/>
  <c r="H902" i="14"/>
  <c r="H903" i="14"/>
  <c r="H904" i="14"/>
  <c r="H905" i="14"/>
  <c r="H906" i="14"/>
  <c r="H907" i="14"/>
  <c r="H908" i="14"/>
  <c r="H909" i="14"/>
  <c r="H910" i="14"/>
  <c r="H911" i="14"/>
  <c r="H913" i="14"/>
  <c r="H914" i="14"/>
  <c r="H915" i="14"/>
  <c r="H916" i="14"/>
  <c r="H917" i="14"/>
  <c r="H918" i="14"/>
  <c r="H919" i="14"/>
  <c r="H920" i="14"/>
  <c r="H921" i="14"/>
  <c r="H922" i="14"/>
  <c r="H923" i="14"/>
  <c r="H924" i="14"/>
  <c r="H925" i="14"/>
  <c r="H926" i="14"/>
  <c r="H927" i="14"/>
  <c r="H928" i="14"/>
  <c r="H929" i="14"/>
  <c r="H930" i="14"/>
  <c r="H931" i="14"/>
  <c r="H932" i="14"/>
  <c r="H933" i="14"/>
  <c r="H934" i="14"/>
  <c r="H935" i="14"/>
  <c r="H936" i="14"/>
  <c r="H937" i="14"/>
  <c r="H938" i="14"/>
  <c r="H939" i="14"/>
  <c r="H940" i="14"/>
  <c r="H941" i="14"/>
  <c r="H942" i="14"/>
  <c r="H943" i="14"/>
  <c r="H944" i="14"/>
  <c r="H945" i="14"/>
  <c r="H946" i="14"/>
  <c r="H947" i="14"/>
  <c r="H948" i="14"/>
  <c r="H949" i="14"/>
  <c r="H950" i="14"/>
  <c r="H951" i="14"/>
  <c r="H952" i="14"/>
  <c r="H953" i="14"/>
  <c r="H954" i="14"/>
  <c r="H955" i="14"/>
  <c r="H956" i="14"/>
  <c r="H957" i="14"/>
  <c r="H958" i="14"/>
  <c r="H959" i="14"/>
  <c r="H960" i="14"/>
  <c r="H963" i="14"/>
  <c r="H964" i="14"/>
  <c r="H965" i="14"/>
  <c r="H966" i="14"/>
  <c r="H967" i="14"/>
  <c r="H968" i="14"/>
  <c r="H969" i="14"/>
  <c r="H970" i="14"/>
  <c r="H971" i="14"/>
  <c r="H972" i="14"/>
  <c r="H973" i="14"/>
  <c r="H974" i="14"/>
  <c r="H975" i="14"/>
  <c r="H976" i="14"/>
  <c r="H977" i="14"/>
  <c r="H978" i="14"/>
  <c r="H979" i="14"/>
  <c r="H980" i="14"/>
  <c r="H981" i="14"/>
  <c r="H982" i="14"/>
  <c r="H983" i="14"/>
  <c r="H984" i="14"/>
  <c r="H985" i="14"/>
  <c r="H986" i="14"/>
  <c r="H987" i="14"/>
  <c r="H988" i="14"/>
  <c r="H991" i="14"/>
  <c r="H992" i="14"/>
  <c r="H993" i="14"/>
  <c r="H995" i="14"/>
  <c r="H996" i="14"/>
  <c r="H998" i="14"/>
  <c r="H999" i="14"/>
  <c r="H1000" i="14"/>
  <c r="H1001" i="14"/>
  <c r="H1002" i="14"/>
  <c r="H1003" i="14"/>
  <c r="H1004" i="14"/>
  <c r="H1005" i="14"/>
  <c r="H1006" i="14"/>
  <c r="H1007" i="14"/>
  <c r="H1008" i="14"/>
  <c r="H1009" i="14"/>
  <c r="H1010" i="14"/>
  <c r="H1011" i="14"/>
  <c r="H1013" i="14"/>
  <c r="H1015" i="14"/>
  <c r="H1016" i="14"/>
  <c r="H1017" i="14"/>
  <c r="H1018" i="14"/>
  <c r="H1019" i="14"/>
  <c r="H1020" i="14"/>
  <c r="H1021" i="14"/>
  <c r="H1022" i="14"/>
  <c r="H1023" i="14"/>
  <c r="H1024" i="14"/>
  <c r="H1025" i="14"/>
  <c r="H1026" i="14"/>
  <c r="H1027" i="14"/>
  <c r="H1028" i="14"/>
  <c r="H1029" i="14"/>
  <c r="H1030" i="14"/>
  <c r="H1032" i="14"/>
  <c r="H1033" i="14"/>
  <c r="H1034" i="14"/>
  <c r="H1035" i="14"/>
  <c r="H1036" i="14"/>
  <c r="H1037" i="14"/>
  <c r="H1038" i="14"/>
  <c r="H1040" i="14"/>
  <c r="H1041" i="14"/>
  <c r="H1042" i="14"/>
  <c r="H1043" i="14"/>
  <c r="H1044" i="14"/>
  <c r="H1046" i="14"/>
  <c r="H1047" i="14"/>
  <c r="H1049" i="14"/>
  <c r="H1050" i="14"/>
  <c r="H1051" i="14"/>
  <c r="H1052" i="14"/>
  <c r="H1053" i="14"/>
  <c r="H1054" i="14"/>
  <c r="H1055" i="14"/>
  <c r="H1056" i="14"/>
  <c r="H1057" i="14"/>
  <c r="H1058" i="14"/>
  <c r="H1059" i="14"/>
  <c r="H1060" i="14"/>
  <c r="H1061" i="14"/>
  <c r="H1062" i="14"/>
  <c r="H1063" i="14"/>
  <c r="H1064" i="14"/>
  <c r="H1065" i="14"/>
  <c r="H1066" i="14"/>
  <c r="H1067" i="14"/>
  <c r="H1068" i="14"/>
  <c r="H1069" i="14"/>
  <c r="H1070" i="14"/>
  <c r="H1071" i="14"/>
  <c r="H1072" i="14"/>
  <c r="H1073" i="14"/>
  <c r="H1075" i="14"/>
  <c r="H1076" i="14"/>
  <c r="H1077" i="14"/>
  <c r="H1078" i="14"/>
  <c r="H1079" i="14"/>
  <c r="H1080" i="14"/>
  <c r="H1081" i="14"/>
  <c r="H1082" i="14"/>
  <c r="H1083" i="14"/>
  <c r="H1084" i="14"/>
  <c r="H1085" i="14"/>
  <c r="H1086" i="14"/>
  <c r="H1087" i="14"/>
  <c r="H1088" i="14"/>
  <c r="H1089" i="14"/>
  <c r="H1090" i="14"/>
  <c r="H1091" i="14"/>
  <c r="H1092" i="14"/>
  <c r="H1093" i="14"/>
  <c r="H1094" i="14"/>
  <c r="H1095" i="14"/>
  <c r="H1096" i="14"/>
  <c r="H1097" i="14"/>
  <c r="H1098" i="14"/>
  <c r="H1099" i="14"/>
  <c r="H1100" i="14"/>
  <c r="H1102" i="14"/>
  <c r="H1103" i="14"/>
  <c r="H1104" i="14"/>
  <c r="H1105" i="14"/>
  <c r="H1106" i="14"/>
  <c r="H1107" i="14"/>
  <c r="H1108" i="14"/>
  <c r="H1109" i="14"/>
  <c r="H1110" i="14"/>
  <c r="H1111" i="14"/>
  <c r="H1112" i="14"/>
  <c r="H1114" i="14"/>
  <c r="H1115" i="14"/>
  <c r="H1116" i="14"/>
  <c r="H1117" i="14"/>
  <c r="H1118" i="14"/>
  <c r="H1119" i="14"/>
  <c r="H1120" i="14"/>
  <c r="H1121" i="14"/>
  <c r="H1122" i="14"/>
  <c r="H1123" i="14"/>
  <c r="H1124" i="14"/>
  <c r="H1126" i="14"/>
  <c r="H1127" i="14"/>
  <c r="H1128" i="14"/>
  <c r="H1129" i="14"/>
  <c r="H1130" i="14"/>
  <c r="H1131" i="14"/>
  <c r="H1132" i="14"/>
  <c r="H1133" i="14"/>
  <c r="H1134" i="14"/>
  <c r="H1135" i="14"/>
  <c r="H1136" i="14"/>
  <c r="H1137" i="14"/>
  <c r="H1138" i="14"/>
  <c r="H1139" i="14"/>
  <c r="H1140" i="14"/>
  <c r="H1141" i="14"/>
  <c r="H1142" i="14"/>
  <c r="H1143" i="14"/>
  <c r="H1144" i="14"/>
  <c r="H1145" i="14"/>
  <c r="H1146" i="14"/>
  <c r="H1147" i="14"/>
  <c r="H1148" i="14"/>
  <c r="H1149" i="14"/>
  <c r="H1150" i="14"/>
  <c r="H1151" i="14"/>
  <c r="H1152" i="14"/>
  <c r="H1153" i="14"/>
  <c r="H1154" i="14"/>
  <c r="H1155" i="14"/>
  <c r="H1156" i="14"/>
  <c r="H1157" i="14"/>
  <c r="H1158" i="14"/>
  <c r="H1159" i="14"/>
  <c r="H1160" i="14"/>
  <c r="H1161" i="14"/>
  <c r="H1162" i="14"/>
  <c r="H1163" i="14"/>
  <c r="H1164" i="14"/>
  <c r="H1165" i="14"/>
  <c r="H1166" i="14"/>
  <c r="H1167" i="14"/>
  <c r="H1168" i="14"/>
  <c r="H1169" i="14"/>
  <c r="H1170" i="14"/>
  <c r="H1171" i="14"/>
  <c r="H1172" i="14"/>
  <c r="H1173" i="14"/>
  <c r="H1174" i="14"/>
  <c r="H1175" i="14"/>
  <c r="H1176" i="14"/>
  <c r="H1177" i="14"/>
  <c r="H1178" i="14"/>
  <c r="H1179" i="14"/>
  <c r="H1180" i="14"/>
  <c r="H1181" i="14"/>
  <c r="H1182" i="14"/>
  <c r="H1183" i="14"/>
  <c r="H1184" i="14"/>
  <c r="H1185" i="14"/>
  <c r="H1186" i="14"/>
  <c r="H1187" i="14"/>
  <c r="H1188" i="14"/>
  <c r="H1189" i="14"/>
  <c r="H1190" i="14"/>
  <c r="H1191" i="14"/>
  <c r="H1192" i="14"/>
  <c r="H1193" i="14"/>
  <c r="H1194" i="14"/>
  <c r="H1195" i="14"/>
  <c r="H1196" i="14"/>
  <c r="H1197" i="14"/>
  <c r="H1198" i="14"/>
  <c r="H1199" i="14"/>
  <c r="H1200" i="14"/>
  <c r="H1201" i="14"/>
  <c r="H1202" i="14"/>
  <c r="H1203" i="14"/>
  <c r="H1204" i="14"/>
  <c r="H1205" i="14"/>
  <c r="H1206" i="14"/>
  <c r="H1207" i="14"/>
  <c r="H1208" i="14"/>
  <c r="H1209" i="14"/>
  <c r="H1210" i="14"/>
  <c r="H1211" i="14"/>
  <c r="H1212" i="14"/>
  <c r="H1213" i="14"/>
  <c r="H1214" i="14"/>
  <c r="H1215" i="14"/>
  <c r="H1216" i="14"/>
  <c r="H1218" i="14"/>
  <c r="H1219" i="14"/>
  <c r="H1220" i="14"/>
  <c r="H1221" i="14"/>
  <c r="H1222" i="14"/>
  <c r="H1223" i="14"/>
  <c r="H1224" i="14"/>
  <c r="H1225" i="14"/>
  <c r="H1226" i="14"/>
  <c r="H1227" i="14"/>
  <c r="H1228" i="14"/>
  <c r="H1229" i="14"/>
  <c r="H1230" i="14"/>
  <c r="H1231" i="14"/>
  <c r="H1232" i="14"/>
  <c r="H1233" i="14"/>
  <c r="H1234" i="14"/>
  <c r="H1235" i="14"/>
  <c r="H1236" i="14"/>
  <c r="H1237" i="14"/>
  <c r="H1238" i="14"/>
  <c r="H1239" i="14"/>
  <c r="H1240" i="14"/>
  <c r="H1241" i="14"/>
  <c r="H1242" i="14"/>
  <c r="H1243" i="14"/>
  <c r="H1244" i="14"/>
  <c r="H1245" i="14"/>
  <c r="H1246" i="14"/>
  <c r="H1247" i="14"/>
  <c r="H1248" i="14"/>
  <c r="H1249" i="14"/>
  <c r="H1250" i="14"/>
  <c r="H1251" i="14"/>
  <c r="H1252" i="14"/>
  <c r="H1253" i="14"/>
  <c r="H1254" i="14"/>
  <c r="H1255" i="14"/>
  <c r="H1256" i="14"/>
  <c r="H1257" i="14"/>
  <c r="H1258" i="14"/>
  <c r="H1259" i="14"/>
  <c r="H1260" i="14"/>
  <c r="H1261" i="14"/>
  <c r="H1262" i="14"/>
  <c r="H1263" i="14"/>
  <c r="H1264" i="14"/>
  <c r="H1265" i="14"/>
  <c r="H1266" i="14"/>
  <c r="H1267" i="14"/>
  <c r="H1268" i="14"/>
  <c r="H1269" i="14"/>
  <c r="H1270" i="14"/>
  <c r="H1271" i="14"/>
  <c r="H1272" i="14"/>
  <c r="H1273" i="14"/>
  <c r="H1274" i="14"/>
  <c r="H1275" i="14"/>
  <c r="H1276" i="14"/>
  <c r="H1277" i="14"/>
  <c r="H1278" i="14"/>
  <c r="H1279" i="14"/>
  <c r="H1280" i="14"/>
  <c r="H1284" i="14"/>
  <c r="H1285" i="14"/>
  <c r="H1286" i="14"/>
  <c r="H1287" i="14"/>
  <c r="H1288" i="14"/>
  <c r="H1289" i="14"/>
  <c r="H1290" i="14"/>
  <c r="H1291" i="14"/>
  <c r="H1292" i="14"/>
  <c r="H1293" i="14"/>
  <c r="H1294" i="14"/>
  <c r="H1295" i="14"/>
  <c r="H1296" i="14"/>
  <c r="H1297" i="14"/>
  <c r="H1298" i="14"/>
  <c r="H1299" i="14"/>
  <c r="H1300" i="14"/>
  <c r="H1301" i="14"/>
  <c r="H1302" i="14"/>
  <c r="H1303" i="14"/>
  <c r="H1304" i="14"/>
  <c r="H1305" i="14"/>
  <c r="H1306" i="14"/>
  <c r="H1307" i="14"/>
  <c r="H1308" i="14"/>
  <c r="H1309" i="14"/>
  <c r="H1310" i="14"/>
  <c r="H1311" i="14"/>
  <c r="H1312" i="14"/>
  <c r="H1313" i="14"/>
  <c r="H1314" i="14"/>
  <c r="H1315" i="14"/>
  <c r="H1316" i="14"/>
  <c r="H1317" i="14"/>
  <c r="H1318" i="14"/>
  <c r="H1319" i="14"/>
  <c r="H1320" i="14"/>
  <c r="H1321" i="14"/>
  <c r="H1322" i="14"/>
  <c r="H1323" i="14"/>
  <c r="H1324" i="14"/>
  <c r="H1325" i="14"/>
  <c r="H1326" i="14"/>
  <c r="H1327" i="14"/>
  <c r="H1328" i="14"/>
  <c r="H1329" i="14"/>
  <c r="H1330" i="14"/>
  <c r="H1331" i="14"/>
  <c r="H1332" i="14"/>
  <c r="H1333" i="14"/>
  <c r="H1334" i="14"/>
  <c r="H1335" i="14"/>
  <c r="H1336" i="14"/>
  <c r="H1337" i="14"/>
  <c r="H1338" i="14"/>
  <c r="H1339" i="14"/>
  <c r="H1340" i="14"/>
  <c r="H1341" i="14"/>
  <c r="H1343" i="14"/>
  <c r="H1344" i="14"/>
  <c r="H1345" i="14"/>
  <c r="H1346" i="14"/>
  <c r="H1347" i="14"/>
  <c r="H1348" i="14"/>
  <c r="H1349" i="14"/>
  <c r="H1350" i="14"/>
  <c r="H1351" i="14"/>
  <c r="H1352" i="14"/>
  <c r="H1353" i="14"/>
  <c r="H1354" i="14"/>
  <c r="H1355" i="14"/>
  <c r="H1356" i="14"/>
  <c r="H1357" i="14"/>
  <c r="H1358" i="14"/>
  <c r="H1359" i="14"/>
  <c r="H1360" i="14"/>
  <c r="H1361" i="14"/>
  <c r="H1362" i="14"/>
  <c r="H1363" i="14"/>
  <c r="H1364" i="14"/>
  <c r="H1365" i="14"/>
  <c r="H1366" i="14"/>
  <c r="H1367" i="14"/>
  <c r="H1368" i="14"/>
  <c r="H1369" i="14"/>
  <c r="H1370" i="14"/>
  <c r="H1371" i="14"/>
  <c r="H1372" i="14"/>
  <c r="H1373" i="14"/>
  <c r="H1374" i="14"/>
  <c r="H1375" i="14"/>
  <c r="H1376" i="14"/>
  <c r="H1377" i="14"/>
  <c r="H1378" i="14"/>
  <c r="H1379" i="14"/>
  <c r="H1380" i="14"/>
  <c r="H1381" i="14"/>
  <c r="H1382" i="14"/>
  <c r="H1383" i="14"/>
  <c r="H1384" i="14"/>
  <c r="H1385" i="14"/>
  <c r="H1386" i="14"/>
  <c r="H1387" i="14"/>
  <c r="H1388" i="14"/>
  <c r="H1389" i="14"/>
  <c r="H1390" i="14"/>
  <c r="H1391" i="14"/>
  <c r="H1392" i="14"/>
  <c r="H1393" i="14"/>
  <c r="H1394" i="14"/>
  <c r="H1395" i="14"/>
  <c r="H1396" i="14"/>
  <c r="H1397" i="14"/>
  <c r="H1398" i="14"/>
  <c r="H1399" i="14"/>
  <c r="H1400" i="14"/>
  <c r="H1401" i="14"/>
  <c r="H1402" i="14"/>
  <c r="H1403" i="14"/>
  <c r="H1404" i="14"/>
  <c r="H1405" i="14"/>
  <c r="H1406" i="14"/>
  <c r="H1407" i="14"/>
  <c r="H1408" i="14"/>
  <c r="H1409" i="14"/>
  <c r="H1410" i="14"/>
  <c r="H1411" i="14"/>
  <c r="H1413" i="14"/>
  <c r="H1414" i="14"/>
  <c r="H1415" i="14"/>
  <c r="H1416" i="14"/>
  <c r="H1417" i="14"/>
  <c r="H1418" i="14"/>
  <c r="H1419" i="14"/>
  <c r="H1420" i="14"/>
  <c r="H1421" i="14"/>
  <c r="H1422" i="14"/>
  <c r="H1424" i="14"/>
  <c r="H1425" i="14"/>
  <c r="H1426" i="14"/>
  <c r="H1427" i="14"/>
  <c r="H1428" i="14"/>
  <c r="H1429" i="14"/>
  <c r="H1430" i="14"/>
  <c r="H1431" i="14"/>
  <c r="H1433" i="14"/>
  <c r="H1434" i="14"/>
  <c r="H1435" i="14"/>
  <c r="H1436" i="14"/>
  <c r="H1437" i="14"/>
  <c r="H1438" i="14"/>
  <c r="H1439" i="14"/>
  <c r="H1441" i="14"/>
  <c r="H1442" i="14"/>
  <c r="H1443" i="14"/>
  <c r="H1444" i="14"/>
  <c r="H1445" i="14"/>
  <c r="H1446" i="14"/>
  <c r="H1447" i="14"/>
  <c r="H1448" i="14"/>
  <c r="H1449" i="14"/>
  <c r="H1450" i="14"/>
  <c r="H1451" i="14"/>
  <c r="H1452" i="14"/>
  <c r="H1453" i="14"/>
  <c r="H1454" i="14"/>
  <c r="H1455" i="14"/>
  <c r="H1457" i="14"/>
  <c r="H1458" i="14"/>
  <c r="H1459" i="14"/>
  <c r="H1461" i="14"/>
  <c r="H1462" i="14"/>
  <c r="H1463" i="14"/>
  <c r="H1464" i="14"/>
  <c r="H1465" i="14"/>
  <c r="H1466" i="14"/>
  <c r="H1467" i="14"/>
  <c r="H1469" i="14"/>
  <c r="H1470" i="14"/>
  <c r="H1471" i="14"/>
  <c r="H1472" i="14"/>
  <c r="H1473" i="14"/>
  <c r="H1475" i="14"/>
  <c r="H1476" i="14"/>
  <c r="H1477" i="14"/>
  <c r="AT24" i="5" l="1"/>
  <c r="AZ8" i="5"/>
  <c r="AX2" i="5"/>
  <c r="AX3" i="5"/>
  <c r="AX4" i="5" s="1"/>
  <c r="AX5" i="5" s="1"/>
  <c r="AX6" i="5" s="1"/>
  <c r="AX7" i="5" s="1"/>
  <c r="AX8" i="5" s="1"/>
  <c r="AX9" i="5" s="1"/>
  <c r="AX10" i="5" s="1"/>
  <c r="AX11" i="5" s="1"/>
  <c r="AX12" i="5" s="1"/>
  <c r="AX13" i="5" s="1"/>
  <c r="AX14" i="5" s="1"/>
  <c r="AX15" i="5" s="1"/>
  <c r="AX16" i="5" s="1"/>
  <c r="AX17" i="5" s="1"/>
  <c r="AZ1" i="5"/>
  <c r="H719" i="14"/>
  <c r="H703" i="14"/>
  <c r="H912" i="14"/>
  <c r="H84" i="14"/>
  <c r="H856" i="14"/>
  <c r="H191" i="14"/>
  <c r="H1440" i="14"/>
  <c r="H1432" i="14"/>
  <c r="H322" i="14"/>
  <c r="H1281" i="14"/>
  <c r="H484" i="14"/>
  <c r="H1460" i="14"/>
  <c r="H113" i="14"/>
  <c r="H1474" i="14"/>
  <c r="H569" i="14"/>
  <c r="H1456" i="14"/>
  <c r="H1342" i="14"/>
  <c r="H195" i="14"/>
  <c r="H742" i="14"/>
  <c r="H610" i="14"/>
  <c r="H962" i="14"/>
  <c r="H509" i="14"/>
  <c r="H1048" i="14"/>
  <c r="H1074" i="14"/>
  <c r="H1113" i="14"/>
  <c r="H1125" i="14"/>
  <c r="H1283" i="14"/>
  <c r="H990" i="14"/>
  <c r="H676" i="14"/>
  <c r="H608" i="14"/>
  <c r="H616" i="14"/>
  <c r="H1101" i="14"/>
  <c r="H660" i="14"/>
  <c r="H45" i="14"/>
  <c r="H334" i="14"/>
  <c r="H961" i="14"/>
  <c r="H1014" i="14"/>
  <c r="H994" i="14"/>
  <c r="H438" i="14"/>
  <c r="H1039" i="14"/>
  <c r="H175" i="14"/>
  <c r="H675" i="14"/>
  <c r="H1282" i="14"/>
  <c r="H1031" i="14"/>
  <c r="H674" i="14"/>
  <c r="H672" i="14"/>
  <c r="H1468" i="14"/>
  <c r="H673" i="14"/>
  <c r="H989" i="14"/>
  <c r="H1012" i="14"/>
  <c r="H774" i="14"/>
  <c r="H131" i="14"/>
  <c r="H127" i="14"/>
  <c r="H487" i="14"/>
  <c r="H1045" i="14"/>
  <c r="H997" i="14"/>
  <c r="AT25" i="5" l="1"/>
  <c r="B19" i="5" s="1"/>
  <c r="AS30" i="5" s="1"/>
  <c r="AR8" i="5" s="1"/>
  <c r="B22" i="5" s="1"/>
  <c r="H134" i="14"/>
  <c r="AZ9" i="5" s="1"/>
  <c r="AZ5" i="5" l="1"/>
  <c r="F20" i="6" s="1"/>
  <c r="AS10" i="5"/>
  <c r="Z27" i="5"/>
  <c r="W50" i="5"/>
  <c r="W51" i="5"/>
  <c r="D23" i="13"/>
  <c r="D22" i="13"/>
  <c r="D21" i="13"/>
  <c r="D20" i="13"/>
  <c r="D19" i="13"/>
  <c r="D18" i="13"/>
  <c r="D17" i="13"/>
  <c r="D16" i="13"/>
  <c r="D15" i="13"/>
  <c r="D14" i="13"/>
  <c r="D13" i="13"/>
  <c r="M12" i="13"/>
  <c r="D12" i="13"/>
  <c r="M11" i="13"/>
  <c r="D11" i="13"/>
  <c r="M10" i="13"/>
  <c r="D10" i="13"/>
  <c r="M9" i="13"/>
  <c r="D9" i="13"/>
  <c r="M8" i="13"/>
  <c r="D8" i="13"/>
  <c r="M7" i="13"/>
  <c r="D7" i="13"/>
  <c r="M6" i="13"/>
  <c r="D6" i="13"/>
  <c r="M5" i="13"/>
  <c r="D5" i="13"/>
  <c r="M4" i="13"/>
  <c r="D4" i="13"/>
  <c r="M3" i="13"/>
  <c r="D3" i="13"/>
  <c r="M2" i="13"/>
  <c r="D2" i="13"/>
  <c r="V1" i="9"/>
  <c r="AR19" i="5" l="1"/>
  <c r="AS19" i="5"/>
  <c r="AU19" i="5"/>
  <c r="AQ19" i="5"/>
  <c r="AT19" i="5"/>
  <c r="AT17" i="5"/>
  <c r="AU17" i="5"/>
  <c r="AR17" i="5"/>
  <c r="AQ17" i="5"/>
  <c r="AS17" i="5"/>
  <c r="M13" i="13"/>
  <c r="D24" i="13"/>
  <c r="J15" i="13" s="1"/>
  <c r="F16" i="13" s="1"/>
  <c r="F20" i="13" l="1"/>
  <c r="AF12" i="5" s="1"/>
  <c r="AC12" i="5"/>
  <c r="K6" i="9"/>
  <c r="C27" i="9" l="1"/>
  <c r="A32" i="9"/>
  <c r="H20" i="9"/>
  <c r="B31" i="9"/>
  <c r="B50" i="9"/>
  <c r="S14" i="9"/>
  <c r="R14" i="9"/>
  <c r="V4" i="9"/>
  <c r="V2" i="9"/>
  <c r="K5" i="9"/>
  <c r="M5" i="9"/>
  <c r="N5" i="9"/>
  <c r="C7" i="9"/>
  <c r="H51" i="9" s="1"/>
  <c r="V8" i="9"/>
  <c r="H18" i="9" s="1"/>
  <c r="R10" i="9"/>
  <c r="S10" i="9"/>
  <c r="R11" i="9"/>
  <c r="S11" i="9"/>
  <c r="R12" i="9"/>
  <c r="S12" i="9"/>
  <c r="V12" i="9"/>
  <c r="G15" i="9" s="1"/>
  <c r="R13" i="9"/>
  <c r="S13" i="9"/>
  <c r="F14" i="9"/>
  <c r="AQ5" i="5"/>
  <c r="H22" i="9"/>
  <c r="V3" i="9"/>
  <c r="H15" i="9" l="1"/>
  <c r="H14" i="9"/>
  <c r="G16" i="9"/>
  <c r="H17" i="9"/>
  <c r="G18" i="9"/>
  <c r="H16" i="9"/>
  <c r="G17" i="9"/>
  <c r="AR16" i="5"/>
  <c r="AT16" i="5"/>
  <c r="AQ16" i="5"/>
  <c r="AS16" i="5"/>
  <c r="AU16" i="5"/>
  <c r="AS15" i="5"/>
  <c r="AQ18" i="5"/>
  <c r="AS18" i="5"/>
  <c r="AR18" i="5"/>
  <c r="AU18" i="5"/>
  <c r="AT18" i="5"/>
  <c r="AU15" i="5"/>
  <c r="AT15" i="5"/>
  <c r="AQ15" i="5"/>
  <c r="AR15" i="5"/>
  <c r="AR5" i="5"/>
  <c r="R26" i="5" s="1"/>
  <c r="Z29" i="5"/>
  <c r="Z28" i="5"/>
  <c r="Z30" i="5"/>
  <c r="H21" i="9" l="1"/>
  <c r="H23" i="9" s="1"/>
  <c r="H24" i="9" s="1"/>
  <c r="H25" i="9" s="1"/>
  <c r="H26" i="9" s="1"/>
  <c r="AH27" i="5"/>
  <c r="AH30" i="5"/>
  <c r="AH28" i="5"/>
  <c r="AH29" i="5"/>
  <c r="AH26" i="5"/>
  <c r="AH33" i="5" l="1"/>
  <c r="AH34" i="5" s="1"/>
  <c r="AH35" i="5" l="1"/>
  <c r="AH36" i="5" l="1"/>
  <c r="AH37" i="5" l="1"/>
  <c r="AH38" i="5" l="1"/>
  <c r="T40" i="5"/>
  <c r="Z40" i="5" s="1"/>
  <c r="AK40" i="5" l="1"/>
</calcChain>
</file>

<file path=xl/comments1.xml><?xml version="1.0" encoding="utf-8"?>
<comments xmlns="http://schemas.openxmlformats.org/spreadsheetml/2006/main">
  <authors>
    <author>paolvaur</author>
  </authors>
  <commentList>
    <comment ref="K6" authorId="0">
      <text>
        <r>
          <rPr>
            <sz val="8"/>
            <color indexed="81"/>
            <rFont val="Tahoma"/>
            <family val="2"/>
          </rPr>
          <t>Este es el resultado de la hoja Claim Search que se debe calcular para cada cliente</t>
        </r>
      </text>
    </comment>
  </commentList>
</comments>
</file>

<file path=xl/sharedStrings.xml><?xml version="1.0" encoding="utf-8"?>
<sst xmlns="http://schemas.openxmlformats.org/spreadsheetml/2006/main" count="13765" uniqueCount="6091">
  <si>
    <t>Total</t>
  </si>
  <si>
    <t>RECARGO POR EXPERIENCIA</t>
  </si>
  <si>
    <t>Cobertura Completa</t>
  </si>
  <si>
    <t>Tipo de infracción</t>
  </si>
  <si>
    <t>Puntos</t>
  </si>
  <si>
    <t>Atropello</t>
  </si>
  <si>
    <t>Embriaguez</t>
  </si>
  <si>
    <t>Colisión culpable</t>
  </si>
  <si>
    <t>Velocidad excesiva</t>
  </si>
  <si>
    <t>PRIMA TOTAL</t>
  </si>
  <si>
    <t xml:space="preserve">MONTENEGRO SERRANO, FELIX               </t>
  </si>
  <si>
    <t xml:space="preserve">GONZALEZ, MARJORIE MENDEZ DE            </t>
  </si>
  <si>
    <t xml:space="preserve">ACEVEDO FRANCO, RICARDO BELISARIO       </t>
  </si>
  <si>
    <t xml:space="preserve">JULIA CRESPO O, SALLY RODRIGUEZ         </t>
  </si>
  <si>
    <t xml:space="preserve">VICTORIA URRIOLA, MARIBEL ICETT         </t>
  </si>
  <si>
    <t xml:space="preserve">DE HOYOS MOLINAR, KYTI VANESSA          </t>
  </si>
  <si>
    <t xml:space="preserve">JIPSION, BLANCA DIAZ DE                 </t>
  </si>
  <si>
    <t xml:space="preserve">CORP. LATINOAMERICANA DE SEGUROS, S.A.  </t>
  </si>
  <si>
    <t xml:space="preserve">GUERRA GUERRA, JOCKSIN                  </t>
  </si>
  <si>
    <t xml:space="preserve">RODRIGUEZ, LESBI DEL CARMEN DE          </t>
  </si>
  <si>
    <t xml:space="preserve">DE LEON, MILAGROS DEL CARMEN            </t>
  </si>
  <si>
    <t xml:space="preserve">ADL &amp; ASOCIADOS, S.A.                   </t>
  </si>
  <si>
    <t xml:space="preserve">PUGA PIMENTEL, DORIS ESTHER             </t>
  </si>
  <si>
    <t xml:space="preserve">MILTON REYES O, KENIA CABALLERO         </t>
  </si>
  <si>
    <t xml:space="preserve">SEGUROS R.S., S.A.                      </t>
  </si>
  <si>
    <t>BOLIVAR AROSEMENA CORREDORES ALIADOS,S.A</t>
  </si>
  <si>
    <t xml:space="preserve">HERALD GODOY O, LUIS GARAY              </t>
  </si>
  <si>
    <t xml:space="preserve">DE OBALDIA MIRANDA, NABYL MARIEL        </t>
  </si>
  <si>
    <t xml:space="preserve">STANZIOLA APOLAYO, LYNETTE MARIA        </t>
  </si>
  <si>
    <t xml:space="preserve">ORLANDO HERMAN O, VIVAN GOMEZ           </t>
  </si>
  <si>
    <t xml:space="preserve">ORLANDO HERMAN O, MIRIAM DIAZ           </t>
  </si>
  <si>
    <t xml:space="preserve">RUIZ BONILLA, MARIA LUISA               </t>
  </si>
  <si>
    <t xml:space="preserve">PEREZ DE GRACIA, NURIA ISABEL           </t>
  </si>
  <si>
    <t xml:space="preserve">GONZALEZ GONZALEZ, JOSE SANTOS          </t>
  </si>
  <si>
    <t xml:space="preserve">KRAVCIO GUARDIA, IVAN                   </t>
  </si>
  <si>
    <t xml:space="preserve">DOMINGUEZ CASTILLO, GARY                </t>
  </si>
  <si>
    <t xml:space="preserve">PEREZ RODRIGUEZ, VIRGINIA ISABEL        </t>
  </si>
  <si>
    <t xml:space="preserve">CABALLERO, PATRICIA G. DE               </t>
  </si>
  <si>
    <t xml:space="preserve">CABALLERO GRANADOS, RICARDO JAVIER      </t>
  </si>
  <si>
    <t xml:space="preserve">MONTENEGRO MARIN, MARIA ELIZABETH       </t>
  </si>
  <si>
    <t xml:space="preserve">COZZARELLI, NIURKA  DIONISIA            </t>
  </si>
  <si>
    <t xml:space="preserve">MILTON REYES O, GASPAR RODRIGUEZ        </t>
  </si>
  <si>
    <t xml:space="preserve">VALDERRAMA GARCIA, LANAY CAROLS         </t>
  </si>
  <si>
    <t xml:space="preserve">JULIA CRESPO O, YAMILETH PINEDA         </t>
  </si>
  <si>
    <t xml:space="preserve">CRESPO CASTILLO, MAGDA ISBET            </t>
  </si>
  <si>
    <t xml:space="preserve">ALIANZA INTERMEDIARIOS DE SEGUROS S.A.  </t>
  </si>
  <si>
    <t xml:space="preserve">DABAH ABADI, SIMON                      </t>
  </si>
  <si>
    <t xml:space="preserve">EZURMENDIA, BERNARDO                    </t>
  </si>
  <si>
    <t xml:space="preserve">DE LEON  DIAZ, KENELVA CONCEPCION       </t>
  </si>
  <si>
    <t xml:space="preserve">JULIA CRESPO O, LUIS PORTOCARRERO       </t>
  </si>
  <si>
    <t xml:space="preserve">LINARES BRANCA, RODRIGO RAMON           </t>
  </si>
  <si>
    <t xml:space="preserve">DIRECTA-IK                              </t>
  </si>
  <si>
    <t xml:space="preserve">DIRECTA-DD                              </t>
  </si>
  <si>
    <t xml:space="preserve">GONZALEZ CABRERA, GIOVANNI              </t>
  </si>
  <si>
    <t xml:space="preserve">HERALD GODOY O, RUBIELA GONZALEZ        </t>
  </si>
  <si>
    <t xml:space="preserve">CASTILLO UREﾑA, ANET MELISA             </t>
  </si>
  <si>
    <t xml:space="preserve">MIRO WEEDEN, CHRISTIAN OSCAR            </t>
  </si>
  <si>
    <t xml:space="preserve">DEL ROSARIO, DEMPSIL                    </t>
  </si>
  <si>
    <t xml:space="preserve">CORTES DOMINGUEZ, JOSE MANUEL           </t>
  </si>
  <si>
    <t xml:space="preserve">GRANADOS QUINTERO, JUAN CARLOS          </t>
  </si>
  <si>
    <t xml:space="preserve">CAMARGO OCHOA, GUSTAVO DARIO            </t>
  </si>
  <si>
    <t xml:space="preserve">JULIA CRESPO O, CARLOS E. BERNAL        </t>
  </si>
  <si>
    <t xml:space="preserve">ORTEGA RIOS, ANALIDA                    </t>
  </si>
  <si>
    <t xml:space="preserve">HIDALGO, GICEL                          </t>
  </si>
  <si>
    <t xml:space="preserve">VIP INSURANCE CORP                      </t>
  </si>
  <si>
    <t xml:space="preserve">GRUPO DE SEGUROS VASA, S.A.             </t>
  </si>
  <si>
    <t xml:space="preserve">FERNANDEZ QUIJANO, GUILLERMO            </t>
  </si>
  <si>
    <t xml:space="preserve">COURVILLE, JUAN MARTIN                  </t>
  </si>
  <si>
    <t xml:space="preserve">ORTEGA, ANA BLANCO DE                   </t>
  </si>
  <si>
    <t xml:space="preserve">OVIEDO LISAUSKAS, ALEJANDRO GABRIEL     </t>
  </si>
  <si>
    <t xml:space="preserve">HERNANDEZ, OMAR EDGARDO                 </t>
  </si>
  <si>
    <t xml:space="preserve">FRANCO LEZCANO, OLDEMAR                 </t>
  </si>
  <si>
    <t xml:space="preserve">DAM, KATIA MARIZA                       </t>
  </si>
  <si>
    <t xml:space="preserve">SEGUROS IS                              </t>
  </si>
  <si>
    <t xml:space="preserve">NO USAR (DIRECTA LUIS HURTADO)          </t>
  </si>
  <si>
    <t xml:space="preserve">RENGIFO, ROSA MIGDALIA                  </t>
  </si>
  <si>
    <t xml:space="preserve">DIAZ CABRERA, ADOLFO EZEQUIEL           </t>
  </si>
  <si>
    <t xml:space="preserve">TORRES BERNUIL, GILBERTO                </t>
  </si>
  <si>
    <t xml:space="preserve">SEGUROS BOUTET, S.A                     </t>
  </si>
  <si>
    <t xml:space="preserve">SEGUROS R.S., S.A                       </t>
  </si>
  <si>
    <t xml:space="preserve">CRASTZ HIGSON, MARIO ENRIQUE            </t>
  </si>
  <si>
    <t xml:space="preserve">DIXON EWEN, VICTOR ARCELIO              </t>
  </si>
  <si>
    <t xml:space="preserve">MILTON REYES O, CRISTIANE PIﾑEIRO       </t>
  </si>
  <si>
    <t xml:space="preserve">NO USAR (DIRECTA HV)                    </t>
  </si>
  <si>
    <t xml:space="preserve">ORLANDO HERMAN O, ALBERTO SANDOVAL      </t>
  </si>
  <si>
    <t xml:space="preserve">SAAVEDRA APOLAYO, LISBETH ESTHER        </t>
  </si>
  <si>
    <t xml:space="preserve">DIRECTA (BOQUETE)                       </t>
  </si>
  <si>
    <t xml:space="preserve">NO USAR (DIRECTA RICARDO ARAUZ)         </t>
  </si>
  <si>
    <t xml:space="preserve">NO USAR (DIRECTA ROSEMARY MELO)         </t>
  </si>
  <si>
    <t xml:space="preserve">NO USAR (DIRECTA JUAN SEGURA)           </t>
  </si>
  <si>
    <t xml:space="preserve">PLATINUM INSURANCE CORPORATION          </t>
  </si>
  <si>
    <t xml:space="preserve">SOLANILLA JUNCA, ILKA                   </t>
  </si>
  <si>
    <t xml:space="preserve">DE LA GUARDIA, MARIA EUGENIA            </t>
  </si>
  <si>
    <t>GONZALEZ DE LA GUARDIA Y ASOCIADOS, S.A.</t>
  </si>
  <si>
    <t xml:space="preserve">RESTREPO CORREDORES DE SEGUROS, S.A.    </t>
  </si>
  <si>
    <t xml:space="preserve">CEDEﾑO ACEVEDO, NILKA XIOMARA           </t>
  </si>
  <si>
    <t xml:space="preserve">COZARELLI, NIURKA DIONISA               </t>
  </si>
  <si>
    <t xml:space="preserve">SEGUROS EFICIENTES, S.A.                </t>
  </si>
  <si>
    <t xml:space="preserve">CASTILLO, GRISELDA SCHOWE DE            </t>
  </si>
  <si>
    <t xml:space="preserve">GOMEZ ALMANZA, JULIO CESAR              </t>
  </si>
  <si>
    <t xml:space="preserve">QUINTIN MARTINEZ O, ERIKA ROMERO        </t>
  </si>
  <si>
    <t xml:space="preserve">QUINTIN MARTINEZ O, RITA SALADO         </t>
  </si>
  <si>
    <t xml:space="preserve">HERRERA SOTOMAYOR, MELITZEL             </t>
  </si>
  <si>
    <t xml:space="preserve">QUINTIN MARTINEZ O, MILENA MARQUEZ      </t>
  </si>
  <si>
    <t xml:space="preserve">CENTENO SERRANO, BELISARIO              </t>
  </si>
  <si>
    <t xml:space="preserve">GARCIA, VANESSA W. DE                   </t>
  </si>
  <si>
    <t xml:space="preserve">HERALD GODOY O, JULIO CAYCHO            </t>
  </si>
  <si>
    <t xml:space="preserve">GONZALEZ ESPINO, YURI EURIPIDES         </t>
  </si>
  <si>
    <t xml:space="preserve">SEMUSA IK                               </t>
  </si>
  <si>
    <t xml:space="preserve">TOVAR VARGAS, ALFREDO LUIS              </t>
  </si>
  <si>
    <t xml:space="preserve">RODRIGUEZ, COMBE DE                     </t>
  </si>
  <si>
    <t xml:space="preserve">ORLANDO HERMAN O, MAYELA BATISTA        </t>
  </si>
  <si>
    <t xml:space="preserve">JULIA CRESPO O, YONELIS FERNANDEZ       </t>
  </si>
  <si>
    <t xml:space="preserve">RODRIGUEZ, ANA JUDITH                   </t>
  </si>
  <si>
    <t xml:space="preserve">ARAB, ANA BELEN OROZCO DE               </t>
  </si>
  <si>
    <t xml:space="preserve">GONZALEZ CASTILLO, MOISES ANTONIO       </t>
  </si>
  <si>
    <t xml:space="preserve">ALVAREZ ARIAS, ANTONIO ALBERTO          </t>
  </si>
  <si>
    <t xml:space="preserve">ALVAREZ URRIOLA, ANTONIO                </t>
  </si>
  <si>
    <t xml:space="preserve">JULIA CRESPO O, JUAN RAMON FARIﾑAS      </t>
  </si>
  <si>
    <t xml:space="preserve">DELGADO OW, ANNA MELISSA                </t>
  </si>
  <si>
    <t xml:space="preserve">MILTON REYES O, FELIX GUEVARA           </t>
  </si>
  <si>
    <t xml:space="preserve">HENRIQUEZ GOMEZ, LUIS ALBERTO           </t>
  </si>
  <si>
    <t xml:space="preserve">CARRERA HIDALGO, ADRIAN RENE            </t>
  </si>
  <si>
    <t xml:space="preserve">MILTON REYES O, CARMEN FRANCO           </t>
  </si>
  <si>
    <t xml:space="preserve">CAMPOS BOLAﾑOS, RAMON ARTURO            </t>
  </si>
  <si>
    <t xml:space="preserve">RODRIGUEZ PALACIOS, FRANKLIN RAUL       </t>
  </si>
  <si>
    <t xml:space="preserve">SERRANO SOTO, ALEXANDER                 </t>
  </si>
  <si>
    <t xml:space="preserve">APARICIO ORTEGA, CARLOS TELEMACO        </t>
  </si>
  <si>
    <t xml:space="preserve">HERNANDEZ VARGAS, ALEX OSCAR            </t>
  </si>
  <si>
    <t xml:space="preserve">CAMPOS BOLAﾑOS, CARLOS ALBERTO          </t>
  </si>
  <si>
    <t xml:space="preserve">DIAZ LEE, AMARIS ALINA                  </t>
  </si>
  <si>
    <t xml:space="preserve">CHEA, LILA MAGALYS                      </t>
  </si>
  <si>
    <t xml:space="preserve">LOGOS INSURANCE CONSULTANTS, S.A.       </t>
  </si>
  <si>
    <t xml:space="preserve">VELARDE DE LEON, ALEJANDRO ANTONIO      </t>
  </si>
  <si>
    <t xml:space="preserve">MOLINA DIAZ, RAFAEL EDUARDO             </t>
  </si>
  <si>
    <t xml:space="preserve">CAICEDO CEDEﾑO, ALEXANDER IVAN          </t>
  </si>
  <si>
    <t xml:space="preserve">RIOS PEDROZA, FERNANDO ELIAS            </t>
  </si>
  <si>
    <t xml:space="preserve">QUINTERO SANTAMARIA, JAIME JENETH       </t>
  </si>
  <si>
    <t xml:space="preserve">HUERTA GUILLEN, JAIME ALBERTO           </t>
  </si>
  <si>
    <t xml:space="preserve">BRENES GOMEZ, JUAN MIGUEL               </t>
  </si>
  <si>
    <t xml:space="preserve">CAPARROSO SANCHEZ, SANDRA MARIA         </t>
  </si>
  <si>
    <t xml:space="preserve">CHUNG, CARLOS ALBERTO                   </t>
  </si>
  <si>
    <t xml:space="preserve">FAL INSURANCE, S.A                      </t>
  </si>
  <si>
    <t xml:space="preserve">VARGAS GONZALEZ, ELIECER AGUSTIN        </t>
  </si>
  <si>
    <t xml:space="preserve">RUIZ CALDERON, LUIS JOVANNY             </t>
  </si>
  <si>
    <t xml:space="preserve">LOAIZA ACEVEDO, FRANCISCO ANTONIO       </t>
  </si>
  <si>
    <t xml:space="preserve">C Y C SEGUROS, S.A.                     </t>
  </si>
  <si>
    <t xml:space="preserve">TATIS GRIMALDO, GUILLERMO               </t>
  </si>
  <si>
    <t xml:space="preserve">DIRECTA (AUTOS SURA)                    </t>
  </si>
  <si>
    <t xml:space="preserve">VANCEGUROS, S.A.                        </t>
  </si>
  <si>
    <t xml:space="preserve">JULIA CRESPO O, YERISSENIA MOLLAH       </t>
  </si>
  <si>
    <t xml:space="preserve">JULIA CRESPO O, MARIA VERGARA           </t>
  </si>
  <si>
    <t xml:space="preserve">JULIA CRESPO O, LEONEL LOPEZ            </t>
  </si>
  <si>
    <t xml:space="preserve">SOSA, MARIA MAURELLI DE                 </t>
  </si>
  <si>
    <t xml:space="preserve">CAMPAGNA ERRIGO, FAUSTO                 </t>
  </si>
  <si>
    <t xml:space="preserve">CENTENO ESPINOSA, BELISARIO             </t>
  </si>
  <si>
    <t xml:space="preserve">REYES GEENZIER, CARLOS ROGELIO          </t>
  </si>
  <si>
    <t xml:space="preserve">ALVAREZ VASQUEZ, CARLOS ENRIQUE         </t>
  </si>
  <si>
    <t xml:space="preserve">HERALD GODOY O, JUAN FERNANDEZ          </t>
  </si>
  <si>
    <t xml:space="preserve">QUINTIN MARTINEZ O, JAIME ABDIEL GOMEZ  </t>
  </si>
  <si>
    <t xml:space="preserve">TELLO GONZALEZ, JUAN ANTONIO            </t>
  </si>
  <si>
    <t xml:space="preserve">HERALD GODOY O, ODALYS BARRAGAN         </t>
  </si>
  <si>
    <t xml:space="preserve">CORTEZ CORTEZ, ENEIDA                   </t>
  </si>
  <si>
    <t xml:space="preserve">VALDES MORENO, PORFIRIO JAVIER          </t>
  </si>
  <si>
    <t xml:space="preserve">PALMA BAULE, SANA ISABEL                </t>
  </si>
  <si>
    <t xml:space="preserve">NO USAR (DIRECTA ALBERTO DﾍAS)          </t>
  </si>
  <si>
    <t xml:space="preserve">NO USAR (DIRECTA LOURDES MENDOZA)       </t>
  </si>
  <si>
    <t xml:space="preserve">VEGA NIELSEN, NORMA JANETH              </t>
  </si>
  <si>
    <t xml:space="preserve">JULIA CRESPO O, ELISSA LASSO            </t>
  </si>
  <si>
    <t xml:space="preserve">HERALD GODOY O, JOSE NAVARRO            </t>
  </si>
  <si>
    <t xml:space="preserve">TORRES CARVAJAL, MADELIN SONELLY        </t>
  </si>
  <si>
    <t xml:space="preserve">BIANCHERI TORRERO, PIERINA YOSHIDA      </t>
  </si>
  <si>
    <t xml:space="preserve">DE OBALDIA M., JOSE                     </t>
  </si>
  <si>
    <t xml:space="preserve">MILTON REYES O, KERIMA BARRIOS          </t>
  </si>
  <si>
    <t xml:space="preserve">RANGEL AGUILAR, JESUS ERNESTO           </t>
  </si>
  <si>
    <t xml:space="preserve">SANJUR RODRIGUEZ, CARLOS GILBERTO       </t>
  </si>
  <si>
    <t xml:space="preserve">CABALLERO MORALES, JUAN DE DIOS         </t>
  </si>
  <si>
    <t xml:space="preserve">JOVANE ALVARADO, GISELLE                </t>
  </si>
  <si>
    <t xml:space="preserve">ORLANDO HERMAN O, RODRIGO ESPINOSA      </t>
  </si>
  <si>
    <t xml:space="preserve">GONZALEZ, SILKA ALFANO DE               </t>
  </si>
  <si>
    <t xml:space="preserve">DIRECTA (LOS PUEBLOS)                   </t>
  </si>
  <si>
    <t xml:space="preserve">CHEPOTE SAGEL, LUZ MARIA                </t>
  </si>
  <si>
    <t xml:space="preserve">CARRASCO DE VERGARA, ANA ROSA           </t>
  </si>
  <si>
    <t xml:space="preserve">HINESTROZA TEJADA, CARLOS EDUARDO       </t>
  </si>
  <si>
    <t xml:space="preserve">ROSE JULIO, CORALIA ESTHER              </t>
  </si>
  <si>
    <t xml:space="preserve">MOSCOSO CARDENAS, DIXA ELAIS            </t>
  </si>
  <si>
    <t xml:space="preserve">ALCEDO RODRIGUEZ, MARIA                 </t>
  </si>
  <si>
    <t xml:space="preserve">VASQUEZ, ANAYANSI BENITEZ DE            </t>
  </si>
  <si>
    <t xml:space="preserve">MILTON REYES O, JAHMAI RIVERA           </t>
  </si>
  <si>
    <t xml:space="preserve">QUINTIN MARTINEZ O, ADRIAN CARRERA      </t>
  </si>
  <si>
    <t xml:space="preserve">NO USAR (DIRECTA MADELYN RIVERA)        </t>
  </si>
  <si>
    <t xml:space="preserve">NO USAR (DIRECTA HERMES GONZALEZ)       </t>
  </si>
  <si>
    <t xml:space="preserve">NO USAR (DIRECTA ALEXIS ZELAYA)         </t>
  </si>
  <si>
    <t xml:space="preserve">NO USAR (DIRECTA DIANA JIMENEZ)         </t>
  </si>
  <si>
    <t xml:space="preserve">NO USAR (DIRECTA DINELSA AGUILAR)       </t>
  </si>
  <si>
    <t xml:space="preserve">NO USAR (DIRECTA GIBRAIN GONZALEZ)      </t>
  </si>
  <si>
    <t xml:space="preserve">QUIROZ HERNANEZ, SEBASTIAN ALBERTO      </t>
  </si>
  <si>
    <t xml:space="preserve">DIAZ CASTILLO, ARNOLDO ANUBIS           </t>
  </si>
  <si>
    <t xml:space="preserve">CANDANEDO GOMEZ, NURIA LEYLANIE         </t>
  </si>
  <si>
    <t xml:space="preserve">GIRON RODRIGUEZ, CRISTABEL LARITZA      </t>
  </si>
  <si>
    <t xml:space="preserve">MARTINEZ, ADRIANA                       </t>
  </si>
  <si>
    <t xml:space="preserve">SELLES DIAZ, GILDA CECILIA              </t>
  </si>
  <si>
    <t xml:space="preserve">LAM SIU, ANTONIO MANUEL                 </t>
  </si>
  <si>
    <t xml:space="preserve">TORRES ALVAREZ, DIVIA ESTHER            </t>
  </si>
  <si>
    <t xml:space="preserve">COULOURIS MORENO, KAURIS ZELIDETH       </t>
  </si>
  <si>
    <t xml:space="preserve">SOLANO ALVAREZ, LUIS                    </t>
  </si>
  <si>
    <t xml:space="preserve">WATSON, ITZEL Y. VANHORN DE             </t>
  </si>
  <si>
    <t xml:space="preserve">BROCE DE BROCE, ANA SOFIA               </t>
  </si>
  <si>
    <t xml:space="preserve">HERALD GODOY O, ROLANDO JAMES           </t>
  </si>
  <si>
    <t xml:space="preserve">WILLIAMSON DE GARCIA VANESSA SOLANGE    </t>
  </si>
  <si>
    <t xml:space="preserve">HERRERA LASSO, IRMA YOLANDA             </t>
  </si>
  <si>
    <t xml:space="preserve">FERNANDEZ, MARIA ALFARO DE              </t>
  </si>
  <si>
    <t xml:space="preserve">QUINTIN MARTINEZ O, JOSE GOODING        </t>
  </si>
  <si>
    <t xml:space="preserve">ESCOBAR FERNANDEZ, ERIC ANTONIO         </t>
  </si>
  <si>
    <t xml:space="preserve">MORENO MASTINO, SAYDE SAMARA            </t>
  </si>
  <si>
    <t xml:space="preserve">GONZALEZ TORIBIO, EDUARDO               </t>
  </si>
  <si>
    <t xml:space="preserve">BOYD SEVILLA, ALVARO ALBERTO            </t>
  </si>
  <si>
    <t xml:space="preserve">SAGA SEGUROS, S.A.                      </t>
  </si>
  <si>
    <t xml:space="preserve">RODRIGUEZ CARRERA, LESBIA ESTHER        </t>
  </si>
  <si>
    <t xml:space="preserve">FERNANDEZ, LEYSKY PADILLA DE            </t>
  </si>
  <si>
    <t>IRMA HERRERA LASSO O NAHISLA QUINTANA P.</t>
  </si>
  <si>
    <t xml:space="preserve">IRMA HERRERA LASSO O DEBORA FEUILLEBOIS </t>
  </si>
  <si>
    <t xml:space="preserve">IRMA HERRERA O, ANA SALINAS             </t>
  </si>
  <si>
    <t xml:space="preserve">BRIONES TEJADA, ANA MERCEDES            </t>
  </si>
  <si>
    <t xml:space="preserve">GOMEZ MCLEOD, SUZANNE MARIE             </t>
  </si>
  <si>
    <t xml:space="preserve">JULIA CRESPO O, ARACELLY GARCIA         </t>
  </si>
  <si>
    <t xml:space="preserve">NG DE ICAZA, FANNIE GRACIELA            </t>
  </si>
  <si>
    <t xml:space="preserve">CORDOBA Y ASOCIADOS,S.A.                </t>
  </si>
  <si>
    <t xml:space="preserve">DIRECTA (MULTICENTRO)                   </t>
  </si>
  <si>
    <t xml:space="preserve">ALVARADO, LUISA VENCE DE                </t>
  </si>
  <si>
    <t xml:space="preserve">HERRERO VICTORIA, ORIS ELVIRA           </t>
  </si>
  <si>
    <t xml:space="preserve">RODRIGUEZ MARCHENA, HORACIO             </t>
  </si>
  <si>
    <t xml:space="preserve">MILTON REYES O, FRANKLIN MORENO         </t>
  </si>
  <si>
    <t xml:space="preserve">MILTON REYES 0, MITZI CORDOBA           </t>
  </si>
  <si>
    <t xml:space="preserve">OSORIO JIMENEZ, RITA                    </t>
  </si>
  <si>
    <t xml:space="preserve">EVANS BRYAN, ALARIC LEE                 </t>
  </si>
  <si>
    <t xml:space="preserve">OLMOS CASTRELLON, GENEROSO HUMBERTO     </t>
  </si>
  <si>
    <t xml:space="preserve">DETRESNO GONZALEZ, PEDRO ALCIDES        </t>
  </si>
  <si>
    <t xml:space="preserve">INVERSIONES Y SEGUROS GOMEZ TOMAZ, S.A. </t>
  </si>
  <si>
    <t xml:space="preserve">CHAMORRO, CARLOS CHAMORRO               </t>
  </si>
  <si>
    <t xml:space="preserve">AVILA BANNICK, ISAAC NATHAN             </t>
  </si>
  <si>
    <t xml:space="preserve">ROMULO BORRERO O, VICENTE MAGUE         </t>
  </si>
  <si>
    <t xml:space="preserve">BERNUIL, GILBERTO TORRES                </t>
  </si>
  <si>
    <t xml:space="preserve">LARA, DAYRA PEREZ DE                    </t>
  </si>
  <si>
    <t xml:space="preserve">RIVERA JUAN O, GERALD GODOY             </t>
  </si>
  <si>
    <t xml:space="preserve">DIRECTA (MIRIAM TEJADA)                 </t>
  </si>
  <si>
    <t xml:space="preserve">NO USAR (DIRECTA EYDA RODRIGUEZ)        </t>
  </si>
  <si>
    <t xml:space="preserve">DIRECTA (VICENTE ACEVEDO)               </t>
  </si>
  <si>
    <t xml:space="preserve">NO USAR (DIRECTA ULISES QUINTERO)       </t>
  </si>
  <si>
    <t xml:space="preserve">AZCARRAGA, PEDRO ANTONIO                </t>
  </si>
  <si>
    <t xml:space="preserve">GARCIA DE PAREDES, RENE ALBERTO         </t>
  </si>
  <si>
    <t xml:space="preserve">GERALD GODOY O, GISSELL CABALLERO       </t>
  </si>
  <si>
    <t xml:space="preserve">MILTON REYES O, LUZ DE PORTILLO         </t>
  </si>
  <si>
    <t xml:space="preserve">DE OBALDIA (NO USAR) JOSE               </t>
  </si>
  <si>
    <t xml:space="preserve">DETRESNO, GLORIA GAMBOA DE              </t>
  </si>
  <si>
    <t xml:space="preserve">AROSEMENA DE GRACIA, LUCIO FLAVO        </t>
  </si>
  <si>
    <t xml:space="preserve">MARTINEZ PEREZ, YESICA LINET            </t>
  </si>
  <si>
    <t xml:space="preserve">GONZALEZ DE, INES VEGA                  </t>
  </si>
  <si>
    <t xml:space="preserve">ARCE &amp; VALBUENA, S.A                    </t>
  </si>
  <si>
    <t xml:space="preserve">GERALD GODOY O, LUIS C. GONZALEZ        </t>
  </si>
  <si>
    <t xml:space="preserve">NO USAR (MARIA A DE, FERNANDEZ)         </t>
  </si>
  <si>
    <t xml:space="preserve">JULIA CRESPO O, ARIADNA M. FLORES       </t>
  </si>
  <si>
    <t xml:space="preserve">HERNANDEZ, DAYSI PARKER C DE            </t>
  </si>
  <si>
    <t xml:space="preserve">HERALD GODOY O, EDIXO JIMENEZ           </t>
  </si>
  <si>
    <t xml:space="preserve">BARAHONA AROSEMENA, AXELA TAMARA        </t>
  </si>
  <si>
    <t xml:space="preserve">JUSTAVINO HERNANDEZ, JUAN PABLO         </t>
  </si>
  <si>
    <t xml:space="preserve">MELGAR RODRIGUEZ, GUSTAVO ALBERTO       </t>
  </si>
  <si>
    <t xml:space="preserve">SOSA, MARIA DE ROUX DE                  </t>
  </si>
  <si>
    <t xml:space="preserve">BOSQUEZ VALDERRAMA, BETZAIDA            </t>
  </si>
  <si>
    <t xml:space="preserve">LIBERTY INSURANCE                       </t>
  </si>
  <si>
    <t xml:space="preserve">PINZON YANGUEZ, VIELKA ROSA             </t>
  </si>
  <si>
    <t xml:space="preserve">MILTON REYES O, KARINA RAMOS            </t>
  </si>
  <si>
    <t xml:space="preserve">MI CONFIABLE CORREDOR                   </t>
  </si>
  <si>
    <t xml:space="preserve">BUSTOS CHEN, WHORLYN ABDIEL             </t>
  </si>
  <si>
    <t xml:space="preserve">HERALD GODOY O, RODRIGO RODRIGUEZ       </t>
  </si>
  <si>
    <t xml:space="preserve">IRMA HERRERA O, SILKA M ARROCHA         </t>
  </si>
  <si>
    <t xml:space="preserve">SIMANCA GONZALEZ, TANIA GEORGINA        </t>
  </si>
  <si>
    <t xml:space="preserve">HERALD GODOY O, JESSICA SANTANDER       </t>
  </si>
  <si>
    <t xml:space="preserve">SPAGNUOLO, KATIA MARIZA DAM DE          </t>
  </si>
  <si>
    <t xml:space="preserve">COLLAZO GONZALEZ, AMADOR                </t>
  </si>
  <si>
    <t xml:space="preserve">BECERRA KUZMICIC, NICOLAS FRANKLIN      </t>
  </si>
  <si>
    <t xml:space="preserve">LAO DE YINH, LUIZA                      </t>
  </si>
  <si>
    <t xml:space="preserve">AVILES, MONICA ELENA                    </t>
  </si>
  <si>
    <t xml:space="preserve">ACOSTA QUIROZ, LUZMILA OLGA             </t>
  </si>
  <si>
    <t xml:space="preserve">MENENDEZ VANELA, LINDA JEANNETTE        </t>
  </si>
  <si>
    <t xml:space="preserve">CEASAR ENTEBI, RONEN TOBY               </t>
  </si>
  <si>
    <t xml:space="preserve">BALLESTEROS SOLIS, GLADYS ESTHER        </t>
  </si>
  <si>
    <t xml:space="preserve">MATA ZELAYA, ANA RAQUEL                 </t>
  </si>
  <si>
    <t>NO USAR (LOURDES JAZ MINE GONZALEZ MATUK</t>
  </si>
  <si>
    <t xml:space="preserve">BUCHANAN BROWN, VICTOR PATRICIO         </t>
  </si>
  <si>
    <t xml:space="preserve">PARVANI SADHWANI, ROSHAN LACHIRAM       </t>
  </si>
  <si>
    <t xml:space="preserve">MAYRA BECERRA DE AYARZA Y ASOCIADOS S.A </t>
  </si>
  <si>
    <t xml:space="preserve">CENTENO SERRANO, AIXA OMAIRA            </t>
  </si>
  <si>
    <t xml:space="preserve">URREA ABREGO, DORIS ENITH               </t>
  </si>
  <si>
    <t xml:space="preserve">B&amp;G INSURANCE GROUP                     </t>
  </si>
  <si>
    <t xml:space="preserve">VERGARA MUﾑOZ, YARIELA ESTHER           </t>
  </si>
  <si>
    <t xml:space="preserve">IBARRA PEREZ, JAVIER AUGUSTO            </t>
  </si>
  <si>
    <t xml:space="preserve">RAMOS BERNAL, JUAN FRANCISCO            </t>
  </si>
  <si>
    <t xml:space="preserve">SZOBOTKA CARVAJAL, ROBERTO              </t>
  </si>
  <si>
    <t xml:space="preserve">HERALD GODOY O, JUAN C. CAYCHO          </t>
  </si>
  <si>
    <t xml:space="preserve">MANUEL VELARDE O, ESPERANZA SERRACIN    </t>
  </si>
  <si>
    <t xml:space="preserve">AYARZA CORREA, FLOR NAIKA               </t>
  </si>
  <si>
    <t xml:space="preserve">ICAZA TORRES, SANDRA IBETH              </t>
  </si>
  <si>
    <t xml:space="preserve">NO USAR (DIRECTA SERGIO CASTILLO)       </t>
  </si>
  <si>
    <t xml:space="preserve">NO USAR (DIRECTA LORENA CENTELLA)       </t>
  </si>
  <si>
    <t xml:space="preserve">MONTEZA FIGUEROA, AVIS ALDA             </t>
  </si>
  <si>
    <t xml:space="preserve">NO USAR (DIRECTA DARIO GOMEZ)           </t>
  </si>
  <si>
    <t xml:space="preserve">NO USAR (DIRECTA ENRIQUE BARRAGAN)      </t>
  </si>
  <si>
    <t xml:space="preserve">NO USAR (DIRECTA ALDY LOKEE)            </t>
  </si>
  <si>
    <t xml:space="preserve">NO USAR (DIRECTA AGILIO GONZALEZ)       </t>
  </si>
  <si>
    <t xml:space="preserve">NO USAR (DIRECTA MARIA VALENZUELA       </t>
  </si>
  <si>
    <t xml:space="preserve">NO USAR (DIRECTA AUGUSTO MARCIAGA)      </t>
  </si>
  <si>
    <t xml:space="preserve">HERALD GODOY O, ANA DE TRENT            </t>
  </si>
  <si>
    <t xml:space="preserve">VASQUEZ MONTEMAYOR, JAHIR JACOB         </t>
  </si>
  <si>
    <t>D'ANELLO &amp; CUCALON CORREDORES DE SEGUROS</t>
  </si>
  <si>
    <t xml:space="preserve">LEDEZMA GARCIA, JINGRID CEMIDIA         </t>
  </si>
  <si>
    <t xml:space="preserve">SALAZAR RODRIGUEZ, ANA JENNIFER         </t>
  </si>
  <si>
    <t xml:space="preserve">NG DE SIU, MERCEDES                     </t>
  </si>
  <si>
    <t xml:space="preserve">HERNANDEZ VEGA, ELENA                   </t>
  </si>
  <si>
    <t xml:space="preserve">MARTINEZ HERNANDEZ, JAVIER ARMANDO      </t>
  </si>
  <si>
    <t xml:space="preserve">TORRES HIM, RAFAEL ALBERTO              </t>
  </si>
  <si>
    <t xml:space="preserve">AEDO, IRASEMA GALLARDO DE               </t>
  </si>
  <si>
    <t xml:space="preserve">MILTON REYES O, IRIS MUﾑOZ              </t>
  </si>
  <si>
    <t xml:space="preserve">JARAMILLO, BEATRIZ O. PINO DE           </t>
  </si>
  <si>
    <t xml:space="preserve">GONZALEZ MATUK, LOURDES JAZMINE         </t>
  </si>
  <si>
    <t xml:space="preserve">SANCHEZ, SIARA E. PINZON DE             </t>
  </si>
  <si>
    <t xml:space="preserve">PUNTO SEGURO S.A.                       </t>
  </si>
  <si>
    <t xml:space="preserve">DIAZ NUﾑEZ, ELIDA RAQUEL                </t>
  </si>
  <si>
    <t xml:space="preserve">TORRES ADAMES, JOSE DOMINGO             </t>
  </si>
  <si>
    <t xml:space="preserve">HOWARD PINZON, LUIS ANTONIO             </t>
  </si>
  <si>
    <t xml:space="preserve">CAMARGO SALINAS, RAFAEL                 </t>
  </si>
  <si>
    <t xml:space="preserve">MANUEL VELARDE O, MARIA MOSQUERA        </t>
  </si>
  <si>
    <t xml:space="preserve">MIRCALLA JARAMILLO O MAYELA BATISTA     </t>
  </si>
  <si>
    <t xml:space="preserve">RTH SEGUROS S.A.                        </t>
  </si>
  <si>
    <t xml:space="preserve">DE YCAZA RODRIGUEZ, MAXIMILIANO         </t>
  </si>
  <si>
    <t xml:space="preserve">MILTON REYES O, ARIEL QUINTERO          </t>
  </si>
  <si>
    <t xml:space="preserve">LEDESMA, DIANA SUED DE                  </t>
  </si>
  <si>
    <t xml:space="preserve">NO USAR (JINGRID, LEDEZMA)              </t>
  </si>
  <si>
    <t xml:space="preserve">CAMPOS, DALYS M.MOOTOO DE               </t>
  </si>
  <si>
    <t xml:space="preserve">MILTON REYES O, FLAVIA RODRIGUEZ        </t>
  </si>
  <si>
    <t xml:space="preserve">GONZALEZ MORENO, RODRIGO                </t>
  </si>
  <si>
    <t xml:space="preserve">SEGUROS CENTRALIZADOS CHIRIQUI          </t>
  </si>
  <si>
    <t xml:space="preserve">SEGUROS CENTRALIZADOS SANTIAGO          </t>
  </si>
  <si>
    <t xml:space="preserve">IRMA HERRERA O, EDGARDO RAMOS           </t>
  </si>
  <si>
    <t xml:space="preserve">CHARLES BATISTA, ENRIQUE GEORGE         </t>
  </si>
  <si>
    <t xml:space="preserve">VANNA D DE LASSO), NO USAR (DIRECTA GI  </t>
  </si>
  <si>
    <t xml:space="preserve">GONZALEZ DE TELLO, DALYS F              </t>
  </si>
  <si>
    <t xml:space="preserve">GUZMAN AROSEMENA, MICHELLE DEL CARMEN   </t>
  </si>
  <si>
    <t xml:space="preserve">MARITZA K DE PALMA O MICHELLE GUZMAN    </t>
  </si>
  <si>
    <t xml:space="preserve">GARCIA, CRISTIAN MICHELLE               </t>
  </si>
  <si>
    <t xml:space="preserve">PREVISSA                                </t>
  </si>
  <si>
    <t xml:space="preserve">DIRECTA (SANTIAGO MILTA ATENCIO)        </t>
  </si>
  <si>
    <t xml:space="preserve">MIRCALLA JARAMILLO, O CARLOS CASTILLO   </t>
  </si>
  <si>
    <t xml:space="preserve">MIRCALLA JARAMILLO, O MARGARITA ARAUZ   </t>
  </si>
  <si>
    <t xml:space="preserve">ROYAL SEGUROS S.A.                      </t>
  </si>
  <si>
    <t xml:space="preserve">CHAVEZ CASTRO, VIANET                   </t>
  </si>
  <si>
    <t xml:space="preserve">CASTILLO, ELSA JUAREZ DE                </t>
  </si>
  <si>
    <t xml:space="preserve">INTERBROKERS AGENCY,S.A.                </t>
  </si>
  <si>
    <t xml:space="preserve">GAGO BARROS, MARIA TERESA               </t>
  </si>
  <si>
    <t xml:space="preserve">BLUE SEA INSURANCE BROKERS CORP         </t>
  </si>
  <si>
    <t xml:space="preserve">PATIﾑO RIOS, MARIANELA                  </t>
  </si>
  <si>
    <t xml:space="preserve">LONG BRIDGE SEGUROS S.A.                </t>
  </si>
  <si>
    <t xml:space="preserve">L.R DUCRUET                             </t>
  </si>
  <si>
    <t xml:space="preserve">ALVARADO ANGULO, ALBERTO ANTONIO        </t>
  </si>
  <si>
    <t xml:space="preserve">RIVERA POLO, AGUSTIN                    </t>
  </si>
  <si>
    <t xml:space="preserve">CONSTANTINO ABBOTT, ERIC ARTURO         </t>
  </si>
  <si>
    <t xml:space="preserve">IRMA HERRERA O, INES RODRIGUEZ          </t>
  </si>
  <si>
    <t xml:space="preserve">TORRERO CASTILLO, NORBERTO              </t>
  </si>
  <si>
    <t xml:space="preserve">VANEGAS GOMEZ, CRISTIAN JOSE            </t>
  </si>
  <si>
    <t xml:space="preserve">BRISEﾑO, MISURY HERRERA DE              </t>
  </si>
  <si>
    <t xml:space="preserve">TRUJILLO, NOEL                          </t>
  </si>
  <si>
    <t xml:space="preserve">BETTIS, KIMBERLY ANN                    </t>
  </si>
  <si>
    <t xml:space="preserve">MILTON REYES O, ANTONIA TSANOS          </t>
  </si>
  <si>
    <t xml:space="preserve">BARRIOS CEDEﾑO, GLORIA ANAYS            </t>
  </si>
  <si>
    <t xml:space="preserve">ALVAREZ, ELIZABETH R. DE                </t>
  </si>
  <si>
    <t xml:space="preserve">AYALA, JUANA SANCHEZ DE                 </t>
  </si>
  <si>
    <t xml:space="preserve">CASCANTE EVANS, BERTA ELENA             </t>
  </si>
  <si>
    <t xml:space="preserve">PITTY PITTY, LINETH HERMINIA            </t>
  </si>
  <si>
    <t xml:space="preserve">WATSON PHILLIPS, ROBERTO ADOLFO         </t>
  </si>
  <si>
    <t xml:space="preserve">HERALD GODOY O, GEORGINA R ESPINOSA     </t>
  </si>
  <si>
    <t xml:space="preserve">MILTON REYES O, SANDRA ACEVEDO          </t>
  </si>
  <si>
    <t xml:space="preserve">MILTON REYES O, AGILIO GONZALEZ         </t>
  </si>
  <si>
    <t xml:space="preserve">ALVARADO VALDES, MAYLIN ESTHER          </t>
  </si>
  <si>
    <t xml:space="preserve">MIRANDA MIRANDA, MELVIN ABDEL           </t>
  </si>
  <si>
    <t xml:space="preserve">HURTADO LLERENA, LUIS DANIEL            </t>
  </si>
  <si>
    <t xml:space="preserve">DEL CID SAMUDIO, JAVIER                 </t>
  </si>
  <si>
    <t xml:space="preserve">RODRIGUEZ DASTERAL, GLORIELA            </t>
  </si>
  <si>
    <t xml:space="preserve">JULIO C GOMEZ O, GIASSIANE D'CROZ       </t>
  </si>
  <si>
    <t xml:space="preserve">LEE SALAZAR, LILIBETH ROSA              </t>
  </si>
  <si>
    <t xml:space="preserve">MARTINEZ DUARTE, RAQUEL                 </t>
  </si>
  <si>
    <t xml:space="preserve">ORTIZ VEGA, RICARDO JESUS               </t>
  </si>
  <si>
    <t xml:space="preserve">CHUNG, ANA ALIE DE                      </t>
  </si>
  <si>
    <t xml:space="preserve">QUIROZ BARRIOS, AYMEE CECILIA           </t>
  </si>
  <si>
    <t xml:space="preserve">SANCHEZ DE GUERRA, GLADYS ELENA         </t>
  </si>
  <si>
    <t xml:space="preserve">SEGURA PILE, JUAN FRANCISCO             </t>
  </si>
  <si>
    <t xml:space="preserve">JULIO C GOMEZ O, LUZ MARIA MORENO       </t>
  </si>
  <si>
    <t xml:space="preserve">ARAUZ CASTILLO, RICARDO                 </t>
  </si>
  <si>
    <t xml:space="preserve">FRANCISCO MEJIA, INDIRA ELIZABETH       </t>
  </si>
  <si>
    <t xml:space="preserve">BEST SHORT, LUIS ALBERTO                </t>
  </si>
  <si>
    <t xml:space="preserve">DIRECTA (SANTIAGO VILMA ABREGO)         </t>
  </si>
  <si>
    <t xml:space="preserve">VILLARREAL LOMBARDO, MARTA CATALINA     </t>
  </si>
  <si>
    <t xml:space="preserve">CHEN EDWARDS, MARCELA LORENA            </t>
  </si>
  <si>
    <t xml:space="preserve">DE OSORIO, GLORIA C LASSO               </t>
  </si>
  <si>
    <t xml:space="preserve">VILLARREAL CEDEﾑO, JOHANA DEL CARMEN    </t>
  </si>
  <si>
    <t xml:space="preserve">RIVERA MARCIAGA, DOLORES                </t>
  </si>
  <si>
    <t xml:space="preserve">STENVERS W., VANESSA                    </t>
  </si>
  <si>
    <t xml:space="preserve">CLAUZEL, SHEARLY ELIZABETH              </t>
  </si>
  <si>
    <t xml:space="preserve">MOCK NG, CHOP CHONG                     </t>
  </si>
  <si>
    <t xml:space="preserve">COBA CASTRO, SINDY DIANE                </t>
  </si>
  <si>
    <t xml:space="preserve">BERENGUER CAMACHO, ERIC ENRIQUE         </t>
  </si>
  <si>
    <t xml:space="preserve">SING CHONG, CARLOS RAFAEL               </t>
  </si>
  <si>
    <t xml:space="preserve">SHAW PEREZ, JESSICA LOURDES             </t>
  </si>
  <si>
    <t xml:space="preserve">IRIGOYEN DESHON, JORGE HIPOLITO         </t>
  </si>
  <si>
    <t xml:space="preserve">A PLUS INSURANCE INC                    </t>
  </si>
  <si>
    <t xml:space="preserve">DIRECTA (SANTIAGO DALILA RIOS)          </t>
  </si>
  <si>
    <t xml:space="preserve">MANUEL VELARDE O, JESUS M. ALVARDO      </t>
  </si>
  <si>
    <t xml:space="preserve">SALINAS LANFRANCO, JOSE LUIS            </t>
  </si>
  <si>
    <t xml:space="preserve">HERALD GODOY O, PAOLA QUINTERO          </t>
  </si>
  <si>
    <t xml:space="preserve">GUEVARA DE GRACIA, JOSE EDGARDO         </t>
  </si>
  <si>
    <t xml:space="preserve">MILTON REYES O, ANIBAL APONTE           </t>
  </si>
  <si>
    <t xml:space="preserve">FUENTES CEDEﾑO, FIDEL                   </t>
  </si>
  <si>
    <t xml:space="preserve">SOLLBERGER HOQUEE, KURT WILLHELM        </t>
  </si>
  <si>
    <t xml:space="preserve">HO ORTEGA, ARNULFO                      </t>
  </si>
  <si>
    <t xml:space="preserve">HERRERA FIEUJEAN, CESAR RAFAEL          </t>
  </si>
  <si>
    <t xml:space="preserve">RODRIGUEZ PEﾑA, LEYSA DAMARIS           </t>
  </si>
  <si>
    <t xml:space="preserve">PALOMINO TERAN, EDNA RAQUEL             </t>
  </si>
  <si>
    <t xml:space="preserve">EHRMAN PEﾑA, TEODORO ERNESTO            </t>
  </si>
  <si>
    <t xml:space="preserve">JULIO CESAR GOMEZ O, RAUL MORENO CERRUD </t>
  </si>
  <si>
    <t xml:space="preserve">PEREZ DE CEDEﾑO, AIDA ROSA PEREZ        </t>
  </si>
  <si>
    <t xml:space="preserve">JULIO CESAR GOMEZ O, MIRNA CONCEPCION   </t>
  </si>
  <si>
    <t xml:space="preserve">CANDANEDO, LUCINA GUTIERREZ DE          </t>
  </si>
  <si>
    <t xml:space="preserve">PALMA RIVERA, ARISTIDES ALFONSO         </t>
  </si>
  <si>
    <t xml:space="preserve">ORDOﾑEZ QUIROS, RUBY ESMERALDA          </t>
  </si>
  <si>
    <t xml:space="preserve">ALI ASAD BOZA, NISCHMA DEL CARMEN       </t>
  </si>
  <si>
    <t xml:space="preserve">ANDRADE CUBILLA, OSCAR ANTONIO          </t>
  </si>
  <si>
    <t xml:space="preserve">DE MANCILLA, ARACELYS DE GRACIA         </t>
  </si>
  <si>
    <t xml:space="preserve">PEﾑATE HOYER, MARIO JOSE                </t>
  </si>
  <si>
    <t xml:space="preserve">ARAUZ NUﾑEZ, JILMA ODERAY               </t>
  </si>
  <si>
    <t xml:space="preserve">DIRECTA, (MARIA CASTILLO)               </t>
  </si>
  <si>
    <t xml:space="preserve">TSANOS BURDUVALI, ANTONIA               </t>
  </si>
  <si>
    <t xml:space="preserve">MORREL DE RIOS, ANA JULISSA             </t>
  </si>
  <si>
    <t xml:space="preserve">TUY DOLANDE, BELINDA DEL CARMEN         </t>
  </si>
  <si>
    <t xml:space="preserve">MENDEZ RODRIGUEZ, SISSY KHADINE         </t>
  </si>
  <si>
    <t xml:space="preserve">MENCHACA DE SALAﾑA, ARACELY             </t>
  </si>
  <si>
    <t xml:space="preserve">MC INNIS, BERTA LOURDES                 </t>
  </si>
  <si>
    <t xml:space="preserve">ROSAS CASTILLO, RAQUEL SOFIA            </t>
  </si>
  <si>
    <t xml:space="preserve">PRESCOTT BEDOYA, GUSTAVO ADOLFO         </t>
  </si>
  <si>
    <t xml:space="preserve">RUIZ IGLESIAS, MANUEL JORGE             </t>
  </si>
  <si>
    <t xml:space="preserve">PEDRESCHI DE WINTER, REINA IVETHEE      </t>
  </si>
  <si>
    <t xml:space="preserve">DE MARCUCCI, OLGA M. SANDOVAL           </t>
  </si>
  <si>
    <t xml:space="preserve">SEVILLANO, MARIA CASTILLO DE            </t>
  </si>
  <si>
    <t xml:space="preserve">SEGUROS Y SERVICIOS FINANCIEROS, S.A.   </t>
  </si>
  <si>
    <t xml:space="preserve">CHAN MORALES, ANA MELIZA                </t>
  </si>
  <si>
    <t xml:space="preserve">VERGARA CHUNG, SANTANDER                </t>
  </si>
  <si>
    <t xml:space="preserve">CALDERON, ANEL A                        </t>
  </si>
  <si>
    <t xml:space="preserve">ANEL CALDERON O, RUBIEL GONZALEZ        </t>
  </si>
  <si>
    <t xml:space="preserve">ARCIA MARIN, AURORA                     </t>
  </si>
  <si>
    <t xml:space="preserve">RODRIGUEZ DE LA CRUZ ARMANDO ABDIEL     </t>
  </si>
  <si>
    <t xml:space="preserve">CABALLERO GRANADOS, MARTA LORENA        </t>
  </si>
  <si>
    <t xml:space="preserve">LEYSA RODRIGUEZ O, JOSE N. RODRIGUEZ    </t>
  </si>
  <si>
    <t xml:space="preserve">VASQUEZ, ANA LORENA                     </t>
  </si>
  <si>
    <t xml:space="preserve">GUERRA DE MALO, MIREYA ESTELA           </t>
  </si>
  <si>
    <t xml:space="preserve">MORALES SINGH, HUMBERTO                 </t>
  </si>
  <si>
    <t xml:space="preserve">AGS ASESORES DE SEGUROS S.A.            </t>
  </si>
  <si>
    <t xml:space="preserve">PINO MELGAR, BERNARDO ELIAS             </t>
  </si>
  <si>
    <t xml:space="preserve">A&amp;R SEGUROS, S.A.                       </t>
  </si>
  <si>
    <t xml:space="preserve">SOLIS SAENZ, JEANNETTE MARIE            </t>
  </si>
  <si>
    <t xml:space="preserve">AREVALO RUBIO, EVELYN JOSETH            </t>
  </si>
  <si>
    <t xml:space="preserve">SCOTT BACIGALUPE, GUADALUPE             </t>
  </si>
  <si>
    <t xml:space="preserve">ARAUZ GARCIA, RODRIGO DE JESUS          </t>
  </si>
  <si>
    <t xml:space="preserve">ARGUELLO DE RIERA, YAMILETH DEL SOCORR  </t>
  </si>
  <si>
    <t xml:space="preserve">AVILA TOVARES, JOVANA ITZEL             </t>
  </si>
  <si>
    <t xml:space="preserve">ARRIA, MALENA CARVAJAL DE               </t>
  </si>
  <si>
    <t xml:space="preserve">LLA NIETO, YITZEL DALIRIS AVEC          </t>
  </si>
  <si>
    <t xml:space="preserve">PINZON MUﾑOZ, TOMAS JOEL                </t>
  </si>
  <si>
    <t xml:space="preserve">PILOZO SAMANIEGO, DEYSIRETH DEL CARME   </t>
  </si>
  <si>
    <t xml:space="preserve">SPENCER AROSEMENA, MERCEDES ELVIRA      </t>
  </si>
  <si>
    <t xml:space="preserve">MADRID CHIN, MARIO ENRIQUE              </t>
  </si>
  <si>
    <t xml:space="preserve">VANHORN DE WATSON, ITZEL YADIRA         </t>
  </si>
  <si>
    <t xml:space="preserve">DIRECTA (FV MARIA ELENA DE NUﾑEZ)       </t>
  </si>
  <si>
    <t xml:space="preserve">TERUEL RODRIGUEZ, JOSE MOISES           </t>
  </si>
  <si>
    <t xml:space="preserve">INVERSIONES DYGSA, S.A.                 </t>
  </si>
  <si>
    <t xml:space="preserve">CONTRATA SEGUROS S.A.                   </t>
  </si>
  <si>
    <t xml:space="preserve">NO USAR (GLADYS E., SANCHEZ DE GUERRA)  </t>
  </si>
  <si>
    <t xml:space="preserve">FLORES IBARRA, JOHANNA ELIZABETH        </t>
  </si>
  <si>
    <t xml:space="preserve">MURGAS DE CANO, MIRNA ESTELA            </t>
  </si>
  <si>
    <t xml:space="preserve">HERALD GODOY O,, MARIA E MENDOZA M.     </t>
  </si>
  <si>
    <t xml:space="preserve">JULIO CESAR GOMEZ O, KENIA GOMEZ        </t>
  </si>
  <si>
    <t xml:space="preserve">HERALD GODOY O, GASPAR O. BALOCO V.     </t>
  </si>
  <si>
    <t xml:space="preserve">GUTIERREZ ORTIZ, ALCIBIADES             </t>
  </si>
  <si>
    <t xml:space="preserve">ESPINOZA LEZCANO, LURYS ESTHELA         </t>
  </si>
  <si>
    <t xml:space="preserve">BECERRA REYES, ANDRES                   </t>
  </si>
  <si>
    <t xml:space="preserve">KAM Y ASOCIADOS S.A(CHIRIQUI)           </t>
  </si>
  <si>
    <t xml:space="preserve">KAM Y ASOCIADOS S.A(SANTIAGO)           </t>
  </si>
  <si>
    <t xml:space="preserve">HERALD GODOY O, EUCARIS M CUEVAS        </t>
  </si>
  <si>
    <t xml:space="preserve">CABALLERO FUENTES, FRANCIS ABDIEL       </t>
  </si>
  <si>
    <t xml:space="preserve">HERALD GODOY O, NINSY E. BARRIA V.      </t>
  </si>
  <si>
    <t xml:space="preserve">GONZALEZ PEﾑALOZA, VICTOR JULIO         </t>
  </si>
  <si>
    <t xml:space="preserve">PALACIOS PALACIOS, CARMELINA            </t>
  </si>
  <si>
    <t xml:space="preserve">SH ASESORES DE SEGUROS S.A              </t>
  </si>
  <si>
    <t xml:space="preserve">PROLL MARTINEZ, MIRIAM DEL CARMEN       </t>
  </si>
  <si>
    <t xml:space="preserve">DIRECTA FV (ANGELICA VAN L. DE GAMBOA)  </t>
  </si>
  <si>
    <t xml:space="preserve">REID OTERO, DENIS YAMILETH              </t>
  </si>
  <si>
    <t xml:space="preserve">LOPEZ DE SALDAﾑA, BRIGITTE              </t>
  </si>
  <si>
    <t xml:space="preserve">LEZCANO LEZCANO, LIRIOLA                </t>
  </si>
  <si>
    <t xml:space="preserve">JOVANE DE URIBE, ROSAURA                </t>
  </si>
  <si>
    <t xml:space="preserve">REYES BOLAﾑOS, MIRIAM NINOSKA           </t>
  </si>
  <si>
    <t xml:space="preserve">CORTES BERASTEGUI, AMELIA INES          </t>
  </si>
  <si>
    <t xml:space="preserve">GARCIA CEDEﾑO, ROBIN EDGARDO            </t>
  </si>
  <si>
    <t xml:space="preserve">SEGUROS Y ASESORIA MARITIMA S.A         </t>
  </si>
  <si>
    <t xml:space="preserve">ASESORES DE SEGUROS LA LIBERTAD S.A.    </t>
  </si>
  <si>
    <t xml:space="preserve">HERRERA CHENG, FREDDY ELADIO            </t>
  </si>
  <si>
    <t xml:space="preserve">SEGUROS ASEMAR S.A                      </t>
  </si>
  <si>
    <t xml:space="preserve">PINZON DE SANCHEZ, SIARA ESMARLIN       </t>
  </si>
  <si>
    <t xml:space="preserve">SANIDAS DE BARRIA, LIVIA                </t>
  </si>
  <si>
    <t xml:space="preserve">DE LA GUARDIA, ANTONIO DE ROUX          </t>
  </si>
  <si>
    <t xml:space="preserve">MULTIPLICIDAD EN SERVICIOS DIVERSOS     </t>
  </si>
  <si>
    <t xml:space="preserve">CORDOBA M DE FIELDS, NATALIA            </t>
  </si>
  <si>
    <t xml:space="preserve">HIM DIAZ, MARIO ALONSO                  </t>
  </si>
  <si>
    <t xml:space="preserve">MORAN HERNANDEZ, ORMELIS EUCLIDES       </t>
  </si>
  <si>
    <t xml:space="preserve">DIRECTA (VENTAS AUTO SURA)              </t>
  </si>
  <si>
    <t xml:space="preserve">MONTENEGRO SERRANO, ROXANA              </t>
  </si>
  <si>
    <t xml:space="preserve">CORTEZ ALVARADO, ADA LUZ                </t>
  </si>
  <si>
    <t>ABREGO &amp; PEREZ CORREDORES DE SEGUROS S.A</t>
  </si>
  <si>
    <t xml:space="preserve">MANNINGS CUMBERBATCH REYNALDO SEGUNDO   </t>
  </si>
  <si>
    <t xml:space="preserve">RODRIGUEZ CHERIGO, NORIS ALICIA         </t>
  </si>
  <si>
    <t xml:space="preserve">LFO JOSE, 32558                         </t>
  </si>
  <si>
    <t xml:space="preserve">DE LEON ADAMES, GRISEL                  </t>
  </si>
  <si>
    <t xml:space="preserve">LAU CHAN, JOSE ANTONIO                  </t>
  </si>
  <si>
    <t xml:space="preserve">GONZALEZ FLORES, MARTA AURORA           </t>
  </si>
  <si>
    <t xml:space="preserve">LEIVA F. DE ARCIA, VIANCA ESTHER        </t>
  </si>
  <si>
    <t xml:space="preserve">HERALD GODOY O, ROSMERY HERNANDEZ       </t>
  </si>
  <si>
    <t xml:space="preserve">BARRIA, OLGA I. COCHEZ DE               </t>
  </si>
  <si>
    <t xml:space="preserve">HERALD GODOY O, LUZ PARIAS              </t>
  </si>
  <si>
    <t xml:space="preserve">DIRECTA (SANTIAGO, YESICA MARTINEZ)     </t>
  </si>
  <si>
    <t xml:space="preserve">HERALD GODOY O, ULISES TREJOS           </t>
  </si>
  <si>
    <t xml:space="preserve">GONZALEZ CHIARI, MAYRA GISELA           </t>
  </si>
  <si>
    <t xml:space="preserve">DE LA ROSA ROBLES, DAYSI JASMINA        </t>
  </si>
  <si>
    <t xml:space="preserve">CIGARRUISTA S., TRINIDAD ELIAS          </t>
  </si>
  <si>
    <t xml:space="preserve">HERALD GODOY O, EDGAR FLORES            </t>
  </si>
  <si>
    <t xml:space="preserve">HERNANDEZ ORTIZ, MARA DEL CARMEN        </t>
  </si>
  <si>
    <t xml:space="preserve">ROMULO BORRERO O, YAHANYS BATISTA       </t>
  </si>
  <si>
    <t xml:space="preserve">ROMULO BORRERO O, FRANKLIN RENGIFO      </t>
  </si>
  <si>
    <t xml:space="preserve">LUGO, MAYRA E. SAMUDIO DE               </t>
  </si>
  <si>
    <t xml:space="preserve">ROMULO BORRERO O, MARCO BATISTA         </t>
  </si>
  <si>
    <t xml:space="preserve">RODRIGUEZ SINCLAIR, KARY ELIZABETH      </t>
  </si>
  <si>
    <t xml:space="preserve">LASSO DE OSORIO, GLORIA CECILIA         </t>
  </si>
  <si>
    <t xml:space="preserve">FUENTES DE MACIAS, DALIA MILENA         </t>
  </si>
  <si>
    <t xml:space="preserve">GONZALEZ MUﾑOZ, ORLANDO JAVIER          </t>
  </si>
  <si>
    <t xml:space="preserve">HERALD GODOY O, CARLOS GONZALEZ         </t>
  </si>
  <si>
    <t xml:space="preserve">ALVARADO VILLALAZ, YASELIBETH RITA      </t>
  </si>
  <si>
    <t xml:space="preserve">CAMPOS MEDINA, PIERRE JESUS             </t>
  </si>
  <si>
    <t xml:space="preserve">VALDIVIESO NIETO, JONATHAN ALBERTO      </t>
  </si>
  <si>
    <t xml:space="preserve">BOTELLO CARLUCCI, SUSANA VICTORIA       </t>
  </si>
  <si>
    <t xml:space="preserve">MARTINEZ ZUﾑIGA, GLADYS IRAIDA          </t>
  </si>
  <si>
    <t xml:space="preserve">ROMULO BORRERO O, BOSTON ESTRIBI        </t>
  </si>
  <si>
    <t xml:space="preserve">AGUILAR DE ANGUIZOLA YENITZIN YELENA    </t>
  </si>
  <si>
    <t xml:space="preserve">DE RODRIGUEZ, GISELA E. GALLARDO        </t>
  </si>
  <si>
    <t xml:space="preserve">DIAZ RODRIGUEZ, JOSE DE LA CRUZ         </t>
  </si>
  <si>
    <t xml:space="preserve">MEJIA BARAHONA, JOSELYN YADIRA          </t>
  </si>
  <si>
    <t xml:space="preserve">PEﾑA PHILLIPS, OSIRIS YADICINIA         </t>
  </si>
  <si>
    <t xml:space="preserve">SEGUROS LIMACHEA, S.A.                  </t>
  </si>
  <si>
    <t xml:space="preserve">CONNELL DE BEIRO, KERIMA IVETTE         </t>
  </si>
  <si>
    <t xml:space="preserve">GALVEZ PILIDES, EISIE LORENA            </t>
  </si>
  <si>
    <t xml:space="preserve">RODRIGUEZ MARTINEZ, FRANCISCO           </t>
  </si>
  <si>
    <t xml:space="preserve">CAMPBELL GARNICA, DANIEL GREGORY        </t>
  </si>
  <si>
    <t xml:space="preserve">HERALD GODOY O, VERONICA SELLES         </t>
  </si>
  <si>
    <t xml:space="preserve">MIZRACHI ANGEL, NICOLE                  </t>
  </si>
  <si>
    <t xml:space="preserve">HERALD GODOY O, LILIANA BEDOYA          </t>
  </si>
  <si>
    <t xml:space="preserve">MELGAR CASTRO, LEIDY MASSIEL            </t>
  </si>
  <si>
    <t xml:space="preserve">CLEMENT RODRIGUEZ, EDGAR JOSE           </t>
  </si>
  <si>
    <t xml:space="preserve">VALDES SOLANO, ALVARO                   </t>
  </si>
  <si>
    <t xml:space="preserve">MANUEL VELARDE O, MELINA GUILLOT        </t>
  </si>
  <si>
    <t xml:space="preserve">PANAMA ESTATE       INSURANCE SERVICES  </t>
  </si>
  <si>
    <t xml:space="preserve">PEREZ DIAZ, ITSEL MARIA                 </t>
  </si>
  <si>
    <t xml:space="preserve">JAEN REYES, DIAMANTINA YAMILETH         </t>
  </si>
  <si>
    <t xml:space="preserve">RUIZ PEﾑA, JESUS MARIA                  </t>
  </si>
  <si>
    <t xml:space="preserve">ALMOGUEA SAMUDIO, BEATRIZ               </t>
  </si>
  <si>
    <t xml:space="preserve">VILLARREAL PESQUEIRA MARGARET YESENIA   </t>
  </si>
  <si>
    <t xml:space="preserve">MARQUINEZ ALVAREZ, ALEJANDRO NICOLAS    </t>
  </si>
  <si>
    <t xml:space="preserve">CASAL MORA, JOSE RAMON                  </t>
  </si>
  <si>
    <t xml:space="preserve">ORTEGA, ROSA ELENA C. DE                </t>
  </si>
  <si>
    <t xml:space="preserve">RAMOS SERRANO, DORIS WENDOLYN           </t>
  </si>
  <si>
    <t xml:space="preserve">HERNANDEZ PEREZ, MARIBEL                </t>
  </si>
  <si>
    <t xml:space="preserve">GONZALEZ DELGADO, CARMEN EDITH          </t>
  </si>
  <si>
    <t xml:space="preserve">HERALD GODOY O, ARNOLDO SAMANIEGO       </t>
  </si>
  <si>
    <t xml:space="preserve">CASTILLO RODRIGUEZ, ELSY MITZILA        </t>
  </si>
  <si>
    <t xml:space="preserve">HERALD GODOY O, LAURA GALVEZ            </t>
  </si>
  <si>
    <t xml:space="preserve">MILTON REYES  O, EMILIO LOO             </t>
  </si>
  <si>
    <t xml:space="preserve">HERALD GODOY O, STEPHANIE VIQUEZ        </t>
  </si>
  <si>
    <t xml:space="preserve">CANDANEDO VALDES, CESAR JULIO           </t>
  </si>
  <si>
    <t xml:space="preserve">GENESIS ASESORES    DE SEGUROS          </t>
  </si>
  <si>
    <t xml:space="preserve">JULIO CESAR GOMEZ O, YENNIFER CARRILLO  </t>
  </si>
  <si>
    <t xml:space="preserve">MURILLO FERNANDEZ, MAYTEE MIGDALIA      </t>
  </si>
  <si>
    <t xml:space="preserve">VILLARREAL CEDEﾑO, JOHANNA DEL CARMEN   </t>
  </si>
  <si>
    <t xml:space="preserve">BRYAN, MARITZA E. MARIN DE              </t>
  </si>
  <si>
    <t xml:space="preserve">CARLES DIAZ, ALIRIO EDILBERTO           </t>
  </si>
  <si>
    <t xml:space="preserve">JULIO CESAR GOMEZ O, AMADA CHACON       </t>
  </si>
  <si>
    <t xml:space="preserve">DIRECTA(CORPORATIVO)                    </t>
  </si>
  <si>
    <t xml:space="preserve">EISENMANN GRIMAS, MARCELA               </t>
  </si>
  <si>
    <t xml:space="preserve">GOMEZ CANDANEDO, DOUGLAS ENRIQUE        </t>
  </si>
  <si>
    <t xml:space="preserve">HERALD GODOY O, ELISA HURTADO           </t>
  </si>
  <si>
    <t xml:space="preserve">HERALD GODOY O, SASHA RIVERA            </t>
  </si>
  <si>
    <t xml:space="preserve">DIRECTA, (SANDRA BONILLA)               </t>
  </si>
  <si>
    <t xml:space="preserve">DIRECTA, (EVELYN AREVALO)               </t>
  </si>
  <si>
    <t xml:space="preserve">HOGAN CASTILLO, IDISBETH                </t>
  </si>
  <si>
    <t xml:space="preserve">MANUEL VELARDE O, PAOLA  LO MEDICO      </t>
  </si>
  <si>
    <t xml:space="preserve">RODRIGUEZ CEDEﾑO, MARY EUGENIA          </t>
  </si>
  <si>
    <t xml:space="preserve">DIRECTA, (MARY E RODRIGUEZ )            </t>
  </si>
  <si>
    <t xml:space="preserve">DE LEON, ADELA PALOMINO DE              </t>
  </si>
  <si>
    <t xml:space="preserve">ARIAS DE CRUZ, BERTA ALICIA             </t>
  </si>
  <si>
    <t xml:space="preserve">MAXIMINO MADRID O, IRUMIS CASTILLO      </t>
  </si>
  <si>
    <t xml:space="preserve">MAXIMINO MADRID O, XIOMARA VASQUEZ      </t>
  </si>
  <si>
    <t xml:space="preserve">BENJAMIN ROSAS CORREDORES DE SEGUROS    </t>
  </si>
  <si>
    <t xml:space="preserve">PINEDO RODRIGUEZ, LUIS ROBERTO          </t>
  </si>
  <si>
    <t xml:space="preserve">VALDES ESCUDE, CARMEN MARIA             </t>
  </si>
  <si>
    <t xml:space="preserve">DIRECTA (MARIA F., RODRIGUEZ T)         </t>
  </si>
  <si>
    <t xml:space="preserve">GREENIDGE BARKER, LUIS ALBERTO          </t>
  </si>
  <si>
    <t xml:space="preserve">VASQUEZ DE PEREZ, XIOMARA YANETH        </t>
  </si>
  <si>
    <t xml:space="preserve">CALDERON, MITZI  JARAMILLO DE           </t>
  </si>
  <si>
    <t xml:space="preserve">PEREZ RIOS, JORGE EUCLIDES              </t>
  </si>
  <si>
    <t xml:space="preserve">PEREZ CAJAR, RAFAEL                     </t>
  </si>
  <si>
    <t xml:space="preserve">PALACIOS DELGADO, SONIA ANGELICA        </t>
  </si>
  <si>
    <t xml:space="preserve">SOLANILLA, EMILIA RIOS DE               </t>
  </si>
  <si>
    <t xml:space="preserve">TT  ASESORES DE SEGUROS, S.A            </t>
  </si>
  <si>
    <t xml:space="preserve">HERALD GODOY O, MARIA RODRIGUEZ         </t>
  </si>
  <si>
    <t xml:space="preserve">JULIO CESAR GOMEZ O, MARCELA HAYLES     </t>
  </si>
  <si>
    <t xml:space="preserve">MAXIMINO MADRID O, MARVIN SALINAS       </t>
  </si>
  <si>
    <t xml:space="preserve">SUBIA VASQUEZ, KARINA DEL CARMEN        </t>
  </si>
  <si>
    <t xml:space="preserve">SERRANO LEZCANO, JOSE ABDIEL            </t>
  </si>
  <si>
    <t xml:space="preserve">JULIO CESAR GOMEZ O, YESENIA TREJOS     </t>
  </si>
  <si>
    <t xml:space="preserve">JULIO CESAR GOMEZ O, SHERESAHARA LOPEZ  </t>
  </si>
  <si>
    <t xml:space="preserve">BERNAL AGUIRRE, MIRTEA BRUNILDA         </t>
  </si>
  <si>
    <t xml:space="preserve">THE BROKERS, S.A.                       </t>
  </si>
  <si>
    <t xml:space="preserve">PEREZ, SANDRA BONILLA M DE              </t>
  </si>
  <si>
    <t xml:space="preserve">JULIO CESAR GOMEZ O, ESTEBAN CAMARENA   </t>
  </si>
  <si>
    <t xml:space="preserve">ACOSTA OQUENDO, LEONEL ALEXIS           </t>
  </si>
  <si>
    <t xml:space="preserve">APARICIO VEGA, ALINA LISBETH            </t>
  </si>
  <si>
    <t xml:space="preserve">CARVAJAL, NATIVIDAD DE                  </t>
  </si>
  <si>
    <t xml:space="preserve">SANJUR PALACIOS, MARIA ISABEL           </t>
  </si>
  <si>
    <t xml:space="preserve">JULIO CESAR GOMEZ O, MARCELA EDWARDS    </t>
  </si>
  <si>
    <t xml:space="preserve">DE ZEBEDE, DIANA ENITH ALBA             </t>
  </si>
  <si>
    <t xml:space="preserve">PALOMINO MARTINEZ, AXEL ARIEL           </t>
  </si>
  <si>
    <t xml:space="preserve">PIQUERAS GUERRA, JUAN JOSE              </t>
  </si>
  <si>
    <t xml:space="preserve">TABOADA RIVAS, MIGUEL ANGEL             </t>
  </si>
  <si>
    <t xml:space="preserve">CAMBRA NIETO, AILEEN ELIZABETH          </t>
  </si>
  <si>
    <t xml:space="preserve">OSORIO SILVA, GLORIA ISABEL             </t>
  </si>
  <si>
    <t xml:space="preserve">MILTON REYES O, THANYA CEDEﾑO           </t>
  </si>
  <si>
    <t xml:space="preserve">ALTAMIRANDA, JORGE LUIS                 </t>
  </si>
  <si>
    <t xml:space="preserve">FOOT PEREZ, CARLOS ARIEL                </t>
  </si>
  <si>
    <t xml:space="preserve">LIAO MURILLO, JAIME                     </t>
  </si>
  <si>
    <t xml:space="preserve">LIDERES EN SEGUROS, S.A.                </t>
  </si>
  <si>
    <t xml:space="preserve">LIRA, JUAN                              </t>
  </si>
  <si>
    <t xml:space="preserve">LOAYZA F., HUGO                         </t>
  </si>
  <si>
    <t xml:space="preserve">LOPEZ ARAUZ, HOMERO ENRIQUE             </t>
  </si>
  <si>
    <t xml:space="preserve">LOPEZ AROSEMENA, LINETTE FELICIA        </t>
  </si>
  <si>
    <t xml:space="preserve">LOPEZ RODRIGUEZ, RICARDO E.             </t>
  </si>
  <si>
    <t xml:space="preserve">LOPEZ, MIRNA E. HERRERA DE              </t>
  </si>
  <si>
    <t xml:space="preserve">LOPEZ, TANYA ARCHIBOLD DE               </t>
  </si>
  <si>
    <t xml:space="preserve">LOS ASES DEL SEGUROS.A.                 </t>
  </si>
  <si>
    <t xml:space="preserve">LUCHO DEL RIO, SEGUROS, S.A.            </t>
  </si>
  <si>
    <t xml:space="preserve">LUM, BEVERLY ANN                        </t>
  </si>
  <si>
    <t xml:space="preserve">LUNA GONZALEZ, ALEXANDER ENRIQUE        </t>
  </si>
  <si>
    <t xml:space="preserve">LUQUE F., JULIO L.                      </t>
  </si>
  <si>
    <t xml:space="preserve">LUQUE, JULIO                            </t>
  </si>
  <si>
    <t xml:space="preserve">M.M.G. INSURANCE                        </t>
  </si>
  <si>
    <t xml:space="preserve">M.T. PRODUCCIONES  DE SEGUROS, S.A.     </t>
  </si>
  <si>
    <t xml:space="preserve">MACIA LIMNO, ANABELLA                   </t>
  </si>
  <si>
    <t xml:space="preserve">MADRID CALVO, MAXIMINO                  </t>
  </si>
  <si>
    <t xml:space="preserve">MADRID SORIANO, MAXIMINO                </t>
  </si>
  <si>
    <t xml:space="preserve">MADRID, EDGARDO                         </t>
  </si>
  <si>
    <t xml:space="preserve">MAGALLON, SAMUEL                        </t>
  </si>
  <si>
    <t xml:space="preserve">MALIVER FERNANDEZ, JUAN RAMON           </t>
  </si>
  <si>
    <t xml:space="preserve">MANNEH CEBALLOS, NAUEF                  </t>
  </si>
  <si>
    <t xml:space="preserve">MANUEL VELARDE O, MARIANELA CASTILLO    </t>
  </si>
  <si>
    <t xml:space="preserve">MAPP S., IRINORA Y.                     </t>
  </si>
  <si>
    <t xml:space="preserve">MARCHA SEGUROS, S.A.                    </t>
  </si>
  <si>
    <t xml:space="preserve">MARCON, CARMEN DE                       </t>
  </si>
  <si>
    <t xml:space="preserve">MARCUCCI CARRERA, BEATRIZ ANABEL        </t>
  </si>
  <si>
    <t xml:space="preserve">MAREDU CORRETAJES, S.A.                 </t>
  </si>
  <si>
    <t xml:space="preserve">MARIALENA VALBUENA O LINETH DIAZ MORAN  </t>
  </si>
  <si>
    <t xml:space="preserve">MARIN GOMEZ, ROBERTO ANTONIO            </t>
  </si>
  <si>
    <t xml:space="preserve">MARINE SOTO FEDERICO                    </t>
  </si>
  <si>
    <t xml:space="preserve">MARKETING INSURANCE, S.A.               </t>
  </si>
  <si>
    <t xml:space="preserve">MARQUEZ, FERNANDO                       </t>
  </si>
  <si>
    <t xml:space="preserve">MARTIN, CYNTHIA                         </t>
  </si>
  <si>
    <t xml:space="preserve">MARTINELLI, MARTA DE                    </t>
  </si>
  <si>
    <t xml:space="preserve">MARTINEZ DE LEON, EDGAR LENIN           </t>
  </si>
  <si>
    <t xml:space="preserve">MARTINEZ GARCIA, WALFRIDO               </t>
  </si>
  <si>
    <t xml:space="preserve">MARTINEZ GONZALEZ, FRANCISCO            </t>
  </si>
  <si>
    <t xml:space="preserve">MARTINEZ RAMIREZ, RAMON                 </t>
  </si>
  <si>
    <t xml:space="preserve">MARTINEZ SANCHEZ, QUINTIN               </t>
  </si>
  <si>
    <t xml:space="preserve">MARTINEZ, CARLOS A.                     </t>
  </si>
  <si>
    <t xml:space="preserve">MARTINEZ, IVETTE PROFFITT DE            </t>
  </si>
  <si>
    <t xml:space="preserve">NO USAR (QUINTIN, MARTINEZ)             </t>
  </si>
  <si>
    <t xml:space="preserve">MARTINEZ, SONIA DE                      </t>
  </si>
  <si>
    <t xml:space="preserve">MASTELLARI S., GINA                     </t>
  </si>
  <si>
    <t xml:space="preserve">MATA LUNA, BELLA MARISOL                </t>
  </si>
  <si>
    <t xml:space="preserve">MAXIMINO MADRID O, CARLOS IVAN MADRID   </t>
  </si>
  <si>
    <t xml:space="preserve">MAXIMINO MADRID S. O ROBERTO ARROCHA    </t>
  </si>
  <si>
    <t xml:space="preserve">MC PHERSON A., MARIANA                  </t>
  </si>
  <si>
    <t xml:space="preserve">MEDICA, EDILDA                          </t>
  </si>
  <si>
    <t xml:space="preserve">MEDINA TUﾑON, ORLANDO FERMIN            </t>
  </si>
  <si>
    <t xml:space="preserve">MEDINA, ELENA GUARDIA DE                </t>
  </si>
  <si>
    <t xml:space="preserve">MELAIS, JOSE                            </t>
  </si>
  <si>
    <t xml:space="preserve">MELENDEZ HURTADO, LESLIE JANNETH        </t>
  </si>
  <si>
    <t xml:space="preserve">MELENDEZ, CARMEN DE                     </t>
  </si>
  <si>
    <t xml:space="preserve">MELENDEZ, JOSE JOAQUIN                  </t>
  </si>
  <si>
    <t xml:space="preserve">MENDEZ GOTTY, BELERMINA                 </t>
  </si>
  <si>
    <t xml:space="preserve">MENDEZ PEREZ, RODOLFO BASILIO           </t>
  </si>
  <si>
    <t xml:space="preserve">MENDEZ RODRIGUEZ, MARICARMEN            </t>
  </si>
  <si>
    <t xml:space="preserve">MENDIETA NAVARRO, LIDIA MAGALY          </t>
  </si>
  <si>
    <t xml:space="preserve">MENDIETA R., MILANTIA N.                </t>
  </si>
  <si>
    <t xml:space="preserve">MENDOZA AGUILAR, CARLOS MANUEL          </t>
  </si>
  <si>
    <t xml:space="preserve">MENDOZA GARCIA, LIZKA VIANETH           </t>
  </si>
  <si>
    <t xml:space="preserve">MENESES, DALLYS                         </t>
  </si>
  <si>
    <t xml:space="preserve">MERCADO CASTILLO WILBERTO ANTONIO       </t>
  </si>
  <si>
    <t xml:space="preserve">MILTON REYES O, DAMARIS LUGO            </t>
  </si>
  <si>
    <t xml:space="preserve">MILTON REYES O, DAVID MEJIA DUNCAN      </t>
  </si>
  <si>
    <t xml:space="preserve">JIMENEZ PITTI, JAIME JAVIER             </t>
  </si>
  <si>
    <t xml:space="preserve">MILTON REYES O, JAVIER MARTINEZ         </t>
  </si>
  <si>
    <t xml:space="preserve">MILTON REYES O, JOSE NICARAO REYES      </t>
  </si>
  <si>
    <t xml:space="preserve">MILTON REYES O, SANDRA DE CASTILLO      </t>
  </si>
  <si>
    <t xml:space="preserve">MILTON REYES O, VALTER PUGA ELTRMAN     </t>
  </si>
  <si>
    <t xml:space="preserve">ACEVEDO MUﾑOZ, YORYISKA                 </t>
  </si>
  <si>
    <t xml:space="preserve">MIRO, GRETA DE                          </t>
  </si>
  <si>
    <t xml:space="preserve">MIRO, MARIA I. SPIEGEL DE               </t>
  </si>
  <si>
    <t xml:space="preserve">MIRO, PRISCILLA W. DE                   </t>
  </si>
  <si>
    <t xml:space="preserve">MITIL, JOVINO                           </t>
  </si>
  <si>
    <t xml:space="preserve">MIZRACHI, DINA DE                       </t>
  </si>
  <si>
    <t xml:space="preserve">MOLINA CAVARRIA, DESSY                  </t>
  </si>
  <si>
    <t xml:space="preserve">MOLINA, ETILVIA DE                      </t>
  </si>
  <si>
    <t xml:space="preserve">MONCADA C., MARCO A.                    </t>
  </si>
  <si>
    <t xml:space="preserve">MONCADA, ANA CECILIA DE                 </t>
  </si>
  <si>
    <t xml:space="preserve">MONTENEGRO MANUEL                       </t>
  </si>
  <si>
    <t xml:space="preserve">MONTENEGRO Y ASOCIADOS, S.A.            </t>
  </si>
  <si>
    <t xml:space="preserve">MONTERO, ANA                            </t>
  </si>
  <si>
    <t xml:space="preserve">MONTES FRANCO, JULIAN HUMBERTO          </t>
  </si>
  <si>
    <t xml:space="preserve">MONTES, JULIAN HUMBERTO                 </t>
  </si>
  <si>
    <t xml:space="preserve">MORA VALENTI, JOVANI                    </t>
  </si>
  <si>
    <t xml:space="preserve">MORALES CARCAMO, TANIA VIELSA           </t>
  </si>
  <si>
    <t xml:space="preserve">MORALES G., FRANCISCO A.                </t>
  </si>
  <si>
    <t xml:space="preserve">MORALES GOFF, JUAN CARLOS               </t>
  </si>
  <si>
    <t xml:space="preserve">MORALES R., MARIA DEL ROSARIO           </t>
  </si>
  <si>
    <t xml:space="preserve">MORALES, LUIS FELIPE                    </t>
  </si>
  <si>
    <t xml:space="preserve">MORALES, RAFAEL                         </t>
  </si>
  <si>
    <t xml:space="preserve">MORAN LARA, BORIS FELIPE                </t>
  </si>
  <si>
    <t xml:space="preserve">MORAN, CARMEN MARIA                     </t>
  </si>
  <si>
    <t xml:space="preserve">MORAN, PRISCILLA DE                     </t>
  </si>
  <si>
    <t xml:space="preserve">MORENO, CARMEN MARIA                    </t>
  </si>
  <si>
    <t xml:space="preserve">MORRISON Y ASOCIADOS, S.A.              </t>
  </si>
  <si>
    <t xml:space="preserve">MOSCARELLA NOGUERA, EDGARDO             </t>
  </si>
  <si>
    <t xml:space="preserve">MOSQUERA CORDOBA, JULIO                 </t>
  </si>
  <si>
    <t xml:space="preserve">MOSQUERA, NURIA                         </t>
  </si>
  <si>
    <t xml:space="preserve">MUDARRA MARTINEZ, ROBERTO               </t>
  </si>
  <si>
    <t xml:space="preserve">MULTIVALORES Y SEGUROS, S.A.            </t>
  </si>
  <si>
    <t xml:space="preserve">MUNDO DE SEGUROS, S.A.                  </t>
  </si>
  <si>
    <t xml:space="preserve">MURCIA, BLANCA DE                       </t>
  </si>
  <si>
    <t xml:space="preserve">MURILLO AVILA, MARIA CRISTINA           </t>
  </si>
  <si>
    <t xml:space="preserve">MURILLO, JAIME                          </t>
  </si>
  <si>
    <t xml:space="preserve">NO USAR (JAIME, MURILLO)                </t>
  </si>
  <si>
    <t xml:space="preserve">MURILLO, SANDRA ELENA DE                </t>
  </si>
  <si>
    <t xml:space="preserve">MUﾑOZ CASTILLO, BOLIVAR RICARDO         </t>
  </si>
  <si>
    <t xml:space="preserve">MUﾑOZ, AMADA E. DE                      </t>
  </si>
  <si>
    <t xml:space="preserve">MUﾑOZ, ROSA DE                          </t>
  </si>
  <si>
    <t xml:space="preserve">MUﾑOZ, VILMA L. GOMEZ DE                </t>
  </si>
  <si>
    <t xml:space="preserve">JULIA CRESPO O, ALVIN FARRIER           </t>
  </si>
  <si>
    <t xml:space="preserve">NABERO S.A.                             </t>
  </si>
  <si>
    <t xml:space="preserve">NAVARRO V., NEDDA J. DE                 </t>
  </si>
  <si>
    <t xml:space="preserve">NG GONZALEZ, LEICA                      </t>
  </si>
  <si>
    <t xml:space="preserve">NICHOLSON QUINTERO, ROBERTO ANTONIO     </t>
  </si>
  <si>
    <t xml:space="preserve">NICHOLSON, ROBERTO A.                   </t>
  </si>
  <si>
    <t xml:space="preserve">NIETO PEREIRA, SIRIA CELINDA            </t>
  </si>
  <si>
    <t xml:space="preserve">NIGHTINGALE, GENIVA DE                  </t>
  </si>
  <si>
    <t xml:space="preserve">NIGHTINGALE, GENIVA LINARES DE          </t>
  </si>
  <si>
    <t xml:space="preserve">NO USAR (GENIVA L, DE NIGHTINGALE)      </t>
  </si>
  <si>
    <t xml:space="preserve">NOLI, S.A.                              </t>
  </si>
  <si>
    <t xml:space="preserve">NUﾑEZ C., RICAURTE                      </t>
  </si>
  <si>
    <t xml:space="preserve">NUﾑEZ MORALES, NORMA NIXI               </t>
  </si>
  <si>
    <t xml:space="preserve">NUﾑEZ ORTEGA, MARTIN                    </t>
  </si>
  <si>
    <t xml:space="preserve">NUﾑEZ, GITZIA DE                        </t>
  </si>
  <si>
    <t xml:space="preserve">OBERTO, HERMOGENES                      </t>
  </si>
  <si>
    <t xml:space="preserve">OLGUIN DELGADO, SUSANA ELIZABETH        </t>
  </si>
  <si>
    <t xml:space="preserve">OLIVA PEREZ, ITZOMARA YARELYS           </t>
  </si>
  <si>
    <t xml:space="preserve">ORANGES, LAURA DE                       </t>
  </si>
  <si>
    <t xml:space="preserve">ORDOﾑEZ Y PEﾑALBA, S.A.                 </t>
  </si>
  <si>
    <t xml:space="preserve">ORILLAC URRUTIA, JUAN CARLOS            </t>
  </si>
  <si>
    <t xml:space="preserve">ORILLAC, AIDA DE                        </t>
  </si>
  <si>
    <t xml:space="preserve">ORLANDO HERMAN O, ALMA CARRERA          </t>
  </si>
  <si>
    <t xml:space="preserve">ORLANDO HERMAN O, AMINTA CANTORAL       </t>
  </si>
  <si>
    <t xml:space="preserve">ORLANDO HERMAN O, CARLOS BONILLA        </t>
  </si>
  <si>
    <t xml:space="preserve">ORLANDO HERMAN O, CARMEN CORDOBA        </t>
  </si>
  <si>
    <t xml:space="preserve">ORLANDO HERMAN O, DORIS CAMARENA        </t>
  </si>
  <si>
    <t xml:space="preserve">ORLANDO HERMAN O, FORMELISA AGUIRRE     </t>
  </si>
  <si>
    <t xml:space="preserve">ORLANDO HERMAN O, HENRY PEﾑALBA         </t>
  </si>
  <si>
    <t xml:space="preserve">ORLANDO HERMAN O, IRLANDA GARCIA        </t>
  </si>
  <si>
    <t xml:space="preserve">ORLANDO HERMAN O, JACK BASO             </t>
  </si>
  <si>
    <t xml:space="preserve">ORLANDO HERMAN O, JULIO AGUILAR         </t>
  </si>
  <si>
    <t xml:space="preserve">ORLANDO HERMAN O, JULISSA D. PARKER G   </t>
  </si>
  <si>
    <t xml:space="preserve">ORLANDO HERMAN O, LUZ M. TREJOS         </t>
  </si>
  <si>
    <t xml:space="preserve">ORLANDO HERMAN O, MADELYN RIVERA        </t>
  </si>
  <si>
    <t xml:space="preserve">ORLANDO HERMAN O, NEIVY BROWN           </t>
  </si>
  <si>
    <t xml:space="preserve">ORLANDO HERMAN O, NILKA MALEK           </t>
  </si>
  <si>
    <t xml:space="preserve">ORLANDO HERMAN O, RANSES MUﾑOZ P.       </t>
  </si>
  <si>
    <t xml:space="preserve">ORLANDO HERMAN O, ROXANA CASTILLO       </t>
  </si>
  <si>
    <t xml:space="preserve">ORLANDO HERMAN O, SAMIA E. SALOMEN      </t>
  </si>
  <si>
    <t xml:space="preserve">ORLANDO HERMAN O, THANIA M. SANTOS      </t>
  </si>
  <si>
    <t xml:space="preserve">ORLANDO HERMAN O, XIE QIAORU LAFFO      </t>
  </si>
  <si>
    <t xml:space="preserve">ORLANDO HERMAN O, ZULEIKA MONTENEGRO    </t>
  </si>
  <si>
    <t xml:space="preserve">ORLANDO HERNAN O, YAYLA CAMPOS          </t>
  </si>
  <si>
    <t xml:space="preserve">ORTEGA DELGADO, HILDEBRANDO ARIEL       </t>
  </si>
  <si>
    <t xml:space="preserve">ORTEGA H., DIEGO A                      </t>
  </si>
  <si>
    <t xml:space="preserve">ORTEGA, AMARILIS                        </t>
  </si>
  <si>
    <t xml:space="preserve">ORTEGA, CARLOS ALBERTO                  </t>
  </si>
  <si>
    <t xml:space="preserve">GUERSHON, GUADALUPE ORTEGA DE           </t>
  </si>
  <si>
    <t xml:space="preserve">ORTEGA, MANUEL DE JESUS                 </t>
  </si>
  <si>
    <t xml:space="preserve">ORTEGA, RICARDO                         </t>
  </si>
  <si>
    <t xml:space="preserve">ORTEGA, WALDY                           </t>
  </si>
  <si>
    <t xml:space="preserve">ORTEGA-VIETO, PRISCILLA DE              </t>
  </si>
  <si>
    <t xml:space="preserve">ORTIZ GONZALEZ, GISELLE DEL CARMEN      </t>
  </si>
  <si>
    <t xml:space="preserve">GRACIELA, ORTIZ SUESCU, IRMA            </t>
  </si>
  <si>
    <t xml:space="preserve">OSORIO, LAURA DE                        </t>
  </si>
  <si>
    <t xml:space="preserve">OSORIO, MARIA TERESA DE                 </t>
  </si>
  <si>
    <t xml:space="preserve">PADILLA, IDIS A. ACOSTA DE              </t>
  </si>
  <si>
    <t xml:space="preserve">PALMA &amp; COMPANY, S.A.                   </t>
  </si>
  <si>
    <t xml:space="preserve">PALMA &amp; COMPANY                         </t>
  </si>
  <si>
    <t xml:space="preserve">PALMA, MARITZA KUZMIZIC DE              </t>
  </si>
  <si>
    <t xml:space="preserve">PALOMINO SAENZ, MOISES                  </t>
  </si>
  <si>
    <t xml:space="preserve">PALOMINO MALDONADO, ELISA               </t>
  </si>
  <si>
    <t xml:space="preserve">PANAMERICAN NETWORK SERVICE, S.A.       </t>
  </si>
  <si>
    <t xml:space="preserve">PANAMERICANA DE SEGUROS, S.A.           </t>
  </si>
  <si>
    <t xml:space="preserve">PANAMEﾑA DE COMERCIO, S.A.              </t>
  </si>
  <si>
    <t xml:space="preserve">PAPAGEORGIU, EUFROSINA                  </t>
  </si>
  <si>
    <t xml:space="preserve">PATERSON, NUBIA                         </t>
  </si>
  <si>
    <t xml:space="preserve">PAZ N., GUADALUPE                       </t>
  </si>
  <si>
    <t xml:space="preserve">ELENA, PAZ SIERRA, QUITZA               </t>
  </si>
  <si>
    <t xml:space="preserve">PERALTA MORENO, JUAN                    </t>
  </si>
  <si>
    <t xml:space="preserve">PEREN, MAYKEL                           </t>
  </si>
  <si>
    <t xml:space="preserve">PEREZ DE LA OSSA, IVAN A.               </t>
  </si>
  <si>
    <t xml:space="preserve">PEREZ GOMEZ, HELIODORO                  </t>
  </si>
  <si>
    <t xml:space="preserve">PEREZ SAVAL, JOAQUIN                    </t>
  </si>
  <si>
    <t xml:space="preserve">PEREZ, BERTA ALICIA                     </t>
  </si>
  <si>
    <t xml:space="preserve">PEREZ, CARMEN POUSA DE                  </t>
  </si>
  <si>
    <t xml:space="preserve">PEREZ, JULIETA CANO DE                  </t>
  </si>
  <si>
    <t xml:space="preserve">PEREZ, JULIETA DE                       </t>
  </si>
  <si>
    <t xml:space="preserve">PEREZ, JULIO CESAR                      </t>
  </si>
  <si>
    <t xml:space="preserve">PETANA, DALIS LISBETH                   </t>
  </si>
  <si>
    <t xml:space="preserve">PEﾑALOZA, LUIS                          </t>
  </si>
  <si>
    <t xml:space="preserve">PEﾑALOZA, VEYRA ROSA CASTRO DE          </t>
  </si>
  <si>
    <t xml:space="preserve">PIMENTEL, MARIA DEL CARMEN              </t>
  </si>
  <si>
    <t xml:space="preserve">PINEDA GONZALEZ, MARIBEL                </t>
  </si>
  <si>
    <t xml:space="preserve">PINILLA, ARGELIS                        </t>
  </si>
  <si>
    <t xml:space="preserve">PINZON C., ANTONIO                      </t>
  </si>
  <si>
    <t xml:space="preserve">PINZON, LEYDA MARISCAL DE               </t>
  </si>
  <si>
    <t xml:space="preserve">PITTI, MARIA QUINTERO DE                </t>
  </si>
  <si>
    <t xml:space="preserve">PITTI, MELISSA MORENO DE                </t>
  </si>
  <si>
    <t xml:space="preserve">PITTY PITTI, SUCETT MARLENY             </t>
  </si>
  <si>
    <t xml:space="preserve">PLATA, LIGIA DEL CARMEN                 </t>
  </si>
  <si>
    <t xml:space="preserve">POLANCO, SALOMON                        </t>
  </si>
  <si>
    <t xml:space="preserve">POPA, S. A.                             </t>
  </si>
  <si>
    <t xml:space="preserve">PORCELL, JUDITH ENDARA DE               </t>
  </si>
  <si>
    <t xml:space="preserve">PORRAS DE LA G., CAMILO                 </t>
  </si>
  <si>
    <t xml:space="preserve">PORTUGAL SAAVEDRA, RENAN                </t>
  </si>
  <si>
    <t xml:space="preserve">POVEDA, MARCIA MAUD X. DE               </t>
  </si>
  <si>
    <t xml:space="preserve">POYATOS, LIDIA ESTHER                   </t>
  </si>
  <si>
    <t xml:space="preserve">PRESCOTT SIMMS, ADOLFO FEDERICO         </t>
  </si>
  <si>
    <t xml:space="preserve">PRISCILLA MCLEOD Y ASOCIADOS, S.A.      </t>
  </si>
  <si>
    <t xml:space="preserve">PROLL Y ASOCIADOS,  S.A.                </t>
  </si>
  <si>
    <t xml:space="preserve">PUBLISEGUROS, S. A.                     </t>
  </si>
  <si>
    <t xml:space="preserve">PUBLISEGUROS, S.A.                      </t>
  </si>
  <si>
    <t xml:space="preserve">Q&amp;Q AGENCY, S.A.                        </t>
  </si>
  <si>
    <t xml:space="preserve">QUESADA CORDOBA, SONIA LIZATTE          </t>
  </si>
  <si>
    <t xml:space="preserve">QUIEL, BRISEIDA DEL CARMEN              </t>
  </si>
  <si>
    <t xml:space="preserve">QUIJANO P., CARLOS ALBERTO              </t>
  </si>
  <si>
    <t xml:space="preserve">QUINTANA, NICOLAS                       </t>
  </si>
  <si>
    <t xml:space="preserve">QUINTANILLA VIVAS, CAROLINA YANETH      </t>
  </si>
  <si>
    <t xml:space="preserve">QUINTERO AROSEMENA, MARILYN DIANELA     </t>
  </si>
  <si>
    <t xml:space="preserve">QUINTERO MORALES, NOEL                  </t>
  </si>
  <si>
    <t xml:space="preserve">QUINTERO RIOS, CARLOS IVAN              </t>
  </si>
  <si>
    <t xml:space="preserve">QUIROGA, BLANCA CROZ DE                 </t>
  </si>
  <si>
    <t xml:space="preserve">QUIROS OSORIO, GREGORIO                 </t>
  </si>
  <si>
    <t xml:space="preserve">CRM SEGUROS, S.A.                       </t>
  </si>
  <si>
    <t xml:space="preserve">RAFAMAR                                 </t>
  </si>
  <si>
    <t xml:space="preserve">RAMIREZ &amp; RAMIREZ ASESORES DE SEGUROS   </t>
  </si>
  <si>
    <t xml:space="preserve">ISAZA, SANDRA RAMIREZ DE                </t>
  </si>
  <si>
    <t xml:space="preserve">RAMIREZ HEINZ, DIEGO FRANCISCO          </t>
  </si>
  <si>
    <t xml:space="preserve">RAMIREZ, BEATRIZ MIRABAL DE             </t>
  </si>
  <si>
    <t xml:space="preserve">RAMIREZ R., RAMON I.                    </t>
  </si>
  <si>
    <t xml:space="preserve">RAMIREZ, RODRIGO                        </t>
  </si>
  <si>
    <t xml:space="preserve">RAMON MARTINEZ O AKIRA MEZA             </t>
  </si>
  <si>
    <t xml:space="preserve">RAMON MARTINEZ O BLANCA ISAZA           </t>
  </si>
  <si>
    <t xml:space="preserve">RAMON MARTINEZ O CESAR CABALLERO        </t>
  </si>
  <si>
    <t xml:space="preserve">RAMON MARTINEZ O DARIO HERRERA          </t>
  </si>
  <si>
    <t xml:space="preserve">RAMON MARTINEZ O MARCO GONZALEZ         </t>
  </si>
  <si>
    <t xml:space="preserve">RAMON MARTINEZ O NORMA TORRERO          </t>
  </si>
  <si>
    <t xml:space="preserve">RAMON MARTINEZ O ROBERTO TUﾑON          </t>
  </si>
  <si>
    <t xml:space="preserve">RAMON MARTINEZ O YERKA ARRITOLA         </t>
  </si>
  <si>
    <t xml:space="preserve">RAMON MARTINEZ O, BERNARDA E. JUAREZ    </t>
  </si>
  <si>
    <t xml:space="preserve">RAMON MARTINEZ O, DELAVIER DIAZ         </t>
  </si>
  <si>
    <t xml:space="preserve">RAMON MARTINEZ O, GRETHELL CASTILLO     </t>
  </si>
  <si>
    <t xml:space="preserve">RAMON MARTINEZ O, LILIANA LOPEZ         </t>
  </si>
  <si>
    <t xml:space="preserve">RAMON MARTINEZ O, MIGDALIA APARICIO     </t>
  </si>
  <si>
    <t xml:space="preserve">RAMON MARTINEZ O, MIREYA E. GUERRA M.   </t>
  </si>
  <si>
    <t xml:space="preserve">RAMON MARTINEZ O, OSCAR BAZAN           </t>
  </si>
  <si>
    <t xml:space="preserve">RAMOS, EDGARDO                          </t>
  </si>
  <si>
    <t xml:space="preserve">RAUL RUBIO Y ASOCIADOS                  </t>
  </si>
  <si>
    <t xml:space="preserve">REAL DE SEGUROS, S.A.                   </t>
  </si>
  <si>
    <t xml:space="preserve">REAL DE SEGUROS,S.A.                    </t>
  </si>
  <si>
    <t xml:space="preserve">REBOLLON, DALYS M. DE                   </t>
  </si>
  <si>
    <t xml:space="preserve">RECUERO, SALVADOR                       </t>
  </si>
  <si>
    <t xml:space="preserve">REDEL SEGUROS, S.A.                     </t>
  </si>
  <si>
    <t xml:space="preserve">RESTREPO, EDILMA M. QUIROZ DE           </t>
  </si>
  <si>
    <t xml:space="preserve">REY, PEDRO J.                           </t>
  </si>
  <si>
    <t xml:space="preserve">REYES SANCHEZ, MILTON                   </t>
  </si>
  <si>
    <t xml:space="preserve">REYES, ALEJANDRO                        </t>
  </si>
  <si>
    <t xml:space="preserve">REYES, CASTULO                          </t>
  </si>
  <si>
    <t xml:space="preserve">RIOS, ELIZABETH ASYN DE                 </t>
  </si>
  <si>
    <t xml:space="preserve">RIOS, LUIS                              </t>
  </si>
  <si>
    <t xml:space="preserve">RIOS, MIGUEL ANTONIO                    </t>
  </si>
  <si>
    <t xml:space="preserve">RIOS, ROSA DE                           </t>
  </si>
  <si>
    <t xml:space="preserve">RIOS, ZAIDA LUZ DE                      </t>
  </si>
  <si>
    <t xml:space="preserve">RIVERA DIEZ, MODESTA                    </t>
  </si>
  <si>
    <t xml:space="preserve">ROBERTSON, THELMA                       </t>
  </si>
  <si>
    <t xml:space="preserve">LIVER ALEXANDER, 5493MRYA               </t>
  </si>
  <si>
    <t xml:space="preserve">RODRIGUEZ C., ISAAC A.                  </t>
  </si>
  <si>
    <t xml:space="preserve">RODRIGUEZ CASTILLO JOAQUIN              </t>
  </si>
  <si>
    <t xml:space="preserve">RODRIGUEZ CORDERO, JOSE DOMINGO         </t>
  </si>
  <si>
    <t xml:space="preserve">RODRIGUEZ ESTRADA, RAUL RICARDO         </t>
  </si>
  <si>
    <t xml:space="preserve">RODRIGUEZ PALMA, GUILLERMO              </t>
  </si>
  <si>
    <t xml:space="preserve">RODRIGUEZ Q., JULIO C.                  </t>
  </si>
  <si>
    <t xml:space="preserve">RODRIGUEZ R., NILKA Z.                  </t>
  </si>
  <si>
    <t xml:space="preserve">RODRIGUEZ, AMINTA PONCE DE              </t>
  </si>
  <si>
    <t xml:space="preserve">RODRIGUEZ, CELIA ANDREA                 </t>
  </si>
  <si>
    <t xml:space="preserve">RODRIGUEZ, DALYS PEﾑA DE                </t>
  </si>
  <si>
    <t xml:space="preserve">RODRIGUEZ, ELENA DE                     </t>
  </si>
  <si>
    <t xml:space="preserve">RODRIGUEZ, ELIZABETH DEL C. DE          </t>
  </si>
  <si>
    <t xml:space="preserve">RODRIGUEZ, PRISCILLA                    </t>
  </si>
  <si>
    <t xml:space="preserve">MORENO ACHURRA, STELLA NOVA             </t>
  </si>
  <si>
    <t xml:space="preserve">RODRIGUEZ, VIVIANA C. DE                </t>
  </si>
  <si>
    <t xml:space="preserve">RODRIGUEZ-LEE, AMELIA L. DE             </t>
  </si>
  <si>
    <t xml:space="preserve">RODRIGUEZ A., OLIVER ALEXANDER          </t>
  </si>
  <si>
    <t xml:space="preserve">CASTILLERO, MARITZA ICELA               </t>
  </si>
  <si>
    <t xml:space="preserve">ROLDAN, BERTHA                          </t>
  </si>
  <si>
    <t xml:space="preserve">ROMAN, ANA CLARISSA                     </t>
  </si>
  <si>
    <t xml:space="preserve">ROMAN, RICARDO                          </t>
  </si>
  <si>
    <t xml:space="preserve">ROMERO ARIAS, MARILYN                   </t>
  </si>
  <si>
    <t xml:space="preserve">NORIEGA DE ROSALES, BELKIS LIZETH       </t>
  </si>
  <si>
    <t xml:space="preserve">ROSANIA, GUSTAVO LUCIO                  </t>
  </si>
  <si>
    <t xml:space="preserve">ROSARIO GOMEZ, ENEIDA ESTHER            </t>
  </si>
  <si>
    <t xml:space="preserve">ROSAS, BENJAMIN JAVIER(GC)              </t>
  </si>
  <si>
    <t xml:space="preserve">ROSS, WALLY ANN                         </t>
  </si>
  <si>
    <t xml:space="preserve">ROVI Y ASOCIADOS, S.A.                  </t>
  </si>
  <si>
    <t xml:space="preserve">ROVIRA, VIELKA MARIA                    </t>
  </si>
  <si>
    <t>RPM CONSULTORES Y ASESORES EMPRESARIALES</t>
  </si>
  <si>
    <t xml:space="preserve">RUIZ P., JESUS M.                       </t>
  </si>
  <si>
    <t xml:space="preserve">RUIZ QUEZADA, ROSA ELVIRA               </t>
  </si>
  <si>
    <t xml:space="preserve">RUIZ VARGAS, ISMAEL                     </t>
  </si>
  <si>
    <t xml:space="preserve">RUIZ, MARTIN ALBERTO                    </t>
  </si>
  <si>
    <t xml:space="preserve">S.S.T.,CORREDORES DE SEGUROS, S.A.      </t>
  </si>
  <si>
    <t xml:space="preserve">SAAD, MERCEDES                          </t>
  </si>
  <si>
    <t xml:space="preserve">SAAVEDRA, AVIDEL                        </t>
  </si>
  <si>
    <t xml:space="preserve">SAAVEDRA, FELICIANO                     </t>
  </si>
  <si>
    <t xml:space="preserve">SAENZ, MOISES PALOMINO                  </t>
  </si>
  <si>
    <t xml:space="preserve">SALABARRIA, MARCO A.                    </t>
  </si>
  <si>
    <t xml:space="preserve">SALAMIN, DAVID                          </t>
  </si>
  <si>
    <t xml:space="preserve">SALAZAR LOPEZ, FERNANDO                 </t>
  </si>
  <si>
    <t xml:space="preserve">SALDAﾑA, AIXA                           </t>
  </si>
  <si>
    <t xml:space="preserve">SALERNO R., ELIAS                       </t>
  </si>
  <si>
    <t xml:space="preserve">SALERNO, REYNALDO M.                    </t>
  </si>
  <si>
    <t xml:space="preserve">SALINAS DIAZ, ANA DELYS                 </t>
  </si>
  <si>
    <t xml:space="preserve">SALVADOR, LUIS ANTONIO                  </t>
  </si>
  <si>
    <t xml:space="preserve">SAMUELS, ROGELIO                        </t>
  </si>
  <si>
    <t xml:space="preserve">SANCHEZ DEL CID, YADIELCI NADITH        </t>
  </si>
  <si>
    <t xml:space="preserve">SANCHEZ E., RODRIGO A.                  </t>
  </si>
  <si>
    <t xml:space="preserve">SANCHEZ ECHEVERS, RODRIGO AUGUSTO       </t>
  </si>
  <si>
    <t xml:space="preserve">SANCHEZ LAY, MIGUEL                     </t>
  </si>
  <si>
    <t xml:space="preserve">SANCHEZ, TOMAS                          </t>
  </si>
  <si>
    <t xml:space="preserve">SANCHEZ RESTREPO, JUAN CARLOS           </t>
  </si>
  <si>
    <t xml:space="preserve">SANCHEZ VALLARINO, RAUL                 </t>
  </si>
  <si>
    <t xml:space="preserve">SANCHEZ, ELIZABETH                      </t>
  </si>
  <si>
    <t xml:space="preserve">SANDOVAL, MANUEL                        </t>
  </si>
  <si>
    <t xml:space="preserve">SANJUR GOMEZ, JUAN OLMEDO               </t>
  </si>
  <si>
    <t xml:space="preserve">SANJUR, FRANKLIN                        </t>
  </si>
  <si>
    <t xml:space="preserve">SANJUR, JAIME                           </t>
  </si>
  <si>
    <t xml:space="preserve">SANJUR, LEONEL                          </t>
  </si>
  <si>
    <t xml:space="preserve">SANSON, LESBIA ESPINOSA DE              </t>
  </si>
  <si>
    <t xml:space="preserve">SANTACOLOMA CARRIZO, LIL                </t>
  </si>
  <si>
    <t xml:space="preserve">SANTAMARIA, GLORIA                      </t>
  </si>
  <si>
    <t xml:space="preserve">SANTAMARIA, JOSE DARIO                  </t>
  </si>
  <si>
    <t xml:space="preserve">SANTANA, EMERITA DE                     </t>
  </si>
  <si>
    <t xml:space="preserve">SANTOS, MARIA ISABEL                    </t>
  </si>
  <si>
    <t xml:space="preserve">SASSO CARLOS                            </t>
  </si>
  <si>
    <t xml:space="preserve">SASSO MADURO STANLEY                    </t>
  </si>
  <si>
    <t xml:space="preserve">SASSO Y SASSO S.A.                      </t>
  </si>
  <si>
    <t xml:space="preserve">SASSO, RITA DE                          </t>
  </si>
  <si>
    <t xml:space="preserve">GARCIA, EMALE SEGARRA DE                </t>
  </si>
  <si>
    <t xml:space="preserve">SEGISTAN, CARMEN BAXTER DE              </t>
  </si>
  <si>
    <t xml:space="preserve">SEGUMATICO S.A.                         </t>
  </si>
  <si>
    <t xml:space="preserve">SEGUNDO LETICIA                         </t>
  </si>
  <si>
    <t xml:space="preserve">SEGUPLANES, S.A.                        </t>
  </si>
  <si>
    <t xml:space="preserve">SEGURA BONILLA, CARLOS                  </t>
  </si>
  <si>
    <t xml:space="preserve">SEGURA Y ASOCIADOS,S.A.                 </t>
  </si>
  <si>
    <t xml:space="preserve">SEGURA, ALBERTO                         </t>
  </si>
  <si>
    <t xml:space="preserve">SEGUROS ARANGO LOPEZ, S.A.              </t>
  </si>
  <si>
    <t xml:space="preserve">SEGUROS ARZA, S.A.                      </t>
  </si>
  <si>
    <t xml:space="preserve">SEGUROS ASOCIADOS, S.A.                 </t>
  </si>
  <si>
    <t xml:space="preserve">SEGUROS BATORAL                         </t>
  </si>
  <si>
    <t xml:space="preserve">SEGUROS BONDEX, S.A.                    </t>
  </si>
  <si>
    <t xml:space="preserve">SEGUROS CENTRALIZADOS, S.A.             </t>
  </si>
  <si>
    <t xml:space="preserve">SEGUROS CENTRALIZADOS, S.A. - NO USAR   </t>
  </si>
  <si>
    <t xml:space="preserve">SEGUROS CONTINENTALES, S.A.             </t>
  </si>
  <si>
    <t xml:space="preserve">SEGUROS COWES O EDITH M. DIAZ DE MOSLEY </t>
  </si>
  <si>
    <t xml:space="preserve">SEGUROS COWES O OMAIRA E. SANTOS F.     </t>
  </si>
  <si>
    <t xml:space="preserve">SEGUROS COWES,S.A.                      </t>
  </si>
  <si>
    <t xml:space="preserve">SEGUROS DE BIENES, S.A.                 </t>
  </si>
  <si>
    <t xml:space="preserve">SEGUROS DEL MAR, S.A.                   </t>
  </si>
  <si>
    <t xml:space="preserve">SEGUROS DONANDO                         </t>
  </si>
  <si>
    <t xml:space="preserve">SEGUROS DUTARI, S.A.                    </t>
  </si>
  <si>
    <t xml:space="preserve">SEGUROS E INVERSIONES GENESIS, S.A.     </t>
  </si>
  <si>
    <t xml:space="preserve">SEGUROS EJECUTIVOS, S.A.                </t>
  </si>
  <si>
    <t xml:space="preserve">SEGUROS ESCASTY, S. A.                  </t>
  </si>
  <si>
    <t xml:space="preserve">SEGUROS ESCASTY, S.A.                   </t>
  </si>
  <si>
    <t xml:space="preserve">SEGUROS FERRO,  S.A.                    </t>
  </si>
  <si>
    <t xml:space="preserve">SEGUROS FORD, S.A.                      </t>
  </si>
  <si>
    <t xml:space="preserve">SEGUROS FUTURO, S.A.                    </t>
  </si>
  <si>
    <t xml:space="preserve">SEGUROS GENERALES S.A.                  </t>
  </si>
  <si>
    <t xml:space="preserve">SEGUROS GLOBALES,S. A.                  </t>
  </si>
  <si>
    <t xml:space="preserve">SEGUROS GLOMAR, S.A.                    </t>
  </si>
  <si>
    <t xml:space="preserve">SEGUROS ICT, S.A.                       </t>
  </si>
  <si>
    <t xml:space="preserve">SEGUROS INTERCOMERCIALES, S.A.          </t>
  </si>
  <si>
    <t xml:space="preserve">SEGUROS INVERSIONES Y SERVICIOS, S.A.   </t>
  </si>
  <si>
    <t xml:space="preserve">SEGUROS JACQUELINE, S.A.                </t>
  </si>
  <si>
    <t xml:space="preserve">SEGUROS KOO S.A.                        </t>
  </si>
  <si>
    <t xml:space="preserve">SEGUROS LASSO,S.A.                      </t>
  </si>
  <si>
    <t xml:space="preserve">SEGUROS LUVARO,S.A.                     </t>
  </si>
  <si>
    <t xml:space="preserve">SEGUROS MALEK, S.A.                     </t>
  </si>
  <si>
    <t xml:space="preserve">SEGUROS MOLINA, S.A.                    </t>
  </si>
  <si>
    <t xml:space="preserve">SEGUROS MORRICE Y URRUTIA, S.A.(SEMUSA) </t>
  </si>
  <si>
    <t xml:space="preserve">SEGUROS MORYMOR, S.A.                   </t>
  </si>
  <si>
    <t xml:space="preserve">SEGUROS NACIONALES, S.A.                </t>
  </si>
  <si>
    <t xml:space="preserve">SEGUROS SEGUROS, S.A.                   </t>
  </si>
  <si>
    <t xml:space="preserve">SEGUROS SHAHANI, S.A.                   </t>
  </si>
  <si>
    <t xml:space="preserve">SEGUROS TAFT, S. A.                     </t>
  </si>
  <si>
    <t xml:space="preserve">SEGUROS TANG, S.A.                      </t>
  </si>
  <si>
    <t xml:space="preserve">SEGUROS URRACA, S.A.                    </t>
  </si>
  <si>
    <t xml:space="preserve">SEGUROS Y SERVICIOS ASOCIADOS, S.A.     </t>
  </si>
  <si>
    <t xml:space="preserve">SEGUROS Y SERVICIOS MERCANTILES, S.A.   </t>
  </si>
  <si>
    <t xml:space="preserve">SEGUROS Y VALORES,  S.A.                </t>
  </si>
  <si>
    <t xml:space="preserve">SEGUROS Y VIVIENDAS, S.A.               </t>
  </si>
  <si>
    <t xml:space="preserve">SEGUROS Y VIVIENDAS,S.A.                </t>
  </si>
  <si>
    <t xml:space="preserve">SEMUSA VIDA Y FUTURO, S.A.              </t>
  </si>
  <si>
    <t xml:space="preserve">SER COMPANY                             </t>
  </si>
  <si>
    <t xml:space="preserve">SERRANO CABALLERO, DIABILETH MARISOL    </t>
  </si>
  <si>
    <t xml:space="preserve">SERRANO ESPINOSA, DANIEL DOMINGO        </t>
  </si>
  <si>
    <t xml:space="preserve">SERRANO GONZALES, VICTOR ANEL           </t>
  </si>
  <si>
    <t xml:space="preserve">SERRANO MIRANDA, MIGDALIA               </t>
  </si>
  <si>
    <t xml:space="preserve">SERRANO, NORBERTO                       </t>
  </si>
  <si>
    <t xml:space="preserve">SERVI-SEGUROS PATRIA, S.A.              </t>
  </si>
  <si>
    <t xml:space="preserve">SERVICIOS DE SEGUROS, S.A               </t>
  </si>
  <si>
    <t xml:space="preserve">SERVICIOS RELACIONADOS                  </t>
  </si>
  <si>
    <t xml:space="preserve">SERVICIOS Y ASESORAMIENTO LA UNIVERSAL  </t>
  </si>
  <si>
    <t xml:space="preserve">SERVITEC INTERNACIONAL                  </t>
  </si>
  <si>
    <t xml:space="preserve">SHAMAH, ALBERTO                         </t>
  </si>
  <si>
    <t xml:space="preserve">SIERRA CASTELLANOS, GUSTAVO             </t>
  </si>
  <si>
    <t xml:space="preserve">SILAS CABALLERO, RUBEN DARIO            </t>
  </si>
  <si>
    <t xml:space="preserve">NO USAR (BOLIVAR, SILVERA ARMUELLES)    </t>
  </si>
  <si>
    <t xml:space="preserve">SILVERA ARMUELLES, BOLIVAR              </t>
  </si>
  <si>
    <t xml:space="preserve">SILVERA, ALBERTO                        </t>
  </si>
  <si>
    <t xml:space="preserve">SIMPSON, JORGE                          </t>
  </si>
  <si>
    <t xml:space="preserve">SIU, CLAUDINA CHENG DE                  </t>
  </si>
  <si>
    <t xml:space="preserve">SMITH ZAPATA, LYNDA ESTRELLA            </t>
  </si>
  <si>
    <t xml:space="preserve">SOLANILLA, AMPARO DE                    </t>
  </si>
  <si>
    <t xml:space="preserve">SOLANILLA, AMPARO MARTINEZ DE           </t>
  </si>
  <si>
    <t xml:space="preserve">SOLANILLA, FELIPE                       </t>
  </si>
  <si>
    <t xml:space="preserve">SOLUCIONES ESTRATEGICAS, S.A.           </t>
  </si>
  <si>
    <t xml:space="preserve">SOSA, ALBA DE                           </t>
  </si>
  <si>
    <t xml:space="preserve">SOSA, MARTA DE                          </t>
  </si>
  <si>
    <t xml:space="preserve">SOSSA R., ALEJANDRO A.                  </t>
  </si>
  <si>
    <t xml:space="preserve">SOSSA, ALEJANDRO                        </t>
  </si>
  <si>
    <t xml:space="preserve">STAGNARO, ANGELA                        </t>
  </si>
  <si>
    <t xml:space="preserve">STANZIOLA, ANTONIO RAFAEL               </t>
  </si>
  <si>
    <t xml:space="preserve">STANZIOLA, ROBERTO                      </t>
  </si>
  <si>
    <t xml:space="preserve">SU LUQUE, REBECA F.                     </t>
  </si>
  <si>
    <t xml:space="preserve">SUBIA HERNANDEZ, RODERICK EDILBERTO     </t>
  </si>
  <si>
    <t xml:space="preserve">SUCRE, ELISA DE                         </t>
  </si>
  <si>
    <t xml:space="preserve">SUPER CORRETAJES,S. A.                  </t>
  </si>
  <si>
    <t xml:space="preserve">TAM YEE, CECILIA                        </t>
  </si>
  <si>
    <t xml:space="preserve">TAYLOR R., DAVID EDUARDO                </t>
  </si>
  <si>
    <t xml:space="preserve">TEAGUE GOMEZ, GLADYS PRISCILLA          </t>
  </si>
  <si>
    <t xml:space="preserve">TECNICA DE SEGUROS, INC.                </t>
  </si>
  <si>
    <t xml:space="preserve">TECNO INSURANCE PANAMA, S.A.            </t>
  </si>
  <si>
    <t xml:space="preserve">TEJADA, EUGENIA                         </t>
  </si>
  <si>
    <t xml:space="preserve">TEJEDOR, NICOLAS                        </t>
  </si>
  <si>
    <t xml:space="preserve">TEJEIRA RODRIGUEZ, OKAIRA               </t>
  </si>
  <si>
    <t xml:space="preserve">TEJEIRA RODRIGUEZ, OKAIRA KELKEYA       </t>
  </si>
  <si>
    <t xml:space="preserve">TELLO VALLARINO, PATRICIA               </t>
  </si>
  <si>
    <t xml:space="preserve">TEM CHONG, SANTIAGO                     </t>
  </si>
  <si>
    <t xml:space="preserve">TEM, SANTIAGO                           </t>
  </si>
  <si>
    <t xml:space="preserve">TERAN DUTARI, ABDIEL                    </t>
  </si>
  <si>
    <t xml:space="preserve">TESTA, SILVIA SU DE                     </t>
  </si>
  <si>
    <t xml:space="preserve">THOMAS, ARTURO                          </t>
  </si>
  <si>
    <t xml:space="preserve">BARRIA, MANUEL                          </t>
  </si>
  <si>
    <t xml:space="preserve">TORRES ALVAREZ, RIGOBERTO               </t>
  </si>
  <si>
    <t xml:space="preserve">TORRES, MARCEL                          </t>
  </si>
  <si>
    <t xml:space="preserve">TORRES, RODRIGO                         </t>
  </si>
  <si>
    <t xml:space="preserve">TRAMITACIONES DE SEGUROS, S.A.          </t>
  </si>
  <si>
    <t xml:space="preserve">TREJOS AGUILAR, OSCAR IVAN              </t>
  </si>
  <si>
    <t xml:space="preserve">TREJOS ORTEGA, VICTOR                   </t>
  </si>
  <si>
    <t xml:space="preserve">TRELLES E., EDDIE A.                    </t>
  </si>
  <si>
    <t xml:space="preserve">TRIBALDOS, ELBA                         </t>
  </si>
  <si>
    <t xml:space="preserve">TROETSCH MUﾑOZ, ALFREDO ALEJANDRO       </t>
  </si>
  <si>
    <t xml:space="preserve">TRUJILLO JUVENAL                        </t>
  </si>
  <si>
    <t xml:space="preserve">TRUJILLO, OSVALDO J.                    </t>
  </si>
  <si>
    <t xml:space="preserve">TUESCA &amp; ASOCIADOS                      </t>
  </si>
  <si>
    <t xml:space="preserve">TUY ALZAMORA, ALBERTO CESAR             </t>
  </si>
  <si>
    <t xml:space="preserve">TUﾑON P., SONIA                         </t>
  </si>
  <si>
    <t xml:space="preserve">TUﾑON DE BELLO, NORIS AURORA            </t>
  </si>
  <si>
    <t xml:space="preserve">ULLOA Y ASOCIADOS, S.A.                 </t>
  </si>
  <si>
    <t xml:space="preserve">ULLOA, DENIA DE                         </t>
  </si>
  <si>
    <t xml:space="preserve">UNISEGUROS, S.A.                        </t>
  </si>
  <si>
    <t xml:space="preserve">UNISEGUROS.A.       COASEGURO           </t>
  </si>
  <si>
    <t xml:space="preserve">UREﾑA Y UREﾑA, S.A.                     </t>
  </si>
  <si>
    <t xml:space="preserve">URRUTIA, LYDA                           </t>
  </si>
  <si>
    <t xml:space="preserve">VACCARO TORRES, ARIEL AUGUSTO           </t>
  </si>
  <si>
    <t xml:space="preserve">VALBUENA, MARIA ELENA ARCE DE           </t>
  </si>
  <si>
    <t xml:space="preserve">VALDERRAMA R., MANUEL SALVADOR          </t>
  </si>
  <si>
    <t xml:space="preserve">VALDES, CECILIO                         </t>
  </si>
  <si>
    <t xml:space="preserve">VALDES, EZEQUIEL                        </t>
  </si>
  <si>
    <t xml:space="preserve">VALDES, ORALIA MORAN DE                 </t>
  </si>
  <si>
    <t xml:space="preserve">VALDES, ROSE M. CANDANEDO DE            </t>
  </si>
  <si>
    <t xml:space="preserve">VALDIVIESO ANGELICA                     </t>
  </si>
  <si>
    <t xml:space="preserve">VALLARINO PAREDES, ANA GLORIA           </t>
  </si>
  <si>
    <t xml:space="preserve">VALLARINO TUﾑON, JEANNETTE MICHELLE     </t>
  </si>
  <si>
    <t xml:space="preserve">VALLARINO, EDISSA ANDRADE DE            </t>
  </si>
  <si>
    <t xml:space="preserve">VALLEJOS, DEYKA DEL CARMEN              </t>
  </si>
  <si>
    <t xml:space="preserve">VARELA MELENDEZ, OLMEDO                 </t>
  </si>
  <si>
    <t xml:space="preserve">VARELA, ALVARO                          </t>
  </si>
  <si>
    <t xml:space="preserve">VARGAS, EZEQUIEL                        </t>
  </si>
  <si>
    <t xml:space="preserve">VARGAS, FERNANDO                        </t>
  </si>
  <si>
    <t xml:space="preserve">VARGAS, NIURKA                          </t>
  </si>
  <si>
    <t xml:space="preserve">NO USAR (NIURKA V, VARGAS)              </t>
  </si>
  <si>
    <t xml:space="preserve">VASQUEZ MONTEMAYOR, JOAO JACOBS         </t>
  </si>
  <si>
    <t xml:space="preserve">VASQUEZ, ANA CECILIA                    </t>
  </si>
  <si>
    <t xml:space="preserve">VASQUEZ, BENITO                         </t>
  </si>
  <si>
    <t xml:space="preserve">VASQUEZ, GLORIA DE                      </t>
  </si>
  <si>
    <t xml:space="preserve">VASQUEZ, MIGUEL                         </t>
  </si>
  <si>
    <t xml:space="preserve">VAZQUEZ, ROSALINA PINEL DE              </t>
  </si>
  <si>
    <t xml:space="preserve">VEGA, GUSTAVO                           </t>
  </si>
  <si>
    <t xml:space="preserve">VELARDE, MANUEL                         </t>
  </si>
  <si>
    <t xml:space="preserve">VENTRE, CRISTINA DE                     </t>
  </si>
  <si>
    <t xml:space="preserve">VENTURA, MARIA ISABEL DE                </t>
  </si>
  <si>
    <t xml:space="preserve">VERGARA CASTRO DANISSE DEL CARMEN       </t>
  </si>
  <si>
    <t xml:space="preserve">SANCHEZ V DE VERGARA DORIS EDILMA       </t>
  </si>
  <si>
    <t xml:space="preserve">VERGARA, NELSON                         </t>
  </si>
  <si>
    <t xml:space="preserve">VERGARA, YIRA DE                        </t>
  </si>
  <si>
    <t xml:space="preserve">VICTOR J. DE LA GUARDIA, S.A.           </t>
  </si>
  <si>
    <t xml:space="preserve">VILAR CALVO JOSE MANUEL                 </t>
  </si>
  <si>
    <t xml:space="preserve">VILLALOBOS, ARQUIMEDES Q.               </t>
  </si>
  <si>
    <t xml:space="preserve">VILLAMONTE RAMOS, AQUILINO POMPILIO     </t>
  </si>
  <si>
    <t xml:space="preserve">VILLAMONTE S., BESY                     </t>
  </si>
  <si>
    <t xml:space="preserve">VILLAMOROS, CESAR                       </t>
  </si>
  <si>
    <t xml:space="preserve">VILLARREAL G., ROGELIO                  </t>
  </si>
  <si>
    <t xml:space="preserve">VILLARREAL, BENICIO                     </t>
  </si>
  <si>
    <t xml:space="preserve">VILLARREAL, ILEANA DEL CARMEN           </t>
  </si>
  <si>
    <t xml:space="preserve">VILLARREAL, KENIA YOLANDA               </t>
  </si>
  <si>
    <t xml:space="preserve">VILLARREAL, RODERICK                    </t>
  </si>
  <si>
    <t xml:space="preserve">VILLEGAS A., JOSE M.                    </t>
  </si>
  <si>
    <t xml:space="preserve">VISION EN SEGUROS O ANALISA DE TROST    </t>
  </si>
  <si>
    <t xml:space="preserve">VISION EN SEGUROS O JORGE STEPHENS      </t>
  </si>
  <si>
    <t xml:space="preserve">VISION EN SEGUROS O LOURDES FERNANDEZ   </t>
  </si>
  <si>
    <t xml:space="preserve">VISION EN SEGUROS, S.A.                 </t>
  </si>
  <si>
    <t xml:space="preserve">VOLOJ, CARLOS                           </t>
  </si>
  <si>
    <t xml:space="preserve">VOLOJ, RAFAELA DE                       </t>
  </si>
  <si>
    <t xml:space="preserve">VON CHONG, ELISA                        </t>
  </si>
  <si>
    <t xml:space="preserve">WAKED &amp; CASTRELLON                      </t>
  </si>
  <si>
    <t xml:space="preserve">WAKED &amp; CASTRELLON, S.A.                </t>
  </si>
  <si>
    <t xml:space="preserve">WAKED, JALAL                            </t>
  </si>
  <si>
    <t xml:space="preserve">WATSON, JACKELINE H. DE                 </t>
  </si>
  <si>
    <t xml:space="preserve">WILLIAMSON, RORY DANILO                 </t>
  </si>
  <si>
    <t xml:space="preserve">WONG, INES FLORES DE                    </t>
  </si>
  <si>
    <t xml:space="preserve">YAU LIAO, HELEN                         </t>
  </si>
  <si>
    <t xml:space="preserve">YEARWOOD, MARTA I. DE                   </t>
  </si>
  <si>
    <t xml:space="preserve">ZAIDA DE BARRAGAN O CATHIA ALVARADO     </t>
  </si>
  <si>
    <t xml:space="preserve">ZAMBRANO, VICKY L. PERALTA DE           </t>
  </si>
  <si>
    <t xml:space="preserve">ZAMORA SANCHEZ, ARIADNA ISBEN           </t>
  </si>
  <si>
    <t xml:space="preserve">ZANETTI, MARIA LUISA                    </t>
  </si>
  <si>
    <t xml:space="preserve">ZAUNER, ROBERTO                         </t>
  </si>
  <si>
    <t xml:space="preserve">ZELAYA, FATIMA                          </t>
  </si>
  <si>
    <t xml:space="preserve">ZISOPULOS, JORGE                        </t>
  </si>
  <si>
    <t xml:space="preserve">ZUBIETA Y ZUBIETA                       </t>
  </si>
  <si>
    <t xml:space="preserve">CABALLERO SALDAﾑA, ILEANA LORENA        </t>
  </si>
  <si>
    <t xml:space="preserve">FOSSATTI DIAZ, FLORISTELDA ESTHER       </t>
  </si>
  <si>
    <t xml:space="preserve">JULIA CRESPO O, DAMARIS DIAZ            </t>
  </si>
  <si>
    <t xml:space="preserve">PAZ GOMEZ, SAYRA YADIRA                 </t>
  </si>
  <si>
    <t xml:space="preserve">ROYAL GENERAL SERVICES CORP             </t>
  </si>
  <si>
    <t xml:space="preserve">HERALD GODOY O, WANDA BRATHWAITE        </t>
  </si>
  <si>
    <t xml:space="preserve">HERALD GODOY O, JESUS CUNNINGHAM        </t>
  </si>
  <si>
    <t xml:space="preserve">FATIMA ZELAYA SEGUROS S.A.              </t>
  </si>
  <si>
    <t xml:space="preserve">HERALD GODOY O, IRMA VALDES             </t>
  </si>
  <si>
    <t xml:space="preserve">IBARRA, YAMILETH SANCHEZ DE             </t>
  </si>
  <si>
    <t xml:space="preserve">BATISTA URANIS, MARITZA DEL ROSARIO     </t>
  </si>
  <si>
    <t xml:space="preserve">RODRIGUEZ MOLINA, EDUARDO ENRIQUE       </t>
  </si>
  <si>
    <t xml:space="preserve">GRANADOS MIRANDA, MANUEL RAMON          </t>
  </si>
  <si>
    <t xml:space="preserve">ABADIA BARRIA, DIEGO ALEJANDRO          </t>
  </si>
  <si>
    <t xml:space="preserve">MORAN MENESES, AURELIO ENRIQUE          </t>
  </si>
  <si>
    <t xml:space="preserve">PAZ, ALICIA ITZEL                       </t>
  </si>
  <si>
    <t xml:space="preserve">ARIAS, MARJORIE NEIRA DE                </t>
  </si>
  <si>
    <t xml:space="preserve">HUERTAS MARTINEZ, NESTOR MOISES         </t>
  </si>
  <si>
    <t xml:space="preserve">SANTAMARIA, ANA ELIDA DE                </t>
  </si>
  <si>
    <t xml:space="preserve">DENIS ARIAS, MARIA ISABEL               </t>
  </si>
  <si>
    <t xml:space="preserve">DE GRACIA ANDRADE, JOSE ANTONIO         </t>
  </si>
  <si>
    <t xml:space="preserve">SUAREZ ULLOA, SEAN CHRISTIAN            </t>
  </si>
  <si>
    <t xml:space="preserve">LASSO VALDES, EDGARDO                   </t>
  </si>
  <si>
    <t xml:space="preserve">SANMARTIN, IVONNE MORENO DE             </t>
  </si>
  <si>
    <t xml:space="preserve">ESPINOSA LEZCANO, LURYS ESTHELA         </t>
  </si>
  <si>
    <t xml:space="preserve">VARGAS CASTRO, TATIANA                  </t>
  </si>
  <si>
    <t xml:space="preserve">ROBLES, VIELKA                          </t>
  </si>
  <si>
    <t xml:space="preserve">FUENTES MORENO, IRIS ENELDA             </t>
  </si>
  <si>
    <t xml:space="preserve">NO USAR (DIRECTA JOAN BARRIOS)          </t>
  </si>
  <si>
    <t xml:space="preserve">NG Y ASOCIADOS S.A.                     </t>
  </si>
  <si>
    <t xml:space="preserve">PINZON DE MORALES, IRIELA               </t>
  </si>
  <si>
    <t xml:space="preserve">CANDO NAVARRO, FRANCISCO JOSE           </t>
  </si>
  <si>
    <t xml:space="preserve">MADARIAGA AMEGLIO, MAXIMO ANTONIO       </t>
  </si>
  <si>
    <t xml:space="preserve">JULIA CRESPO O, LUZGINIEVE CASTRO       </t>
  </si>
  <si>
    <t xml:space="preserve">HERLAD GODOY O, YIRAMINU CHEN           </t>
  </si>
  <si>
    <t xml:space="preserve">HERALD GODOY O, MARGARITA CRUZ          </t>
  </si>
  <si>
    <t xml:space="preserve">ROSAS, BENJAMIN JAVIER(IK)              </t>
  </si>
  <si>
    <t xml:space="preserve">ZARATE, ELIZABETH DE                    </t>
  </si>
  <si>
    <t xml:space="preserve">JULIA CRESPO O, EDUARDO SARMIENTO       </t>
  </si>
  <si>
    <t xml:space="preserve">HERALD GODOY O, MARCOS CEDEﾑO           </t>
  </si>
  <si>
    <t xml:space="preserve">JIMENEZ ROBLES, ROGELIO ERASMO          </t>
  </si>
  <si>
    <t xml:space="preserve">BOLIVAR CARVAJAL, LUIS ALFREDO          </t>
  </si>
  <si>
    <t xml:space="preserve">URRUTIA, CARLOS                         </t>
  </si>
  <si>
    <t xml:space="preserve">HEALY WATKINS, JAIME EDUARDO            </t>
  </si>
  <si>
    <t xml:space="preserve">MILTON REYES O, CALIXTO NUﾑEZ           </t>
  </si>
  <si>
    <t xml:space="preserve">BELTRAN GUERRERO, YANINA                </t>
  </si>
  <si>
    <t xml:space="preserve">HERALD GODOY O, LANAY C. VALDERRAMA     </t>
  </si>
  <si>
    <t xml:space="preserve">NO USAR (DIRECTA ALEXANDER SERRANO)     </t>
  </si>
  <si>
    <t xml:space="preserve">ZAMORA, MAYRA I. CHAN DE                </t>
  </si>
  <si>
    <t xml:space="preserve">HERALD GODOY O, VICTORIA VALENCIA       </t>
  </si>
  <si>
    <t xml:space="preserve">GONZALEZ CARRASCO, MARIA DEL ROSARIO    </t>
  </si>
  <si>
    <t xml:space="preserve">WONG, VITA HERNANDEZ DE                 </t>
  </si>
  <si>
    <t xml:space="preserve">CORDOBA WILLIAMS, NYDIA THERESA         </t>
  </si>
  <si>
    <t xml:space="preserve">MILTON REYES O, THEREK PEREZ            </t>
  </si>
  <si>
    <t xml:space="preserve">SALDAﾑA, SUSANA SANCHEZ DE              </t>
  </si>
  <si>
    <t xml:space="preserve">PAREDES, LIDYS MON DE                   </t>
  </si>
  <si>
    <t xml:space="preserve">JULIA CRESPO O, CARIDAD GARCIA          </t>
  </si>
  <si>
    <t xml:space="preserve">PANAMEﾑA, DE COMERCIO (IK)              </t>
  </si>
  <si>
    <t xml:space="preserve">LELYS ODALYS, BRUGIATI DE               </t>
  </si>
  <si>
    <t xml:space="preserve">NUﾑEZ, ARISTIDES                        </t>
  </si>
  <si>
    <t xml:space="preserve">WILLIAMS CORDOBA, NYDIA THERESA         </t>
  </si>
  <si>
    <t xml:space="preserve">RIOS GONZALEZ, JEIMY DEL CARMEN         </t>
  </si>
  <si>
    <t xml:space="preserve">AVECILLA NIETO, YITZEL DALIRIS          </t>
  </si>
  <si>
    <t xml:space="preserve">BOTELLO ESPAﾑO, JULIO ESTEBAN           </t>
  </si>
  <si>
    <t xml:space="preserve">FRANCO ROBLES, ROLANDO ARTURO           </t>
  </si>
  <si>
    <t xml:space="preserve">GUERRA, MATILDE                         </t>
  </si>
  <si>
    <t xml:space="preserve">HERALD GODOY O, LORIBETH GONZALEZ       </t>
  </si>
  <si>
    <t xml:space="preserve">NO USAR (ELIAS, BUSTAMANTE LASSO)       </t>
  </si>
  <si>
    <t xml:space="preserve">PEREZ MORENO, YAMILETH AURORA           </t>
  </si>
  <si>
    <t xml:space="preserve">VALDES ALEMAN, ENRIQUE ANTONIO          </t>
  </si>
  <si>
    <t xml:space="preserve">MENDOZA ESPINOZA, CARLOS ALBERTO        </t>
  </si>
  <si>
    <t xml:space="preserve">NO USAR (DIRECTA EDWIN QUINTERO)        </t>
  </si>
  <si>
    <t xml:space="preserve">MILTON REYES O, JUAN CELY ROMERO        </t>
  </si>
  <si>
    <t xml:space="preserve">DAUNER, FRIDA TRISTAN DE                </t>
  </si>
  <si>
    <t xml:space="preserve">DIAZ GUTIERREZ, NORIS RAQUEL            </t>
  </si>
  <si>
    <t xml:space="preserve">PAREDES FRANCO, TAMARA RAQUEL           </t>
  </si>
  <si>
    <t xml:space="preserve">CASTILLO RAMOS, ANDERSON                </t>
  </si>
  <si>
    <t xml:space="preserve">VARGAS CHING, EZEQUIEL                  </t>
  </si>
  <si>
    <t xml:space="preserve">VELARDE BARSALLO, ALBIS AMETH           </t>
  </si>
  <si>
    <t xml:space="preserve">CHIU, HILDA CASTILLO DE                 </t>
  </si>
  <si>
    <t xml:space="preserve">MILTON REYES O, ENRIQUE PUENTES         </t>
  </si>
  <si>
    <t xml:space="preserve">FANOVICH CABALLERO, ERIC AUGUSTO        </t>
  </si>
  <si>
    <t xml:space="preserve">GONZALEZ SANTOS, JUDITH                 </t>
  </si>
  <si>
    <t xml:space="preserve">MILTON REYES O, ADRIEL BUTCHER          </t>
  </si>
  <si>
    <t xml:space="preserve">DE GRACIA, FABIO                        </t>
  </si>
  <si>
    <t>CIA.PANAMEﾑA DE PRODUCTORES DE SEGUROSIK</t>
  </si>
  <si>
    <t xml:space="preserve">HERRERA TORRES, EDGARDO JOEL            </t>
  </si>
  <si>
    <t xml:space="preserve">BEZALEL, MARIA RODRIGUEZ DE             </t>
  </si>
  <si>
    <t xml:space="preserve">PEREZ VASQUEZ, MARUQUEL ITZELA          </t>
  </si>
  <si>
    <t xml:space="preserve">MORALES RIVERA, MIRNA                   </t>
  </si>
  <si>
    <t xml:space="preserve">DORATI, DANIEL DANILO                   </t>
  </si>
  <si>
    <t xml:space="preserve">DIAZ STRUNZ, JULIO ENRIQUE              </t>
  </si>
  <si>
    <t xml:space="preserve">GUTIERREZ, SANDRA CHOY DE               </t>
  </si>
  <si>
    <t xml:space="preserve">JULIA CRESPO O, GONZALO AVILA           </t>
  </si>
  <si>
    <t xml:space="preserve">ROJAS URIBE, EDGARDO                    </t>
  </si>
  <si>
    <t xml:space="preserve">JULIA CRESPO O, ALBERTO RODRIGUEZ       </t>
  </si>
  <si>
    <t xml:space="preserve">ANDRION MEJIA, SILVIA ESTHER            </t>
  </si>
  <si>
    <t xml:space="preserve">CHANG, BALVINA RAMOS DE                 </t>
  </si>
  <si>
    <t xml:space="preserve">NAVAS SANCHEZ, LAURA ENCARNACION        </t>
  </si>
  <si>
    <t xml:space="preserve">MOSQUERA HERRERA, SAIDA ARELIS          </t>
  </si>
  <si>
    <t xml:space="preserve">BARICHOVICH, MIRTHA BRANCH DE           </t>
  </si>
  <si>
    <t xml:space="preserve">RODRIGUEZ, PETRA ARGELIS (MV)           </t>
  </si>
  <si>
    <t xml:space="preserve">JULIA CRESPO O, EDGAR ESCUDERO          </t>
  </si>
  <si>
    <t xml:space="preserve">VEGA DE LAS CASAS, RUBEN DARIO          </t>
  </si>
  <si>
    <t xml:space="preserve">JAIME LIAO Y ASOCIADOS, S.A.            </t>
  </si>
  <si>
    <t xml:space="preserve">SAMANIEGO NAVARRO, JUAN ARIEL           </t>
  </si>
  <si>
    <t xml:space="preserve">JULIA CRESPO O, RENE BRUNEL             </t>
  </si>
  <si>
    <t xml:space="preserve">SAMUELS GONZALEZ, ROGELIO               </t>
  </si>
  <si>
    <t xml:space="preserve">CHAN SEE, VICTOR                        </t>
  </si>
  <si>
    <t xml:space="preserve">CASSINO SANCHEZ, JENNY DEL CARMEN       </t>
  </si>
  <si>
    <t xml:space="preserve">HERALD GODOY O, RUBBY LEIVA             </t>
  </si>
  <si>
    <t xml:space="preserve">PITTY SOMARRIBA, LIDIETTE               </t>
  </si>
  <si>
    <t xml:space="preserve">JULIA CRESPO O, FRANCIS CABALLERO       </t>
  </si>
  <si>
    <t xml:space="preserve">JULIA CRESPO O, ELADIO BARAHONA         </t>
  </si>
  <si>
    <t xml:space="preserve">ORO CAﾑIZALES, MASSIEL                  </t>
  </si>
  <si>
    <t xml:space="preserve">SALOMON, IRMA ROSA                      </t>
  </si>
  <si>
    <t xml:space="preserve">HIDALGO, YETSI LOPEZ DE                 </t>
  </si>
  <si>
    <t xml:space="preserve">RAMOS TORRES, NELVA JESSIEMILEY         </t>
  </si>
  <si>
    <t xml:space="preserve">ROSAS, BENJAMIN JAVIER                  </t>
  </si>
  <si>
    <t xml:space="preserve">FERNANDEZ, LARRY                        </t>
  </si>
  <si>
    <t xml:space="preserve">JARAMILLO, NELLY MORALES DE             </t>
  </si>
  <si>
    <t xml:space="preserve">MORALES RIVERA, MIRNA (MV)              </t>
  </si>
  <si>
    <t xml:space="preserve">VELASQUEZ VELASQUEZ, MANUEL ENEDINO     </t>
  </si>
  <si>
    <t xml:space="preserve">GONZALEZ CASTILLO, IRIAM                </t>
  </si>
  <si>
    <t xml:space="preserve">MENDOZA CORONADO, VIANETH VICTORIA      </t>
  </si>
  <si>
    <t xml:space="preserve">LABRADOR URUETA, MILITZA MAYELIS        </t>
  </si>
  <si>
    <t xml:space="preserve">GRUPO ARSI CORREDORES DE SEGUROS, S.A.  </t>
  </si>
  <si>
    <t xml:space="preserve">BUSTAMANTE, ELIAS (QM)                  </t>
  </si>
  <si>
    <t xml:space="preserve">ECKARDT, SANDRA ELENA                   </t>
  </si>
  <si>
    <t xml:space="preserve">ARAUZ MIRANDA, JOSE JAIME               </t>
  </si>
  <si>
    <t xml:space="preserve">CABALLERO MONTENEGRO DIVA M.            </t>
  </si>
  <si>
    <t xml:space="preserve">CONFIA SEGUROS                          </t>
  </si>
  <si>
    <t xml:space="preserve">MILTON REYES O, EDGARDO SANCHEZ         </t>
  </si>
  <si>
    <t xml:space="preserve">NO USAR (DIRECTA JULISSA GUTUERREZ)     </t>
  </si>
  <si>
    <t xml:space="preserve">NO USAR (DIRECTA YAHAIRA MARTINEZ)      </t>
  </si>
  <si>
    <t xml:space="preserve">NO USAR (DIRECTA RHAMCE GUERRA)         </t>
  </si>
  <si>
    <t xml:space="preserve">ORLANDO HERMAN O, SANLLY SAMUDIO        </t>
  </si>
  <si>
    <t xml:space="preserve">RANGEL AGUILAR, JESUS ERNESTO (QM)      </t>
  </si>
  <si>
    <t xml:space="preserve">ABREGO CORNEJO, ALDEMAR ANDRES          </t>
  </si>
  <si>
    <t xml:space="preserve">CASTILLO QUINTERO, VANESSA ELIZABETH    </t>
  </si>
  <si>
    <t xml:space="preserve">DE LA GUARDIA ARIAS, GONZALO            </t>
  </si>
  <si>
    <t xml:space="preserve">SING CHONG, SUSAN                       </t>
  </si>
  <si>
    <t xml:space="preserve">J2L ASESORES S,A.                       </t>
  </si>
  <si>
    <t xml:space="preserve">CAMPBELL, DANIEL GREGORY                </t>
  </si>
  <si>
    <t xml:space="preserve">KIESWETTER, AMELIA MERCEDES DE          </t>
  </si>
  <si>
    <t xml:space="preserve">SEGURA ANGULO, OTILDA MARIA             </t>
  </si>
  <si>
    <t xml:space="preserve">JULIA CRESPO O, JULIA RODRIGUEZ         </t>
  </si>
  <si>
    <t xml:space="preserve">JULIA CRESPO O, PABLO CASTREJON         </t>
  </si>
  <si>
    <t xml:space="preserve">AROSEMENA ZARATE, SERGIO MANUEL (IK)    </t>
  </si>
  <si>
    <t xml:space="preserve">VALDES DE PUY, MARIO ENRIQUE            </t>
  </si>
  <si>
    <t xml:space="preserve">QUINTIN MARTINEZ O, ELSIE LANDECHO      </t>
  </si>
  <si>
    <t xml:space="preserve">SERRANO, FRANCISCO JAVIER               </t>
  </si>
  <si>
    <t xml:space="preserve">GESTION DE SEGUROS, S.A.                </t>
  </si>
  <si>
    <t xml:space="preserve">ORLANDO HERMAN O, KAYSER FERRABONE      </t>
  </si>
  <si>
    <t xml:space="preserve">ORLANDO HERMAN O, ROSELIA BARRENO       </t>
  </si>
  <si>
    <t xml:space="preserve">QUINTIN MARTINEZ O, MARCELINO QUINTERO  </t>
  </si>
  <si>
    <t xml:space="preserve">VARGAS QUEZADA, FERNANDO ANTONIO        </t>
  </si>
  <si>
    <t xml:space="preserve">QUINTIN MARTINEZ O, SIRIA PINEDA JULIO  </t>
  </si>
  <si>
    <t xml:space="preserve">JIMENEZ REYNA, RICARDO                  </t>
  </si>
  <si>
    <t xml:space="preserve">BARRERA DIAZ, MIGUEL ANGEL              </t>
  </si>
  <si>
    <t xml:space="preserve">MARIN BARRIA, VANIETH EMILIO            </t>
  </si>
  <si>
    <t xml:space="preserve">A.L VARGAS &amp; ASOCIADOS, S.A.            </t>
  </si>
  <si>
    <t xml:space="preserve">URRIOLA, LINA VIGDALIA                  </t>
  </si>
  <si>
    <t xml:space="preserve">ATENCIO, MILTA JUDY                     </t>
  </si>
  <si>
    <t xml:space="preserve">MUﾑOZ CASTILLERO, LINDEMBERCH WINSTON   </t>
  </si>
  <si>
    <t xml:space="preserve">COLON VASQUEZ, ANTONIO LUIS             </t>
  </si>
  <si>
    <t xml:space="preserve">DIRECTAS-SANTIAGO                       </t>
  </si>
  <si>
    <t xml:space="preserve">BABB SAAVEDRA, YANAMARA YANELI          </t>
  </si>
  <si>
    <t xml:space="preserve">EMMEN VASQUEZ, MANUEL PASTOR            </t>
  </si>
  <si>
    <t xml:space="preserve">CALDERON OSORIO, YAJAIRA YAMILETH       </t>
  </si>
  <si>
    <t xml:space="preserve">PINZON ATENCIO, ANAYARIS                </t>
  </si>
  <si>
    <t xml:space="preserve">NO USAR (DIRECTA MAIGRET CASTILLO)      </t>
  </si>
  <si>
    <t xml:space="preserve">NO USAR (DIRECTA MARCO GUILLEN)         </t>
  </si>
  <si>
    <t xml:space="preserve">NO USAR (DIRECTA RITA WHITE)            </t>
  </si>
  <si>
    <t xml:space="preserve">NO USAR (DIRECTA MARTA RODRIGUEZ)       </t>
  </si>
  <si>
    <t xml:space="preserve">HEURTEMATTE MAESTRE, MARLO EDSON (GC)   </t>
  </si>
  <si>
    <t xml:space="preserve">JULIA CRESPO O, LINESKA GARCES          </t>
  </si>
  <si>
    <t xml:space="preserve">FERNANDEZ, SANDRA CARRILLO DE           </t>
  </si>
  <si>
    <t xml:space="preserve">CEDEﾑO, AIDA ROSA PEREZ DE              </t>
  </si>
  <si>
    <t xml:space="preserve">PIMENTEL, LUIS CARLOS                   </t>
  </si>
  <si>
    <t>COBERTURAS</t>
  </si>
  <si>
    <t>PRIMA</t>
  </si>
  <si>
    <t>LESIONES CORPORALES</t>
  </si>
  <si>
    <t>DAÑOS A LA PROPIEDAD</t>
  </si>
  <si>
    <t>COLISION</t>
  </si>
  <si>
    <t>SUB TOTAL</t>
  </si>
  <si>
    <t>IMPUESTO (6%)</t>
  </si>
  <si>
    <t>TOTAL</t>
  </si>
  <si>
    <t>MARCA</t>
  </si>
  <si>
    <t>MODELO</t>
  </si>
  <si>
    <t>VALOR</t>
  </si>
  <si>
    <t>GASTOS MEDICOS</t>
  </si>
  <si>
    <t>Nombre:</t>
  </si>
  <si>
    <t>Corredor:</t>
  </si>
  <si>
    <t>Fecha:</t>
  </si>
  <si>
    <t>SI</t>
  </si>
  <si>
    <t>NO</t>
  </si>
  <si>
    <t xml:space="preserve"> </t>
  </si>
  <si>
    <t xml:space="preserve">AÑO </t>
  </si>
  <si>
    <t>LIMITE DE RESPONSABILIDAD</t>
  </si>
  <si>
    <t>POR PERSONA</t>
  </si>
  <si>
    <t>POR ACCIDENTE</t>
  </si>
  <si>
    <t>DESCUENTO MAX</t>
  </si>
  <si>
    <t>Depreciacion Primer Año</t>
  </si>
  <si>
    <t>Depreciación Segundo Año</t>
  </si>
  <si>
    <t>5MIL</t>
  </si>
  <si>
    <t>&gt;5</t>
  </si>
  <si>
    <t>10MIL</t>
  </si>
  <si>
    <t>15MIL</t>
  </si>
  <si>
    <t>VADO</t>
  </si>
  <si>
    <t>20MIL</t>
  </si>
  <si>
    <t>[0,5000)</t>
  </si>
  <si>
    <t>25MIL</t>
  </si>
  <si>
    <t>[5000,10000)</t>
  </si>
  <si>
    <t>50MIL</t>
  </si>
  <si>
    <t>[10000,15000)</t>
  </si>
  <si>
    <t>100MIL</t>
  </si>
  <si>
    <t>[15000,20000)</t>
  </si>
  <si>
    <t>[20000,25000)</t>
  </si>
  <si>
    <t>[25000,30000)</t>
  </si>
  <si>
    <t>[30000,35000)</t>
  </si>
  <si>
    <t>[35000,40000)</t>
  </si>
  <si>
    <t>[40000,45000)</t>
  </si>
  <si>
    <t>[45000,50000)</t>
  </si>
  <si>
    <t>[50000,55000)</t>
  </si>
  <si>
    <t>&gt;55000</t>
  </si>
  <si>
    <t>DAÑOS A LA PROPIEDAD AJENA</t>
  </si>
  <si>
    <t>Antigüedad</t>
  </si>
  <si>
    <t>Valor</t>
  </si>
  <si>
    <t>Prima Ant Comprensivo</t>
  </si>
  <si>
    <t>Prima Anterior Colisión</t>
  </si>
  <si>
    <t>Descuento</t>
  </si>
  <si>
    <t>USD</t>
  </si>
  <si>
    <t>Código Corredor</t>
  </si>
  <si>
    <t xml:space="preserve">ABADIA BARRIA, FELIX ALBERTO            </t>
  </si>
  <si>
    <t xml:space="preserve">ABADIA PRETELT, FELIX ALBERTO           </t>
  </si>
  <si>
    <t xml:space="preserve">ABADIA, MARIA E. DE                     </t>
  </si>
  <si>
    <t xml:space="preserve">BERNAL DE ABRAS, CARMEN AMELIA          </t>
  </si>
  <si>
    <t xml:space="preserve">ACOSTA SANTAMARIA, IRMA ANETH           </t>
  </si>
  <si>
    <t xml:space="preserve">ADAMES CHIU, JOSE FELIX                 </t>
  </si>
  <si>
    <t xml:space="preserve">ADMINISTRACION DE AGENCIAS, S.A.        </t>
  </si>
  <si>
    <t xml:space="preserve">ADMON. DE PROYECTOS Y SEGUROS, S.A.     </t>
  </si>
  <si>
    <t xml:space="preserve">AFU NG, MARIO                           </t>
  </si>
  <si>
    <t xml:space="preserve">AGENCIA EN DUCRUET                      </t>
  </si>
  <si>
    <t xml:space="preserve">AGENCIAS ARDINES SALAZAR ARSA,S.A.      </t>
  </si>
  <si>
    <t xml:space="preserve">AGENCIAS MADRID O  ILDEFONSO CASTILLO   </t>
  </si>
  <si>
    <t xml:space="preserve">AGENCIAS MADRID O ERIKA CENTELLA        </t>
  </si>
  <si>
    <t xml:space="preserve">AGENCIAS MADRID O LUIS C. REYES         </t>
  </si>
  <si>
    <t xml:space="preserve">AGENCIAS MADRID O MAYKELA I. MADRID     </t>
  </si>
  <si>
    <t xml:space="preserve">AGENCIAS MADRID O ZANDALIO CONSUEGRA    </t>
  </si>
  <si>
    <t xml:space="preserve">AGENCIAS MADRID, S.A.                   </t>
  </si>
  <si>
    <t xml:space="preserve">AGENTES DE SEGUROS PROFESIONALES,S.A.   </t>
  </si>
  <si>
    <t xml:space="preserve">AGENTES DE SEGUROS Y NEGOCIOS, S.A.     </t>
  </si>
  <si>
    <t xml:space="preserve">AGRAZAL, ENNIO                          </t>
  </si>
  <si>
    <t xml:space="preserve">TEDESCO, EVA E. AGUILAR DE              </t>
  </si>
  <si>
    <t xml:space="preserve">AGUILAR FONSECA, VANESSA VARELIS        </t>
  </si>
  <si>
    <t xml:space="preserve">AGUILAR MADRID, ORIEL DOMINGO           </t>
  </si>
  <si>
    <t xml:space="preserve">AGUILAR W., YOISY L.                    </t>
  </si>
  <si>
    <t xml:space="preserve">AGUIRRE, FORMELISA DE                   </t>
  </si>
  <si>
    <t xml:space="preserve">AIZPURUA, FANY DE                       </t>
  </si>
  <si>
    <t xml:space="preserve">ALEMAN III, ALFREDO                     </t>
  </si>
  <si>
    <t xml:space="preserve">ALFARO MENDEZ, MARIA ISABEL             </t>
  </si>
  <si>
    <t xml:space="preserve">NO USAR (NISCHMA DEL CARMEN ALI ASAD)   </t>
  </si>
  <si>
    <t xml:space="preserve">ALIANZA INTERMEDIARIOS DE SEGUROS, S.A  </t>
  </si>
  <si>
    <t xml:space="preserve">ALIANZA INTERMEDIARIOS DE SEGUROS, S.A. </t>
  </si>
  <si>
    <t xml:space="preserve">ALO SEGURO VENTA CRUZADA                </t>
  </si>
  <si>
    <t xml:space="preserve">ALO SEGURO, CALL CENTER                 </t>
  </si>
  <si>
    <t xml:space="preserve">ALTAMIRANDA D'ANELLO JORGE LUIS         </t>
  </si>
  <si>
    <t xml:space="preserve">ALTAMIRANDA, ARYS DE                    </t>
  </si>
  <si>
    <t xml:space="preserve">ALTO SEGUROS, S.A.                      </t>
  </si>
  <si>
    <t xml:space="preserve">ALVARADO CASTAﾑEDA, ALEX ARIEL          </t>
  </si>
  <si>
    <t xml:space="preserve">ALVARADO VARGAS, MAYRA LOURDES          </t>
  </si>
  <si>
    <t xml:space="preserve">ALVARADO, DIGNA NAVIDAD                 </t>
  </si>
  <si>
    <t xml:space="preserve">ALVAREZ MUﾑOZ, INES DEL CARMEN          </t>
  </si>
  <si>
    <t xml:space="preserve">MUﾑOZ, AMADA MORENO DE                  </t>
  </si>
  <si>
    <t xml:space="preserve">AMAYA, MARCELA DE LA G. DE              </t>
  </si>
  <si>
    <t xml:space="preserve">AMSTRONG DINWALL, LUIS RODOLFO          </t>
  </si>
  <si>
    <t>ANALISTAS DE INVERSIONES Y SEGUROS, S.A.</t>
  </si>
  <si>
    <t xml:space="preserve">ANDRADE ASESORES DE SEGUROS, S.A.       </t>
  </si>
  <si>
    <t xml:space="preserve">ANGULO GARCIA, CARLOS GUILLERMO         </t>
  </si>
  <si>
    <t xml:space="preserve">APARICIO, MARYLU DE                     </t>
  </si>
  <si>
    <t xml:space="preserve">APARICIO, GREGORIO                      </t>
  </si>
  <si>
    <t xml:space="preserve">ARANGO CH., ROGELIO                     </t>
  </si>
  <si>
    <t xml:space="preserve">ARANGO, MARCO                           </t>
  </si>
  <si>
    <t xml:space="preserve">ARAUZ VALDES, LETZI ZULEICA             </t>
  </si>
  <si>
    <t xml:space="preserve">ARAUZ, ERIC NELSON                      </t>
  </si>
  <si>
    <t xml:space="preserve">ARAUZ, GINA M. CASTRO DE                </t>
  </si>
  <si>
    <t xml:space="preserve">ARAUZ, IBESEN ISMET                     </t>
  </si>
  <si>
    <t xml:space="preserve">ARAUZ, ISBETH CASTILLO DE               </t>
  </si>
  <si>
    <t xml:space="preserve">ARAUZ, NINFA                            </t>
  </si>
  <si>
    <t xml:space="preserve">ARBELAEZ PINILLA, FRANCISCO DE PAULA    </t>
  </si>
  <si>
    <t xml:space="preserve">ARCE, DILCIA ELVIRA DE                  </t>
  </si>
  <si>
    <t xml:space="preserve">ARCIA, HERMINIO                         </t>
  </si>
  <si>
    <t xml:space="preserve">ARCO SEGUROS, S.A.                      </t>
  </si>
  <si>
    <t xml:space="preserve">ARDINES, DIOGENES                       </t>
  </si>
  <si>
    <t xml:space="preserve">ARDINES, ELVIA A. SALAZAR DE            </t>
  </si>
  <si>
    <t xml:space="preserve">ARDOHAIN A., MARIA L.                   </t>
  </si>
  <si>
    <t xml:space="preserve">NO USAR (EVELYN, AREVALO RUBIO)         </t>
  </si>
  <si>
    <t xml:space="preserve">ARIAS THOMPSON, JORGE MANUEL            </t>
  </si>
  <si>
    <t xml:space="preserve">ARIAS, ELIZABETH DE                     </t>
  </si>
  <si>
    <t xml:space="preserve">ARJONA, ANNAMARIA DE                    </t>
  </si>
  <si>
    <t xml:space="preserve">ARONATEGUI, CALIXTA                     </t>
  </si>
  <si>
    <t xml:space="preserve">ARRIETA VARGAS, EDUARDO                 </t>
  </si>
  <si>
    <t xml:space="preserve">ARROYO III, HERNANDO                    </t>
  </si>
  <si>
    <t xml:space="preserve">ARROYO, DEMPSIL DEL ROSARIO             </t>
  </si>
  <si>
    <t xml:space="preserve">ARROYO, GRETEL A. DE                    </t>
  </si>
  <si>
    <t xml:space="preserve">ARROYO, GRETEL DE                       </t>
  </si>
  <si>
    <t xml:space="preserve">ASESORA TEFI, S.A.                      </t>
  </si>
  <si>
    <t xml:space="preserve">ASESORES DE SEGUROS, S.A. (ASES)        </t>
  </si>
  <si>
    <t xml:space="preserve">ASESORES PROFESIONALES DE SEGUROS, S.A  </t>
  </si>
  <si>
    <t xml:space="preserve">ASESORES PROFESIONALES DE SEGUROS, S.A. </t>
  </si>
  <si>
    <t>ASESORES PROFESIONALES DE SERVICIOS,S.A.</t>
  </si>
  <si>
    <t xml:space="preserve">ASESORIA DE SEGUROS PANAMA, S.A.        </t>
  </si>
  <si>
    <t xml:space="preserve">ATENCIO JURADO, MAYLEEN DEL CARMEN      </t>
  </si>
  <si>
    <t xml:space="preserve">AUSTIN WARD, SIMON ELOY                 </t>
  </si>
  <si>
    <t xml:space="preserve">AVECILLA M., FELIPE                     </t>
  </si>
  <si>
    <t xml:space="preserve">AVILA R., CORALIA E.                    </t>
  </si>
  <si>
    <t xml:space="preserve">AVILA, JOSE LUIS                        </t>
  </si>
  <si>
    <t xml:space="preserve">AVILA, PRINCESA C. DE                   </t>
  </si>
  <si>
    <t xml:space="preserve">AYALA NUﾑEZ, OLGA E.                    </t>
  </si>
  <si>
    <t xml:space="preserve">AYALA, ELOISA OLIVARES DE               </t>
  </si>
  <si>
    <t xml:space="preserve">AYARZA, MAYRA BECERRA DE                </t>
  </si>
  <si>
    <t xml:space="preserve">AZCARRAGA, NIDIA E. SANCHEZ DE          </t>
  </si>
  <si>
    <t xml:space="preserve">MOLINA, POLIMNIA LIMNIO DE              </t>
  </si>
  <si>
    <t xml:space="preserve">BALLESTEROS, JUSTINIANO                 </t>
  </si>
  <si>
    <t xml:space="preserve">BALLESTEROS S., GLADYS E.               </t>
  </si>
  <si>
    <t xml:space="preserve">BALLESTEROS, MARTHA DEL CARMEN DE       </t>
  </si>
  <si>
    <t xml:space="preserve">GUARDIA, JOSEFINA BARBERO DE            </t>
  </si>
  <si>
    <t xml:space="preserve">BARCIA, MANUEL                          </t>
  </si>
  <si>
    <t xml:space="preserve">BARRAGAN, ZAIDA DE                      </t>
  </si>
  <si>
    <t xml:space="preserve">BARREIRO, IRMA S. SANCHEZ DE            </t>
  </si>
  <si>
    <t xml:space="preserve">BARRIA TAMBURRELLI, ANA LUISA           </t>
  </si>
  <si>
    <t xml:space="preserve">BARRIA, DIOMEDES                        </t>
  </si>
  <si>
    <t xml:space="preserve">BARRIA, MALENA CARVAJAL DE              </t>
  </si>
  <si>
    <t xml:space="preserve">BARRIOS CISNEROS, DENISSE MELIZA        </t>
  </si>
  <si>
    <t xml:space="preserve">BARRIOS ZAMBRANO, NORALINA              </t>
  </si>
  <si>
    <t xml:space="preserve">BARRIOS, ELSA ALVAREZ DE                </t>
  </si>
  <si>
    <t xml:space="preserve">BARSALLO E., JUAN B                     </t>
  </si>
  <si>
    <t xml:space="preserve">BATISTA VILLANUEVA, YADIRA ANGELICA     </t>
  </si>
  <si>
    <t xml:space="preserve">BATISTA, OVIDIO                         </t>
  </si>
  <si>
    <t xml:space="preserve">BATISTA, PETTY M. RIVERA DE             </t>
  </si>
  <si>
    <t xml:space="preserve">BAYON, CONSTANTINO                      </t>
  </si>
  <si>
    <t xml:space="preserve">BAZAN, NORMA ESTHER DE                  </t>
  </si>
  <si>
    <t xml:space="preserve">BEITIA, ELISEO                          </t>
  </si>
  <si>
    <t xml:space="preserve">BEITIA, MARCIANO                        </t>
  </si>
  <si>
    <t xml:space="preserve">BEN BRESA, S.A.                         </t>
  </si>
  <si>
    <t xml:space="preserve">BENITEZ, YADIRA M. CASTRO DE            </t>
  </si>
  <si>
    <t xml:space="preserve">BERNAL, IVETTE DEL C.                   </t>
  </si>
  <si>
    <t xml:space="preserve">BERNAL, MARTA ELENA                     </t>
  </si>
  <si>
    <t xml:space="preserve">BERNAL, MARTA LORENA DE                 </t>
  </si>
  <si>
    <t xml:space="preserve">BERRIO CH., ERNESTO                     </t>
  </si>
  <si>
    <t xml:space="preserve">BETHANCOURT F., JESUS                   </t>
  </si>
  <si>
    <t xml:space="preserve">BILLHORN VERGARA, CORINA                </t>
  </si>
  <si>
    <t xml:space="preserve">BOLAﾑOS CASTILLO, JUAN                  </t>
  </si>
  <si>
    <t xml:space="preserve">BONILLA CAJIGA, LINDA DARLENE           </t>
  </si>
  <si>
    <t xml:space="preserve">BONILLA, JORGE                          </t>
  </si>
  <si>
    <t xml:space="preserve">BORRERO, ROMULO                         </t>
  </si>
  <si>
    <t xml:space="preserve">BOSCH, VICTOR M.                        </t>
  </si>
  <si>
    <t xml:space="preserve">NO USAR (MANUEL S, BOUTET HIM)          </t>
  </si>
  <si>
    <t xml:space="preserve">BOUTET HIM, MANUEL SALVADOR             </t>
  </si>
  <si>
    <t xml:space="preserve">BOYD, ALBERTO                           </t>
  </si>
  <si>
    <t xml:space="preserve">BOYD, EVELINA DE                        </t>
  </si>
  <si>
    <t xml:space="preserve">BOYD, VASILIKI DE                       </t>
  </si>
  <si>
    <t xml:space="preserve">BRADLEY T., KEVIN                       </t>
  </si>
  <si>
    <t xml:space="preserve">BRANCH INSURANCE OFFICE                 </t>
  </si>
  <si>
    <t xml:space="preserve">BRANCH, ARTURO                          </t>
  </si>
  <si>
    <t xml:space="preserve">BRENES PINO, GINNETTE                   </t>
  </si>
  <si>
    <t xml:space="preserve">BROCE CANDANEDO, DIONISIA               </t>
  </si>
  <si>
    <t xml:space="preserve">BRUNO BOUNY, HUGO JOSE                  </t>
  </si>
  <si>
    <t xml:space="preserve">BRUNO, MARIA MARTA CAO DE               </t>
  </si>
  <si>
    <t xml:space="preserve">BULA, MARIANO                           </t>
  </si>
  <si>
    <t xml:space="preserve">BURGOS, MIREYA C. DE                    </t>
  </si>
  <si>
    <t xml:space="preserve">C-01                                    </t>
  </si>
  <si>
    <t xml:space="preserve">CABALLERO, CARLOS                       </t>
  </si>
  <si>
    <t xml:space="preserve">CABALLERO, JOSE                         </t>
  </si>
  <si>
    <t xml:space="preserve">CAICEDO ISAZA, HUGO                     </t>
  </si>
  <si>
    <t xml:space="preserve">CALDERON OTERO, JORGE ANTONIO           </t>
  </si>
  <si>
    <t xml:space="preserve">NO USAR (ANEL, CALDERON)                </t>
  </si>
  <si>
    <t xml:space="preserve">TOWNSHEND, MARIA CALVIﾑO DE             </t>
  </si>
  <si>
    <t xml:space="preserve">CALVO P., IRIS C.                       </t>
  </si>
  <si>
    <t xml:space="preserve">CAMACHO, FRANCISCO                      </t>
  </si>
  <si>
    <t xml:space="preserve">CAMACHO, ALBERTO JULIO                  </t>
  </si>
  <si>
    <t xml:space="preserve">CAMPBELL, CARLOS                        </t>
  </si>
  <si>
    <t xml:space="preserve">CANDANEDO, ARCENIO                      </t>
  </si>
  <si>
    <t xml:space="preserve">CANDANEDO DIANA EMELINA DE              </t>
  </si>
  <si>
    <t xml:space="preserve">CANDANEDO GUERRA, DONNIE JOEL           </t>
  </si>
  <si>
    <t xml:space="preserve">CANDANEDO Y LATORRE (CAYLA)             </t>
  </si>
  <si>
    <t xml:space="preserve">CANDANEDO, ABEL                         </t>
  </si>
  <si>
    <t xml:space="preserve">CANDANEDO, ITZY DE                      </t>
  </si>
  <si>
    <t xml:space="preserve">CANO, LUIS                              </t>
  </si>
  <si>
    <t xml:space="preserve">CANO M., DALYS O.                       </t>
  </si>
  <si>
    <t xml:space="preserve">CARDENAS, KARLA                         </t>
  </si>
  <si>
    <t xml:space="preserve">CARDINAL DE SEGUROS DE VIDA, S.A.       </t>
  </si>
  <si>
    <t xml:space="preserve">CARDONA MAS, JOSE FERNANDO              </t>
  </si>
  <si>
    <t xml:space="preserve">CARLES, FELIX                           </t>
  </si>
  <si>
    <t xml:space="preserve">CARRILLO CASTILLO, OLIVER ARTURO        </t>
  </si>
  <si>
    <t xml:space="preserve">CARRION, MIGUEL                         </t>
  </si>
  <si>
    <t xml:space="preserve">CARRIZO OLVERA, MARIA GUADALUPE         </t>
  </si>
  <si>
    <t xml:space="preserve">CASADO FERNANDEZ, FERNANDO ANTONIO      </t>
  </si>
  <si>
    <t xml:space="preserve">CASIMIRO CASTILLO O ABDEL A. PHILLIPS M </t>
  </si>
  <si>
    <t xml:space="preserve">CASIMIRO CASTILLO O DAYANA M. VELASQUEZ </t>
  </si>
  <si>
    <t xml:space="preserve">CASIMIRO CASTILLO O ELVIA ANDRADE       </t>
  </si>
  <si>
    <t xml:space="preserve">CASIMIRO CASTILLO O LOURDES ALONSO      </t>
  </si>
  <si>
    <t xml:space="preserve">CASIMIRO CASTILLO O REINALDO CORONADO   </t>
  </si>
  <si>
    <t xml:space="preserve">CASIMIRO CASTILLO O YAMILETH Y. BELLIDO </t>
  </si>
  <si>
    <t xml:space="preserve">CASIMIRO CASTILLO O ZULEYKA MONTENEGRO  </t>
  </si>
  <si>
    <t xml:space="preserve">CASIMIRO CASTILLO O, ALVARO SANCHEZ     </t>
  </si>
  <si>
    <t>CASIMIRO CASTILLO O, ARISTIDES CUNNINHAM</t>
  </si>
  <si>
    <t xml:space="preserve">CASIMIRO CASTILLO O, CARLOS ZORRILLA    </t>
  </si>
  <si>
    <t xml:space="preserve">CASIMIRO CASTILLO O, DIABILETH SERRANO  </t>
  </si>
  <si>
    <t xml:space="preserve">CASIMIRO CASTILLO O, EDWIN RANGER       </t>
  </si>
  <si>
    <t xml:space="preserve">CASIMIRO CASTILLO O, ELDA DE MORENO     </t>
  </si>
  <si>
    <t xml:space="preserve">CASIMIRO CASTILLO O, ENILKA TORRES      </t>
  </si>
  <si>
    <t xml:space="preserve">CASIMIRO CASTILLO O, ERNESTO PITTI      </t>
  </si>
  <si>
    <t xml:space="preserve">CASIMIRO CASTILLO O, IRLANDA GARCIA     </t>
  </si>
  <si>
    <t xml:space="preserve">CASIMIRO CASTILLO O, JAHIR VASQUEZ      </t>
  </si>
  <si>
    <t>CASIMIRO CASTILLO O, JAY ALFONSO KINLOCK</t>
  </si>
  <si>
    <t xml:space="preserve">CASIMIRO CASTILLO O, JOSE E. LAM        </t>
  </si>
  <si>
    <t xml:space="preserve">CASIMIRO CASTILLO O, MARIA MARQUEZ      </t>
  </si>
  <si>
    <t xml:space="preserve">CASIMIRO CASTILLO O, MASSIEL TOLEDO     </t>
  </si>
  <si>
    <t xml:space="preserve">CASIMIRO CASTILLO O, ORENCIO CEDEﾑO     </t>
  </si>
  <si>
    <t xml:space="preserve">CASIMIRO CASTILLO O, PABLO MONTOTO      </t>
  </si>
  <si>
    <t xml:space="preserve">CASIMIRO CASTILLO O, PATRICIA ZARATE    </t>
  </si>
  <si>
    <t xml:space="preserve">CASIMIRO CASTILLO O, ROSA CHEN          </t>
  </si>
  <si>
    <t xml:space="preserve">CASIMIRO CASTILLO O, SILKA GOMEZ        </t>
  </si>
  <si>
    <t xml:space="preserve">CASIMIRO CASTILLO O, THANIA THOMPSON    </t>
  </si>
  <si>
    <t xml:space="preserve">CASIMIRO CASTILLO O, VIELKA M. GONZALEZ </t>
  </si>
  <si>
    <t xml:space="preserve">CASIMIRO CASTILLO O, YIXA Y. GUEVARA V. </t>
  </si>
  <si>
    <t xml:space="preserve">CASIMIRO CASTILLO O, ZODIAC LLERENA     </t>
  </si>
  <si>
    <t xml:space="preserve">CASTILLERO, MARIBEL                     </t>
  </si>
  <si>
    <t xml:space="preserve">CASTILLERO, RAFAEL DAVID                </t>
  </si>
  <si>
    <t xml:space="preserve">CASTILLO, ANNIE W. DE                   </t>
  </si>
  <si>
    <t xml:space="preserve">CASTILLO G., BELISARIO                  </t>
  </si>
  <si>
    <t xml:space="preserve">CASTILLO LOPEZ, NICOMEDES               </t>
  </si>
  <si>
    <t xml:space="preserve">CASTILLO, CASIMIRO                      </t>
  </si>
  <si>
    <t xml:space="preserve">CASTILLO, MARIANELA                     </t>
  </si>
  <si>
    <t xml:space="preserve">CASTILLO, NINOSKA FONG DE               </t>
  </si>
  <si>
    <t xml:space="preserve">CASTILLO SAENZ, ERICK ALBERTO           </t>
  </si>
  <si>
    <t xml:space="preserve">CASTRELLON ROSAS, AURELIO               </t>
  </si>
  <si>
    <t xml:space="preserve">CASTRELLON, ENITHZABEL                  </t>
  </si>
  <si>
    <t xml:space="preserve">CASTRO, FLORENTINA                      </t>
  </si>
  <si>
    <t xml:space="preserve">CAVA CASTILLO, GIUSEPPE                 </t>
  </si>
  <si>
    <t xml:space="preserve">CELTA SEGUROS CORP.                     </t>
  </si>
  <si>
    <t xml:space="preserve">CENTENO, GLORIA GONZALEZ DE             </t>
  </si>
  <si>
    <t xml:space="preserve">CENTRO ISTMEﾑO DE SEGUROS, S.A.         </t>
  </si>
  <si>
    <t xml:space="preserve">CERRUD CASTILLO GILBERTO                </t>
  </si>
  <si>
    <t xml:space="preserve">CESAR GARZON O, ALAN FLORES             </t>
  </si>
  <si>
    <t xml:space="preserve">CESAR GARZON O, EDISA QUINTERO          </t>
  </si>
  <si>
    <t xml:space="preserve">CESAR GARZON O, FLOR I. CARRILLO        </t>
  </si>
  <si>
    <t xml:space="preserve">CESAR GARZON O, OSIRIS GUARDIA          </t>
  </si>
  <si>
    <t xml:space="preserve">CESAR GARZON O, YASMINA GUARDIA         </t>
  </si>
  <si>
    <t xml:space="preserve">CHALHOUB MORENO ANTONIO JOSE            </t>
  </si>
  <si>
    <t xml:space="preserve">CHAMBERS, DENIS AURISTELA DE            </t>
  </si>
  <si>
    <t xml:space="preserve">CHAMBONNET, CARLOS ANTONIO              </t>
  </si>
  <si>
    <t xml:space="preserve">CHAMORRO SALAS, SETTY AMANDA            </t>
  </si>
  <si>
    <t xml:space="preserve">CHAMPSAUR, BETTY                        </t>
  </si>
  <si>
    <t xml:space="preserve">CHAMPSUR, IVONNE MARCELA DE             </t>
  </si>
  <si>
    <t xml:space="preserve">CHAN DIAZ, MIMI CARMEN                  </t>
  </si>
  <si>
    <t xml:space="preserve">CHAN, OTILIA B. DE                      </t>
  </si>
  <si>
    <t xml:space="preserve">CHANG ABUZID, KARLA DENISSE             </t>
  </si>
  <si>
    <t xml:space="preserve">CHANG, CESAR                            </t>
  </si>
  <si>
    <t xml:space="preserve">CHAVEZ GONZALES, LUZ GRACIELA           </t>
  </si>
  <si>
    <t xml:space="preserve">CHAVEZ, ANGELICA                        </t>
  </si>
  <si>
    <t xml:space="preserve">CHAVEZ, ELIZABETH M. DE                 </t>
  </si>
  <si>
    <t xml:space="preserve">CHAVEZ, GENOVEVA                        </t>
  </si>
  <si>
    <t xml:space="preserve">CHEN CARRILLO, ROSA CECILIA             </t>
  </si>
  <si>
    <t xml:space="preserve">CHEN CHEN, NANCY                        </t>
  </si>
  <si>
    <t xml:space="preserve">CHEN SOTO, JORGE                        </t>
  </si>
  <si>
    <t xml:space="preserve">CHEN, ROSA V. YUEN DE                   </t>
  </si>
  <si>
    <t xml:space="preserve">CHEVALIER, JUAN L.                      </t>
  </si>
  <si>
    <t xml:space="preserve">CHIARI, EDUARDO                         </t>
  </si>
  <si>
    <t xml:space="preserve">CHONG CARO, CATHERINE LESLIE            </t>
  </si>
  <si>
    <t xml:space="preserve">CHONG CHANG, TAC MUY                    </t>
  </si>
  <si>
    <t xml:space="preserve">CHONG, RICARDO                          </t>
  </si>
  <si>
    <t xml:space="preserve">CHUNG, ROBERTO                          </t>
  </si>
  <si>
    <t xml:space="preserve">CHUNG, WAI CHUN                         </t>
  </si>
  <si>
    <t xml:space="preserve">CIA. CONSOLIDADA DE CORRETAJES, S.A.    </t>
  </si>
  <si>
    <t xml:space="preserve">CIA. PANAMEﾑA DE PRODUCTORES DE SEGUROS </t>
  </si>
  <si>
    <t xml:space="preserve">CIRCULO DE SEGUROS, S.A.                </t>
  </si>
  <si>
    <t xml:space="preserve">CIRCULO DE SEGUROS,S.A.                 </t>
  </si>
  <si>
    <t xml:space="preserve">CISNEROS AHUMADA, VERONICA IVETT        </t>
  </si>
  <si>
    <t xml:space="preserve">COHEN, PLUTARCO                         </t>
  </si>
  <si>
    <t xml:space="preserve">COMPACTO, S.A.                          </t>
  </si>
  <si>
    <t xml:space="preserve">COMPARAZ VILLARREAL, HANS OTTO          </t>
  </si>
  <si>
    <t xml:space="preserve">COMPLEJO FINANCIERO DE PANAMA, S.A.     </t>
  </si>
  <si>
    <t xml:space="preserve">CONSULTORIA Y ASESORIA DE SEGUROS, S.A. </t>
  </si>
  <si>
    <t xml:space="preserve">CONTABILIDAD Y SEGUROS, S.A.            </t>
  </si>
  <si>
    <t xml:space="preserve">CONTE, ANA ELBA DE                      </t>
  </si>
  <si>
    <t xml:space="preserve">CONTE, LUCILA M. DE                     </t>
  </si>
  <si>
    <t xml:space="preserve">CORALIA AVILA O CARMEN AVILA RODRIGUEZ  </t>
  </si>
  <si>
    <t xml:space="preserve">CORALIA AVILA O MARTA C. DE YERWOOD     </t>
  </si>
  <si>
    <t xml:space="preserve">CORDOBA JARAMILLO, JULIO                </t>
  </si>
  <si>
    <t xml:space="preserve">CORDOBA Y ASOCIADOS, S.A.               </t>
  </si>
  <si>
    <t xml:space="preserve">CORDOBA, ADAN                           </t>
  </si>
  <si>
    <t xml:space="preserve">CORDOBA, ANA DE                         </t>
  </si>
  <si>
    <t xml:space="preserve">CORDOBA, JULIO                          </t>
  </si>
  <si>
    <t xml:space="preserve">CORDOBA, TEOFILO                        </t>
  </si>
  <si>
    <t xml:space="preserve">ATENCIO, ISABEL                         </t>
  </si>
  <si>
    <t xml:space="preserve">CORNEJO OLIMPIA DE                      </t>
  </si>
  <si>
    <t xml:space="preserve">CORP. DE SEGUROS COLECTIVOS, S. A.      </t>
  </si>
  <si>
    <t xml:space="preserve">CORPORACION COMERCIAL, S.A.             </t>
  </si>
  <si>
    <t xml:space="preserve">CORPORACION CONTINENTAL, S.A.           </t>
  </si>
  <si>
    <t xml:space="preserve">CORPORACION DE PRODUCTORES DE SEGUROS   </t>
  </si>
  <si>
    <t xml:space="preserve">CORPORACION DE SEGUROS COLECTIVOS, S.A. </t>
  </si>
  <si>
    <t xml:space="preserve">CORPORACION DE SEGUROS DELTA, S.A       </t>
  </si>
  <si>
    <t xml:space="preserve">CORPORACION DE SEGUROS DELTA, S.A.      </t>
  </si>
  <si>
    <t xml:space="preserve">CORREDORES ALIADOS, S.A.                </t>
  </si>
  <si>
    <t>CORREDORES DE SEGUROS PANAMERICANOS,S.A.</t>
  </si>
  <si>
    <t xml:space="preserve">CORREDORES DE SEGUROS UNIVERSALES, S.A. </t>
  </si>
  <si>
    <t xml:space="preserve">CORREDORES EN SEGUROS, S.A. (COENSSA)   </t>
  </si>
  <si>
    <t xml:space="preserve">CORREDORES INTEGRADOS, S.A              </t>
  </si>
  <si>
    <t xml:space="preserve">CORREDORES UNIDOS, S.A.                 </t>
  </si>
  <si>
    <t xml:space="preserve">CORRESEGUROS XAXON                      </t>
  </si>
  <si>
    <t xml:space="preserve">CORRETAJE DE SEG.DE VIDA Y R.GENERALES  </t>
  </si>
  <si>
    <t xml:space="preserve">CORRETAJE DE SEGUROS DE DAﾑOS, S.A.     </t>
  </si>
  <si>
    <t xml:space="preserve">CORRETAJE DEL PAIS,S.A.                 </t>
  </si>
  <si>
    <t xml:space="preserve">CORRETAJE SERVICIOS E INVERSIONES, S.A. </t>
  </si>
  <si>
    <t xml:space="preserve">CORRETAJE SERVICIOSE INVERSIONES, S.A.  </t>
  </si>
  <si>
    <t>CORRETAJE Y ASESORIA JURIDICA DE SEGUROS</t>
  </si>
  <si>
    <t xml:space="preserve">COSSU, MERCEDES PANIZA DE               </t>
  </si>
  <si>
    <t xml:space="preserve">COSTARANGOS, APOSTOLOS                  </t>
  </si>
  <si>
    <t xml:space="preserve">COWES, ROBERTO                          </t>
  </si>
  <si>
    <t xml:space="preserve">CRASTZ C., BRENDA T.                    </t>
  </si>
  <si>
    <t xml:space="preserve">CRESPO BERNAL, JULIA                    </t>
  </si>
  <si>
    <t xml:space="preserve">CRESPO GUERRERO VIRGILIO                </t>
  </si>
  <si>
    <t xml:space="preserve">CRESPO MORALES, AFRANIO                 </t>
  </si>
  <si>
    <t xml:space="preserve">CRESPO, AFRANIO                         </t>
  </si>
  <si>
    <t xml:space="preserve">CUMMINGS B, SALVADOR                    </t>
  </si>
  <si>
    <t xml:space="preserve">CUMMINGS ESPINOSA, EDWIN ALEJANDRO      </t>
  </si>
  <si>
    <t xml:space="preserve">CUNNINGHAN NAVARRO, ARISTIDES           </t>
  </si>
  <si>
    <t xml:space="preserve">D &amp; S INSURANCE, S. A.                  </t>
  </si>
  <si>
    <t xml:space="preserve">D.R. ASESORES DE SEGUROS, S.A.          </t>
  </si>
  <si>
    <t xml:space="preserve">DANIEL, AIDA DE                         </t>
  </si>
  <si>
    <t xml:space="preserve">DAUNER, GUNTHER                         </t>
  </si>
  <si>
    <t xml:space="preserve">DELGADO, SUSANA DE                      </t>
  </si>
  <si>
    <t xml:space="preserve">DE FREITAS, ALRIC R.                    </t>
  </si>
  <si>
    <t xml:space="preserve">GONZALEZ, ESPERANZA DE                  </t>
  </si>
  <si>
    <t xml:space="preserve">DE GRACIA, SERGIO                       </t>
  </si>
  <si>
    <t xml:space="preserve">DE LA ESPRIELLA Y ASOCIADOS, S.A.       </t>
  </si>
  <si>
    <t xml:space="preserve">DE LA ESPRIELLA, LUZ GONZALEZ DE        </t>
  </si>
  <si>
    <t xml:space="preserve">DE LA GUARDIA ARIAS, IVAN ANTONIO       </t>
  </si>
  <si>
    <t xml:space="preserve">DE LA GUARDIA, TANYA                    </t>
  </si>
  <si>
    <t xml:space="preserve">DE LA GUARDIA, CAMILO                   </t>
  </si>
  <si>
    <t xml:space="preserve">DE LA GUARDIA, HELEN DE                 </t>
  </si>
  <si>
    <t xml:space="preserve">DE LA GUARDIA, VICTOR                   </t>
  </si>
  <si>
    <t xml:space="preserve">DE LA ROSA, JOSE DOMINGO                </t>
  </si>
  <si>
    <t xml:space="preserve">DE LA TORRE, ROLANDO MARCIAL            </t>
  </si>
  <si>
    <t xml:space="preserve">DE LAS CASAS, MAGDA                     </t>
  </si>
  <si>
    <t xml:space="preserve">DE LEON C, FRANCISCO                    </t>
  </si>
  <si>
    <t xml:space="preserve">DE LEON C., FRANCISCO                   </t>
  </si>
  <si>
    <t xml:space="preserve">DE LEON CAJIGA, NATHANIEL ALBERTO       </t>
  </si>
  <si>
    <t xml:space="preserve">DE LEON FOGARTY, ROY ALEXANDER          </t>
  </si>
  <si>
    <t xml:space="preserve">DE LEON PERDON, MARLO                   </t>
  </si>
  <si>
    <t xml:space="preserve">DE LEON, ALEXANDER                      </t>
  </si>
  <si>
    <t xml:space="preserve">DE LEON, BENEDICTO                      </t>
  </si>
  <si>
    <t xml:space="preserve">DE LEON, CARLOS AUGUSTO                 </t>
  </si>
  <si>
    <t xml:space="preserve">DE LEON, FRANCISCO                      </t>
  </si>
  <si>
    <t xml:space="preserve">DE LEON, HOMERO                         </t>
  </si>
  <si>
    <t xml:space="preserve">DE LEON, NIDIA                          </t>
  </si>
  <si>
    <t xml:space="preserve">LEVY, MARIBEL DE                        </t>
  </si>
  <si>
    <t xml:space="preserve">MENDOZA, DEYKA MORENO DE                </t>
  </si>
  <si>
    <t xml:space="preserve">DE OBALDIA ARAUZ, HUGO ABDIEL           </t>
  </si>
  <si>
    <t xml:space="preserve">DE OBALDIA, DAISY JEAN DE               </t>
  </si>
  <si>
    <t xml:space="preserve">DE SAINT MALO, GABRIEL                  </t>
  </si>
  <si>
    <t xml:space="preserve">DE SAINT MALO, JUAN GABRIEL             </t>
  </si>
  <si>
    <t xml:space="preserve">DE SAINT MALO, NICOLE                   </t>
  </si>
  <si>
    <t xml:space="preserve">DE SEDAS, OSVALDO                       </t>
  </si>
  <si>
    <t xml:space="preserve">DE SILVA, FEDERICO                      </t>
  </si>
  <si>
    <t xml:space="preserve">DEAN ESQUIVEL, NELFA ITZEL              </t>
  </si>
  <si>
    <t xml:space="preserve">DEL CASTILLO RAUL                       </t>
  </si>
  <si>
    <t xml:space="preserve">DEL CASTILLO V., JOSE ERNESTO           </t>
  </si>
  <si>
    <t xml:space="preserve">DEL RIO JORGE LUIS                      </t>
  </si>
  <si>
    <t xml:space="preserve">DEL ROSARIO R., GILBERTO                </t>
  </si>
  <si>
    <t xml:space="preserve">DEL VALLE, MARUJA DE                    </t>
  </si>
  <si>
    <t xml:space="preserve">DELGADO DENIS MILCIADES                 </t>
  </si>
  <si>
    <t xml:space="preserve">DELGADO TORRES, RODOLFO ELIAS           </t>
  </si>
  <si>
    <t xml:space="preserve">DEPASS, ALBERTO                         </t>
  </si>
  <si>
    <t xml:space="preserve">DETRESNO REYES, PEDRO ADOLFO            </t>
  </si>
  <si>
    <t xml:space="preserve">DIAZ CEDEﾑO, ANARKALIS ODILY            </t>
  </si>
  <si>
    <t xml:space="preserve">DIAZ PIZARRO, CELIA ANAYANSI            </t>
  </si>
  <si>
    <t xml:space="preserve">DIAZ SANCHEZ, JORGE AUGUSTO             </t>
  </si>
  <si>
    <t xml:space="preserve">DIAZ TORRES, JOSE OSCAR                 </t>
  </si>
  <si>
    <t xml:space="preserve">DIAZ, ANA ELENA                         </t>
  </si>
  <si>
    <t xml:space="preserve">DIAZ, EDUARDO                           </t>
  </si>
  <si>
    <t xml:space="preserve">DIAZ, MARITZA                           </t>
  </si>
  <si>
    <t xml:space="preserve">DILMER FLORES O EWA LYANN CARLEY        </t>
  </si>
  <si>
    <t xml:space="preserve">DILMER FLORES O, ADRIAN MATUTE          </t>
  </si>
  <si>
    <t xml:space="preserve">DILMER FLORES O, LUZ MARIA PEREZ        </t>
  </si>
  <si>
    <t xml:space="preserve">DIME SEGUROS, S.A                       </t>
  </si>
  <si>
    <t xml:space="preserve">DIRECTA                                 </t>
  </si>
  <si>
    <t xml:space="preserve">NO USAR (DIRECTA, CRISTABEL GIRON)      </t>
  </si>
  <si>
    <t xml:space="preserve">NO USAR (DIRECTA JUAN CARLOS CAYCHO)    </t>
  </si>
  <si>
    <t xml:space="preserve">NO USAR (DIRECTA MICHELLE MCKAY)        </t>
  </si>
  <si>
    <t xml:space="preserve">DIRECTA (P)                             </t>
  </si>
  <si>
    <t xml:space="preserve">NO USAR (DIRECTA PRAXEDES GONZALEZ)     </t>
  </si>
  <si>
    <t xml:space="preserve">NO USAR (DIRECTA ADRIAN R CARRERA)      </t>
  </si>
  <si>
    <t xml:space="preserve">NO USAR (DIRECTA BA BANCO ATLANTICO)    </t>
  </si>
  <si>
    <t xml:space="preserve">DIRECTA(FV)                             </t>
  </si>
  <si>
    <t xml:space="preserve">NO USAR (DIRECTA IRAN CASTRO)           </t>
  </si>
  <si>
    <t xml:space="preserve">NO USAR (DIRECTA MERCEDES GRANADILLO)   </t>
  </si>
  <si>
    <t xml:space="preserve">NO USAR (DIRECTA MOISES SUGASTI B)      </t>
  </si>
  <si>
    <t xml:space="preserve">DIRECTA (ALBROOK)                       </t>
  </si>
  <si>
    <t xml:space="preserve">NO USAR (DIRECTA BAC)                   </t>
  </si>
  <si>
    <t xml:space="preserve">NO USAR (DIRECTA RA)                    </t>
  </si>
  <si>
    <t xml:space="preserve">DIRECTAS-CHIRIQUI                       </t>
  </si>
  <si>
    <t xml:space="preserve">DIXON, VICTOR                           </t>
  </si>
  <si>
    <t xml:space="preserve">DLK SEGUROS, S.A.                       </t>
  </si>
  <si>
    <t xml:space="preserve">DOMINGUEZ CEDEﾑO, JORGE ALEJANDRO       </t>
  </si>
  <si>
    <t xml:space="preserve">DOMINGUEZ Y CIA., S.A.                  </t>
  </si>
  <si>
    <t xml:space="preserve">DOMINGUEZ, DENIS                        </t>
  </si>
  <si>
    <t xml:space="preserve">DONKERSLOOT, HOLDA MARIA DE             </t>
  </si>
  <si>
    <t xml:space="preserve">DOULOS INSURANCE CONSULTANTS,S.A.       </t>
  </si>
  <si>
    <t xml:space="preserve">DOULOS INSURANCE CONSULTANTS, S.A.      </t>
  </si>
  <si>
    <t xml:space="preserve">DOYEN, HEIDI CORTEZ DE                  </t>
  </si>
  <si>
    <t xml:space="preserve">DRACO PANAMA, S.A.                      </t>
  </si>
  <si>
    <t xml:space="preserve">DURLING, MONIQUE RIVERA DE              </t>
  </si>
  <si>
    <t xml:space="preserve">DUTARI, FLORENTINO                      </t>
  </si>
  <si>
    <t xml:space="preserve">DYASKA INTERNACIONAL                    </t>
  </si>
  <si>
    <t xml:space="preserve">E.R. MENDEZ Y ASOCIADOS, S.A.           </t>
  </si>
  <si>
    <t xml:space="preserve">ECHEONA MOLINA, ELBA LORENA             </t>
  </si>
  <si>
    <t xml:space="preserve">EDUARDO DIAZ O EUDELIA GARCIA           </t>
  </si>
  <si>
    <t xml:space="preserve">EMPRESA MERCANTIL Y DE SEGUROS, S.A.    </t>
  </si>
  <si>
    <t xml:space="preserve">EMPRESAS CARINES, S.A.                  </t>
  </si>
  <si>
    <t xml:space="preserve">ENDARA, MAURO                           </t>
  </si>
  <si>
    <t xml:space="preserve">ERRIGO CASTILLERO ALDO                  </t>
  </si>
  <si>
    <t xml:space="preserve">ESCUDE, CARMEN MARIA                    </t>
  </si>
  <si>
    <t xml:space="preserve">ESKILDSEN ALFARO, RAMON RICARDO         </t>
  </si>
  <si>
    <t xml:space="preserve">ESPECIALISTAS EN SEGUROS, S.A.          </t>
  </si>
  <si>
    <t xml:space="preserve">ESPINO S., ERIC A.                      </t>
  </si>
  <si>
    <t xml:space="preserve">ESPINOSA ALVARADO ROSARIO               </t>
  </si>
  <si>
    <t xml:space="preserve">ESPINOSA, DANIEL A.                     </t>
  </si>
  <si>
    <t xml:space="preserve">F.F. SEGUROS, S.A.                      </t>
  </si>
  <si>
    <t xml:space="preserve">FABREGA, BELINDA DE                     </t>
  </si>
  <si>
    <t xml:space="preserve">FERNANDEZ, ALFARO Y ASOCIADOS, S.A.     </t>
  </si>
  <si>
    <t xml:space="preserve">FERNANDEZ, GILBERTO A.                  </t>
  </si>
  <si>
    <t xml:space="preserve">FERNANDEZ, ILKA DE                      </t>
  </si>
  <si>
    <t xml:space="preserve">FERNANDEZ, LARRY - NO UTILIZAR          </t>
  </si>
  <si>
    <t xml:space="preserve">FERRO, CAROLINA                         </t>
  </si>
  <si>
    <t xml:space="preserve">FIGUEROA, DAYRA QUINTERO DE             </t>
  </si>
  <si>
    <t xml:space="preserve">FIGUEROA, IVAN ANTONIO                  </t>
  </si>
  <si>
    <t xml:space="preserve">FISTONICH, ANTONIO                      </t>
  </si>
  <si>
    <t xml:space="preserve">FLORES FLORES, LUIS OSCAR               </t>
  </si>
  <si>
    <t xml:space="preserve">FLORES MONTERO, DILMER ONOFRE           </t>
  </si>
  <si>
    <t xml:space="preserve">FLORES, PEDRO                           </t>
  </si>
  <si>
    <t xml:space="preserve">FONG MIRANDA, JUAN                      </t>
  </si>
  <si>
    <t xml:space="preserve">FONG, MARIA JOSE A. DE                  </t>
  </si>
  <si>
    <t xml:space="preserve">FONSECA ESCOBAR, ELDA DEL CARMEN        </t>
  </si>
  <si>
    <t xml:space="preserve">FORLACOL, S.A.                          </t>
  </si>
  <si>
    <t xml:space="preserve">FOZATTI MORAN, ANGELINA                 </t>
  </si>
  <si>
    <t xml:space="preserve">FRANCISCO MARTINEZ O CARLOS CABALLERO   </t>
  </si>
  <si>
    <t xml:space="preserve">FRANCISCO MARTINEZ O FRANCISCO MARTINEZ </t>
  </si>
  <si>
    <t xml:space="preserve">FRANCISCO MARTINEZ O MARIA ISABEL DENIS </t>
  </si>
  <si>
    <t xml:space="preserve">FRANCO, PABLO ENRIQUE                   </t>
  </si>
  <si>
    <t xml:space="preserve">FRAUCA GOMEZ, LUIS ANTONIO              </t>
  </si>
  <si>
    <t xml:space="preserve">FUENTES MORENO, ROSA ZORAYA             </t>
  </si>
  <si>
    <t xml:space="preserve">FUNG HERNANDEZ, ANA TERESA              </t>
  </si>
  <si>
    <t xml:space="preserve">GAITAN, EIRA INES ROVIRA DE             </t>
  </si>
  <si>
    <t xml:space="preserve">GAITAN, MITZI DIEZ DE                   </t>
  </si>
  <si>
    <t xml:space="preserve">GALAN SOTILLO, ERIC DE JESUS            </t>
  </si>
  <si>
    <t xml:space="preserve">GALLARDO, DUVIA RAMOS DE                </t>
  </si>
  <si>
    <t xml:space="preserve">GALVEZ, CESAR                           </t>
  </si>
  <si>
    <t xml:space="preserve">GALVEZ, JAIME GABRIEL                   </t>
  </si>
  <si>
    <t xml:space="preserve">GARCIA ESCOBAR, CARLOS                  </t>
  </si>
  <si>
    <t xml:space="preserve">GARCIA FIGUEROA, DEMOSTENES ARIEL       </t>
  </si>
  <si>
    <t xml:space="preserve">GARCIA QUINTERO, DILSON                 </t>
  </si>
  <si>
    <t xml:space="preserve">GARCIA, CARLA TORRAZZA DE               </t>
  </si>
  <si>
    <t xml:space="preserve">GARCIA, IDALIDES LUCIA                  </t>
  </si>
  <si>
    <t xml:space="preserve">GARCIA, JAHIR                           </t>
  </si>
  <si>
    <t xml:space="preserve">GARCIA, RODRIGO                         </t>
  </si>
  <si>
    <t xml:space="preserve">RICO, IBELIZA GARRIDO DE                </t>
  </si>
  <si>
    <t xml:space="preserve">NO USAR (FERNANDO M, GARVEY NUﾑEZ)      </t>
  </si>
  <si>
    <t xml:space="preserve">GARVEY NUﾑEZ, FERNANDO MILTON           </t>
  </si>
  <si>
    <t xml:space="preserve">GARZON PARRA, FRANCISCO ANTONIO         </t>
  </si>
  <si>
    <t xml:space="preserve">GARZON TORRES, CESAR AUGUSTO            </t>
  </si>
  <si>
    <t xml:space="preserve">GASTEAZORO HALPHEN Y CIA., S.A.         </t>
  </si>
  <si>
    <t xml:space="preserve">GENERAL REPRESENTATIVES, INC.           </t>
  </si>
  <si>
    <t xml:space="preserve">GLOBAL INSURANCE CORP.                  </t>
  </si>
  <si>
    <t xml:space="preserve">GODOY C., GERALD O.                     </t>
  </si>
  <si>
    <t xml:space="preserve">GODOY C., JOSE ISAAC                    </t>
  </si>
  <si>
    <t xml:space="preserve">GOMEZ BATISTA, LUIS ALBERTO             </t>
  </si>
  <si>
    <t xml:space="preserve">GOMEZ CASTILLO, JAIME ABDIEL            </t>
  </si>
  <si>
    <t xml:space="preserve">GOMEZ GOMEZ, ESTHER ALICIA              </t>
  </si>
  <si>
    <t xml:space="preserve">GOMEZ, ANAIS                            </t>
  </si>
  <si>
    <t xml:space="preserve">GOMEZ, LEYLA H. DE                      </t>
  </si>
  <si>
    <t xml:space="preserve">GOMEZ-TOMAZ, MARIA LOURDES              </t>
  </si>
  <si>
    <t xml:space="preserve">GONZALEZ ALCEDO CORREDORES DE SEGUROS   </t>
  </si>
  <si>
    <t xml:space="preserve">GONZALEZ BARCENAS, GONZALO GIL          </t>
  </si>
  <si>
    <t xml:space="preserve">GONZALEZ BARRIOS, LIBRADA CECILIA       </t>
  </si>
  <si>
    <t xml:space="preserve">GONZALEZ C., IRIAN E.                   </t>
  </si>
  <si>
    <t xml:space="preserve">GONZALEZ GONZALEZ, JOSE LUIS            </t>
  </si>
  <si>
    <t xml:space="preserve">GONZALEZ MARTINEZ, ANSELMO              </t>
  </si>
  <si>
    <t xml:space="preserve">GONZALEZ MATUK, JOSE LUIS               </t>
  </si>
  <si>
    <t xml:space="preserve">GONZALEZ MOSQUERA, KATHYANA             </t>
  </si>
  <si>
    <t xml:space="preserve">GONZALEZ MUﾑOZ, GONZALO                 </t>
  </si>
  <si>
    <t xml:space="preserve">GONZALEZ QUINTERO, CARMEN               </t>
  </si>
  <si>
    <t xml:space="preserve">GONZALEZ REVILLA, DAFNE DE              </t>
  </si>
  <si>
    <t xml:space="preserve">GONZALEZ RODRIGUEZ, ALEX DANIEL         </t>
  </si>
  <si>
    <t xml:space="preserve">GONZALEZ ROMERO, YARA HAYDEE            </t>
  </si>
  <si>
    <t xml:space="preserve">GONZALEZ SAGEL, MANUEL JOSE             </t>
  </si>
  <si>
    <t xml:space="preserve">GONZALEZ SAMUDIO FRANKLIN E.            </t>
  </si>
  <si>
    <t xml:space="preserve">GONZALEZ VANEGAS, ESTEBAN               </t>
  </si>
  <si>
    <t xml:space="preserve">GONZALEZ, CARMEN HORTENSIA DE           </t>
  </si>
  <si>
    <t xml:space="preserve">GONZALEZ, JUDITH                        </t>
  </si>
  <si>
    <t xml:space="preserve">GONZALEZ, KATHYANA                      </t>
  </si>
  <si>
    <t xml:space="preserve">GONZALEZ, LASTENIA D. DE                </t>
  </si>
  <si>
    <t xml:space="preserve">GONZALEZ, MARIA ELENA                   </t>
  </si>
  <si>
    <t xml:space="preserve">GONZALEZ, MARTA A.                      </t>
  </si>
  <si>
    <t xml:space="preserve">GONZALEZ, MILCIADES                     </t>
  </si>
  <si>
    <t xml:space="preserve">GONZALEZ, NESTOR                        </t>
  </si>
  <si>
    <t xml:space="preserve">RODRIGUEZ, PETRA ARGELIS                </t>
  </si>
  <si>
    <t xml:space="preserve">GONZALEZ, SOFIA DE                      </t>
  </si>
  <si>
    <t xml:space="preserve">GONZALEZ, VIRGILIO                      </t>
  </si>
  <si>
    <t xml:space="preserve">GONZALEZ, YOLANDA DE                    </t>
  </si>
  <si>
    <t xml:space="preserve">GORDON SANCHEZ, JAN ERICK               </t>
  </si>
  <si>
    <t xml:space="preserve">GORMAZ, CARMEN ABADIA DE                </t>
  </si>
  <si>
    <t xml:space="preserve">GOTI RODRIGUEZ, MARIELA                 </t>
  </si>
  <si>
    <t xml:space="preserve">GOTI, MARIO JAVIER                      </t>
  </si>
  <si>
    <t xml:space="preserve">GOTTI, MARIO                            </t>
  </si>
  <si>
    <t xml:space="preserve">GREENIDGE, LUIS A.                      </t>
  </si>
  <si>
    <t xml:space="preserve">GRIERSON, NOCH                          </t>
  </si>
  <si>
    <t xml:space="preserve">GRUPO (ADESSA), S.A.                    </t>
  </si>
  <si>
    <t xml:space="preserve">GRUPO C.A.J.S., S.A.                    </t>
  </si>
  <si>
    <t xml:space="preserve">GRUPO C.A.J.S.,S.A                      </t>
  </si>
  <si>
    <t xml:space="preserve">GRUPO DE INVERSIONES Y CORRETAJE        </t>
  </si>
  <si>
    <t xml:space="preserve">GRUPO DE INVERSIONES Y CORRETAJE, S.A.  </t>
  </si>
  <si>
    <t xml:space="preserve">GRUPO DE SEGUROS FLAVIO'S, S. A.        </t>
  </si>
  <si>
    <t xml:space="preserve">GRUPO DE SEGUROS MORRICE &amp; URRUTIA,S.A. </t>
  </si>
  <si>
    <t xml:space="preserve">GRUPO DE SEGUROS TEMPUS, S.A.           </t>
  </si>
  <si>
    <t xml:space="preserve">GRUPO DELTA, S.A.                       </t>
  </si>
  <si>
    <t xml:space="preserve">GUARAGNA, GIANNINA                      </t>
  </si>
  <si>
    <t xml:space="preserve">GUARDIA JAEN, EDUARDO GASPAR            </t>
  </si>
  <si>
    <t xml:space="preserve">GUARDIA, JACQUELINE FORD DE             </t>
  </si>
  <si>
    <t xml:space="preserve">GUERRA O., CARMEN M.                    </t>
  </si>
  <si>
    <t xml:space="preserve">GUERRA, DAMARIS A.                      </t>
  </si>
  <si>
    <t xml:space="preserve">GUERRA, JOSE I.                         </t>
  </si>
  <si>
    <t xml:space="preserve">GUERRA, JULIO                           </t>
  </si>
  <si>
    <t xml:space="preserve">GUERRERO CARRASCO JULIO CESAR           </t>
  </si>
  <si>
    <t xml:space="preserve">GUILLAUME B., JEAN                      </t>
  </si>
  <si>
    <t xml:space="preserve">GUILLEN, NILKA DE                       </t>
  </si>
  <si>
    <t xml:space="preserve">GUTIERREZ CHAVEZ, JOSE GUILLERMO        </t>
  </si>
  <si>
    <t xml:space="preserve">GUTIERREZ ORTEGA, TAURINO               </t>
  </si>
  <si>
    <t xml:space="preserve">GUTIERREZ, ARCINIO                      </t>
  </si>
  <si>
    <t xml:space="preserve">GUTIERREZ, GABINA                       </t>
  </si>
  <si>
    <t xml:space="preserve">GUTIERREZ, MARTA V. DE                  </t>
  </si>
  <si>
    <t xml:space="preserve">GUZMAN M., RUBEN D.                     </t>
  </si>
  <si>
    <t xml:space="preserve">HALPHEN PEREZ, ROBERTO                  </t>
  </si>
  <si>
    <t xml:space="preserve">HAMBLIN, GRISELDA DE                    </t>
  </si>
  <si>
    <t xml:space="preserve">HAYDEE JURADO Y ASOCIADOS, S.A.         </t>
  </si>
  <si>
    <t xml:space="preserve">HAYER CH., VICTOR M.                    </t>
  </si>
  <si>
    <t xml:space="preserve">HAZELL BELUCHE, CRISTOBAL EDUARDO       </t>
  </si>
  <si>
    <t xml:space="preserve">HEADLEY, JAMES                          </t>
  </si>
  <si>
    <t xml:space="preserve">DOMINGUEZ, HECTOR                       </t>
  </si>
  <si>
    <t xml:space="preserve">HENRIQUEZ L., AMALIA                    </t>
  </si>
  <si>
    <t xml:space="preserve">HENRIQUEZ Y ASOCIADOS, S.A.             </t>
  </si>
  <si>
    <t xml:space="preserve">HERALD GODOY O, DANIEL MIRANDA          </t>
  </si>
  <si>
    <t xml:space="preserve">HERALD GODOY O, DILSA ARROCHA           </t>
  </si>
  <si>
    <t xml:space="preserve">GONZALEZ FLORES, ELIA ROSAURA           </t>
  </si>
  <si>
    <t xml:space="preserve">HERALD GODOY O, ILIANA CALDERON         </t>
  </si>
  <si>
    <t xml:space="preserve">HERALD GODOY O, JACKELINE DE WATSON     </t>
  </si>
  <si>
    <t xml:space="preserve">HERALD GODOY O, JOSE GUARDIA            </t>
  </si>
  <si>
    <t xml:space="preserve">HERALD GODOY O, LILIBETH BARRIA         </t>
  </si>
  <si>
    <t xml:space="preserve">HERALD GODOY O, LUIS ENRIQUE NAVAS      </t>
  </si>
  <si>
    <t xml:space="preserve">HERALD GODOY O, LUIS MORALES            </t>
  </si>
  <si>
    <t xml:space="preserve">HERALD GODOY O, MIRIAM HERRERA          </t>
  </si>
  <si>
    <t xml:space="preserve">ALVARADO REINA, ORLANDO YOVANY          </t>
  </si>
  <si>
    <t xml:space="preserve">HERALD GODOY O, ORLANDO GRAHAM          </t>
  </si>
  <si>
    <t xml:space="preserve">HERALD GODOY O, ORLANDO HENLEY          </t>
  </si>
  <si>
    <t xml:space="preserve">HERALD GODOY O, OSCAR CORDERO           </t>
  </si>
  <si>
    <t xml:space="preserve">HERALD GODOY O, PASTOR RAMOS            </t>
  </si>
  <si>
    <t xml:space="preserve">HERALD GODOY O, ROSARIO SAAVEDRA        </t>
  </si>
  <si>
    <t xml:space="preserve">HERALD GODOY O, SIRA SANTOS             </t>
  </si>
  <si>
    <t xml:space="preserve">HERALD GODOY O, VIELKA BARRANTES        </t>
  </si>
  <si>
    <t xml:space="preserve">HERALD GODOY O, VIELKA JUAREZ           </t>
  </si>
  <si>
    <t xml:space="preserve">HERALD GODOY O, VIVIANA BERNAL          </t>
  </si>
  <si>
    <t xml:space="preserve">HERMAN DOMINGUEZ, ORLANDO OCTAVIO       </t>
  </si>
  <si>
    <t xml:space="preserve">HERMES CARRIZO                          </t>
  </si>
  <si>
    <t xml:space="preserve">HERNANDEZ, ALEX                         </t>
  </si>
  <si>
    <t xml:space="preserve">HERNANDEZ, VIELKA DE                    </t>
  </si>
  <si>
    <t>HERNANDO ARROYO III - SEGUROS ILIMITADOS</t>
  </si>
  <si>
    <t xml:space="preserve">HERRERA CARRINGTON, ISRAEL A.           </t>
  </si>
  <si>
    <t xml:space="preserve">HERRERA SOTOMAYOR, KATHERINE            </t>
  </si>
  <si>
    <t xml:space="preserve">HERRERA, JOSE ISMAEL                    </t>
  </si>
  <si>
    <t xml:space="preserve">HERRERA, JULIO                          </t>
  </si>
  <si>
    <t xml:space="preserve">HERRERA, MARLENE DE                     </t>
  </si>
  <si>
    <t xml:space="preserve">HERRERA, OSCAR ALBERTO                  </t>
  </si>
  <si>
    <t xml:space="preserve">HIM, HAMID                              </t>
  </si>
  <si>
    <t xml:space="preserve">HO, SORAYA DE LA O. DE                  </t>
  </si>
  <si>
    <t xml:space="preserve">HOMERO DE LEON,S.A.                     </t>
  </si>
  <si>
    <t xml:space="preserve">HOWARD &amp; ASOCIADOS, S.A.                </t>
  </si>
  <si>
    <t xml:space="preserve">HOWARD E., ARGELIS                      </t>
  </si>
  <si>
    <t xml:space="preserve">HUMANUS SEGUROS, S. A.                  </t>
  </si>
  <si>
    <t xml:space="preserve">IBAﾑEZ, ABDIEL ERNESTO                  </t>
  </si>
  <si>
    <t xml:space="preserve">IGLESIAS G., FRANCISCO J.               </t>
  </si>
  <si>
    <t xml:space="preserve">ILLUECA, JUAN JOSE                      </t>
  </si>
  <si>
    <t xml:space="preserve">AFTA-INSURANCE SERVICES, S.A.           </t>
  </si>
  <si>
    <t xml:space="preserve">INSURANCE SOLUTIONS,S.A                 </t>
  </si>
  <si>
    <t xml:space="preserve">INTERGLOBE,S.A.                         </t>
  </si>
  <si>
    <t xml:space="preserve">INVERSIONES EN SEGUROS, S.A.            </t>
  </si>
  <si>
    <t xml:space="preserve">INVERSIONES ISA, S.A.                   </t>
  </si>
  <si>
    <t xml:space="preserve">INVERSIONES Y SEGUROS ISMOISA, S.A.     </t>
  </si>
  <si>
    <t xml:space="preserve">INVERSIONES Y SEGUROS LAS COLINAS, S.A. </t>
  </si>
  <si>
    <t>INVERSIONES Y SEGUROS PANAMERICANOS,S.A.</t>
  </si>
  <si>
    <t xml:space="preserve">INVERSIONES Y SEGUROS UNIVERSO S.A.     </t>
  </si>
  <si>
    <t xml:space="preserve">J &amp; D SEGUROS CORREDORES, S.A.          </t>
  </si>
  <si>
    <t xml:space="preserve">JACOME BOYD Y ASOCIADOS, S.A.           </t>
  </si>
  <si>
    <t xml:space="preserve">JAIME MURILLO O ANGEL CHEN G.           </t>
  </si>
  <si>
    <t xml:space="preserve">JAIME MURILLO O GINETTE BRENES PINO     </t>
  </si>
  <si>
    <t xml:space="preserve">JAIME MURILLO O JOHANA REYNA RIVERA     </t>
  </si>
  <si>
    <t xml:space="preserve">JAIME MURILLO O JULIO RANGEL            </t>
  </si>
  <si>
    <t xml:space="preserve">JAIME MURILLO O ORIS C. GRIMALDO        </t>
  </si>
  <si>
    <t xml:space="preserve">JAIME MURILLO O WENDY Y. GUAﾑARITA M.   </t>
  </si>
  <si>
    <t xml:space="preserve">JAIME MURILLO O, ANA MARIA RODRIGUEZ    </t>
  </si>
  <si>
    <t xml:space="preserve">JAIME MURILLO O, CHRISTIAN LEE          </t>
  </si>
  <si>
    <t xml:space="preserve">JAIME MURILLO O, ELDA DE MORENO         </t>
  </si>
  <si>
    <t xml:space="preserve">JAIME MURILLO O, FERMIN PEREA LOPEZ     </t>
  </si>
  <si>
    <t xml:space="preserve">JAIME MURILLO O, KATHERINE ESTRIBI      </t>
  </si>
  <si>
    <t xml:space="preserve">JAIME MURILLO O, LUZ MOJICA             </t>
  </si>
  <si>
    <t xml:space="preserve">JAIME MURILLO O, MARIO MENDOZA          </t>
  </si>
  <si>
    <t xml:space="preserve">JAIME MURILLO O, MIGUEL LYNTON          </t>
  </si>
  <si>
    <t xml:space="preserve">JAIME MURILLO O, MODESTO CHIARI         </t>
  </si>
  <si>
    <t xml:space="preserve">JAIME MURILLO O, MOISES RIVERA          </t>
  </si>
  <si>
    <t xml:space="preserve">JAIME MURILLO O, OLGA DE BUITRAGO       </t>
  </si>
  <si>
    <t xml:space="preserve">JAIME MURILLO O, RICAUTER GORDON        </t>
  </si>
  <si>
    <t xml:space="preserve">JAIME MURILLO O, RIGOBERTO RODRIGUEZ    </t>
  </si>
  <si>
    <t xml:space="preserve">JAIME MURILLO O, SAMANTHA HERNANDEZ     </t>
  </si>
  <si>
    <t xml:space="preserve">JAIME MURILLO O, SOFIA GONZALEZ         </t>
  </si>
  <si>
    <t xml:space="preserve">JARAMILLO PETITA DE                     </t>
  </si>
  <si>
    <t xml:space="preserve">JARAMILLO, MIRCALLA                     </t>
  </si>
  <si>
    <t xml:space="preserve">JEANINE, MARTA E. DE                    </t>
  </si>
  <si>
    <t xml:space="preserve">JIMENEZ ARIAS, GILBERTO                 </t>
  </si>
  <si>
    <t xml:space="preserve">JIMENEZ M., ARTURO                      </t>
  </si>
  <si>
    <t xml:space="preserve">JIMFOR, S.A.                            </t>
  </si>
  <si>
    <t xml:space="preserve">JIPSION, BLANCA DE                      </t>
  </si>
  <si>
    <t xml:space="preserve">JOSE RODRIGUEZ O, DORIS BATISTA         </t>
  </si>
  <si>
    <t xml:space="preserve">JOSE VILLEGAS O, ANA ROSELIA            </t>
  </si>
  <si>
    <t xml:space="preserve">JOSE VILLEGAS O, GINA MOSQUERA          </t>
  </si>
  <si>
    <t xml:space="preserve">JOSE VILLEGAS O, JAVIER ANTONIO SOSA    </t>
  </si>
  <si>
    <t xml:space="preserve">JOSE VILLEGAS O, JORGE HERRERA VERA     </t>
  </si>
  <si>
    <t xml:space="preserve">JOSE VILLEGAS O, KATIA SANCHEZ          </t>
  </si>
  <si>
    <t xml:space="preserve">MONTENEGRO FLORES, MEYBIS JEANNETTE     </t>
  </si>
  <si>
    <t xml:space="preserve">JULIA CRESPO O, ADELAIDA VILAR          </t>
  </si>
  <si>
    <t xml:space="preserve">JULIA CRESPO O, ALBINO GARCIA C         </t>
  </si>
  <si>
    <t xml:space="preserve">JULIA CRESPO O, ALEX A. ESPINOSA P.     </t>
  </si>
  <si>
    <t xml:space="preserve">JULIA CRESPO O, ALEYDIS J. DE LEON      </t>
  </si>
  <si>
    <t xml:space="preserve">ULLOA BARRIOS, ANA DEL CARMEN           </t>
  </si>
  <si>
    <t xml:space="preserve">BERNAL, ANA MARIA CASTRO DE             </t>
  </si>
  <si>
    <t xml:space="preserve">JULIA CRESPO O, ARIEL PITTI             </t>
  </si>
  <si>
    <t xml:space="preserve">JULIA CRESPO O, AURA ELVIRA REYES       </t>
  </si>
  <si>
    <t xml:space="preserve">JULIA CRESPO O, AﾑINO IRIS LADYS        </t>
  </si>
  <si>
    <t xml:space="preserve">JULIA CRESPO O, CARMEN MAESTRE          </t>
  </si>
  <si>
    <t xml:space="preserve">GONZALEZ SALDAﾑA, CHRISTIAN MIGUEL      </t>
  </si>
  <si>
    <t xml:space="preserve">JULIA CRESPO O, CIPRIANO ESCUDERO       </t>
  </si>
  <si>
    <t xml:space="preserve">JULIA CRESPO O, DOLIA ESCUDERO          </t>
  </si>
  <si>
    <t xml:space="preserve">JULIA CRESPO O, ELIZABETH SANJUR        </t>
  </si>
  <si>
    <t xml:space="preserve">JULIA CRESPO O, ELVIRA MENDEZ           </t>
  </si>
  <si>
    <t xml:space="preserve">JULIA CRESPO O, EVA ARROCHA QUIROZ      </t>
  </si>
  <si>
    <t xml:space="preserve">JULIA CRESPO O, EVELYN MATEE JAEN       </t>
  </si>
  <si>
    <t xml:space="preserve">MELENDEZ, FRANCISCA                     </t>
  </si>
  <si>
    <t xml:space="preserve">JULIA CRESPO O, GISELA CORTES           </t>
  </si>
  <si>
    <t xml:space="preserve">JULIA CRESPO O, ILKA TORRENTE           </t>
  </si>
  <si>
    <t xml:space="preserve">JULIA CRESPO O, IRIS DE CASTRELLON      </t>
  </si>
  <si>
    <t xml:space="preserve">JULIA CRESPO O, JAVIER DEL VASTO        </t>
  </si>
  <si>
    <t xml:space="preserve">JULIA CRESPO O, JEAN P. CRENES P.       </t>
  </si>
  <si>
    <t xml:space="preserve">JULIA CRESPO O, KAREN I. CASTILLO       </t>
  </si>
  <si>
    <t xml:space="preserve">JULIA CRESPO O, KATHYA VILLAREAL        </t>
  </si>
  <si>
    <t xml:space="preserve">CASTILLO CONCEPCION, LILLE JENNIFER     </t>
  </si>
  <si>
    <t xml:space="preserve">JULIA CRESPO O, MAGDA TORRES            </t>
  </si>
  <si>
    <t xml:space="preserve">JULIA CRESPO O, MARIA G. GONZﾁLEZ       </t>
  </si>
  <si>
    <t xml:space="preserve">JULIA CRESPO O, MARIO E. MADRID         </t>
  </si>
  <si>
    <t xml:space="preserve">JULIA CRESPO O, MARLO HEURTEMATTE       </t>
  </si>
  <si>
    <t xml:space="preserve">JULIA CRESPO O, MIGDALIA ABREGO         </t>
  </si>
  <si>
    <t xml:space="preserve">JULIA CRESPO O, MILENA ALVAREZ          </t>
  </si>
  <si>
    <t xml:space="preserve">JULIA CRESPO O, MIRNA RODRIGUEZ         </t>
  </si>
  <si>
    <t xml:space="preserve">JULIA CRESPO O, MONTILLA ALFREDO        </t>
  </si>
  <si>
    <t xml:space="preserve">BRADLEY, NAYUVALLIN MILITZA             </t>
  </si>
  <si>
    <t xml:space="preserve">JULIA CRESPO O, NOEMI RESTREPO          </t>
  </si>
  <si>
    <t xml:space="preserve">JULIA CRESPO O, PAULA GARCIA            </t>
  </si>
  <si>
    <t xml:space="preserve">JULIA CRESPO O, ROSA RUIZ               </t>
  </si>
  <si>
    <t xml:space="preserve">RIVAS PEZZOTTI, ROSARIO DEL C           </t>
  </si>
  <si>
    <t xml:space="preserve">JULIA CRESPO O, RUBEN ZUﾑIGA            </t>
  </si>
  <si>
    <t xml:space="preserve">JULIA CRESPO O, VIELKA RAMIREZ          </t>
  </si>
  <si>
    <t xml:space="preserve">JULIA CRESPO O, YOLANDA MOLTO           </t>
  </si>
  <si>
    <t xml:space="preserve">JULIA CRESPO O, ZULEIKA HERBERT         </t>
  </si>
  <si>
    <t xml:space="preserve">JURADO GAUBECA, ERIC VENANCIO           </t>
  </si>
  <si>
    <t xml:space="preserve">JUSTINIANI RECUERO, MIGUEL ANGEL        </t>
  </si>
  <si>
    <t xml:space="preserve">KADO SEGUROS, S.A.                      </t>
  </si>
  <si>
    <t xml:space="preserve">KADOCH, KELLY A. VARGAS DE              </t>
  </si>
  <si>
    <t xml:space="preserve">KAI KAI Y ASOCIADOS,S.A.                </t>
  </si>
  <si>
    <t xml:space="preserve">KAI S., SAMUEL                          </t>
  </si>
  <si>
    <t xml:space="preserve">KAI, SAMUEL                             </t>
  </si>
  <si>
    <t xml:space="preserve">KAI-KAI Y ASOCIADOS, S.A.               </t>
  </si>
  <si>
    <t xml:space="preserve">KAI-KAI Y ASOCIADOS,S.A.                </t>
  </si>
  <si>
    <t xml:space="preserve">KAM Y ASOCIADOS (PANAMA) S.A.           </t>
  </si>
  <si>
    <t xml:space="preserve">KAM Y ASOCIADOS, S.A.                   </t>
  </si>
  <si>
    <t xml:space="preserve">KAM Y ASOCIADOS, S.A. (COLON)           </t>
  </si>
  <si>
    <t xml:space="preserve">KAM Y ASOCIADOS, S.A. O LETZI ARAUZ     </t>
  </si>
  <si>
    <t xml:space="preserve">KAOYANI, S.A.                           </t>
  </si>
  <si>
    <t xml:space="preserve">KITRAS y KITRAS, S. A.                  </t>
  </si>
  <si>
    <t xml:space="preserve">KITRAS, PANAYOTIS                       </t>
  </si>
  <si>
    <t xml:space="preserve">KOO YIP, GLADYS                         </t>
  </si>
  <si>
    <t xml:space="preserve">KOO, ERNESTO                            </t>
  </si>
  <si>
    <t xml:space="preserve">KWAI BEN, YOLANDA                       </t>
  </si>
  <si>
    <t xml:space="preserve">L.R. DUCRUET E HIJOS S.A.               </t>
  </si>
  <si>
    <t xml:space="preserve">L.R.DUCRUET E HIJOS, S.A.               </t>
  </si>
  <si>
    <t xml:space="preserve">LAFFAURIE, LUCILA VALDES DE             </t>
  </si>
  <si>
    <t xml:space="preserve">LAM SING, TOMAS                         </t>
  </si>
  <si>
    <t xml:space="preserve">LARA OCAﾑA, MARTIN                      </t>
  </si>
  <si>
    <t xml:space="preserve">NO USAR (MARTIN LARA OCAﾑA)             </t>
  </si>
  <si>
    <t xml:space="preserve">LASSO AMELIA                            </t>
  </si>
  <si>
    <t xml:space="preserve">LASSO D., JENNIPHER                     </t>
  </si>
  <si>
    <t xml:space="preserve">LATORRE GALVEZ, ANTONIO ELIAS           </t>
  </si>
  <si>
    <t xml:space="preserve">LA VITOLA MARTINO, ARNOLFO CARLO MARIO  </t>
  </si>
  <si>
    <t xml:space="preserve">LAVITOLA, TERESA M. DE                  </t>
  </si>
  <si>
    <t xml:space="preserve">LAW, JIMMY                              </t>
  </si>
  <si>
    <t xml:space="preserve">LAY VELASCO, RUTH                       </t>
  </si>
  <si>
    <t xml:space="preserve">NO USAR (CHRISTIAN, LEE GALVEZ)         </t>
  </si>
  <si>
    <t xml:space="preserve">LEE JIMENEZ, LURISIN GISEL              </t>
  </si>
  <si>
    <t xml:space="preserve">LEE GALVEZ, CHRISTIAN                   </t>
  </si>
  <si>
    <t xml:space="preserve">LESTIENNE, ELCIBIR                      </t>
  </si>
  <si>
    <t xml:space="preserve">LEYTON, JUAN JOSE                       </t>
  </si>
  <si>
    <t xml:space="preserve">LEZCANO FELIX                           </t>
  </si>
  <si>
    <t xml:space="preserve">LEZCANO, ROSARIO DEL CARMEN             </t>
  </si>
  <si>
    <t xml:space="preserve">LI CHEN, RAUL ZHIWEI                    </t>
  </si>
  <si>
    <t xml:space="preserve">LIAKOPULOS, CANELITA DE                 </t>
  </si>
  <si>
    <t xml:space="preserve">LIAKOPULOS, CANELITA TAKIS DE           </t>
  </si>
  <si>
    <t>¡Asegúrate de Vivir y déjanos a nosotros el cuidado de tu vehículo!</t>
  </si>
  <si>
    <t xml:space="preserve">DE NO UTILIZAR, AYALA, JUANA SANCHE    </t>
  </si>
  <si>
    <t>A. INSURANCE</t>
  </si>
  <si>
    <t>A. INSURANCE_</t>
  </si>
  <si>
    <t>INCENDIO</t>
  </si>
  <si>
    <t>HURTO</t>
  </si>
  <si>
    <t>LIVIANO</t>
  </si>
  <si>
    <t>MEDIANO</t>
  </si>
  <si>
    <t>PESADO</t>
  </si>
  <si>
    <t>Tipo Vehículo</t>
  </si>
  <si>
    <t>Deducibles mínimos</t>
  </si>
  <si>
    <t>&gt;50000</t>
  </si>
  <si>
    <t>Deducibles Colisión</t>
  </si>
  <si>
    <t>Revisar</t>
  </si>
  <si>
    <t>Deducibles Incendio y Robo</t>
  </si>
  <si>
    <t>Deducibles DPA</t>
  </si>
  <si>
    <t>DEDUCIBLE</t>
  </si>
  <si>
    <t>Parámetro deducibles</t>
  </si>
  <si>
    <t>Puntaje Historial tránsito</t>
  </si>
  <si>
    <t>BENEFICIOS ADICIONALES INCLUIDOS EN LA PÓLIZA</t>
  </si>
  <si>
    <t>Liviano</t>
  </si>
  <si>
    <t>Mediano</t>
  </si>
  <si>
    <t>Pesado</t>
  </si>
  <si>
    <t>Año Actual</t>
  </si>
  <si>
    <t>Año vehículo</t>
  </si>
  <si>
    <t>MULAS</t>
  </si>
  <si>
    <t>MULA</t>
  </si>
  <si>
    <t>Valores LC</t>
  </si>
  <si>
    <t>Valores DP</t>
  </si>
  <si>
    <t>Colisión</t>
  </si>
  <si>
    <t>Incendio</t>
  </si>
  <si>
    <t>Hurto</t>
  </si>
  <si>
    <t>Mula</t>
  </si>
  <si>
    <t xml:space="preserve">32497       </t>
  </si>
  <si>
    <t xml:space="preserve">32558       </t>
  </si>
  <si>
    <t xml:space="preserve">30000       </t>
  </si>
  <si>
    <t xml:space="preserve">30001       </t>
  </si>
  <si>
    <t xml:space="preserve">32015       </t>
  </si>
  <si>
    <t xml:space="preserve">31840       </t>
  </si>
  <si>
    <t xml:space="preserve">30003       </t>
  </si>
  <si>
    <t xml:space="preserve">30004       </t>
  </si>
  <si>
    <t xml:space="preserve">30005       </t>
  </si>
  <si>
    <t xml:space="preserve">32625       </t>
  </si>
  <si>
    <t xml:space="preserve">31990       </t>
  </si>
  <si>
    <t xml:space="preserve">32037       </t>
  </si>
  <si>
    <t xml:space="preserve">32444       </t>
  </si>
  <si>
    <t xml:space="preserve">31126       </t>
  </si>
  <si>
    <t xml:space="preserve">32742       </t>
  </si>
  <si>
    <t xml:space="preserve">32344       </t>
  </si>
  <si>
    <t xml:space="preserve">32585       </t>
  </si>
  <si>
    <t xml:space="preserve">30009       </t>
  </si>
  <si>
    <t xml:space="preserve">30010       </t>
  </si>
  <si>
    <t xml:space="preserve">30011       </t>
  </si>
  <si>
    <t xml:space="preserve">30012       </t>
  </si>
  <si>
    <t xml:space="preserve">32047       </t>
  </si>
  <si>
    <t xml:space="preserve">30013       </t>
  </si>
  <si>
    <t xml:space="preserve">30016       </t>
  </si>
  <si>
    <t xml:space="preserve">32386       </t>
  </si>
  <si>
    <t xml:space="preserve">30838       </t>
  </si>
  <si>
    <t xml:space="preserve">30839       </t>
  </si>
  <si>
    <t xml:space="preserve">30017       </t>
  </si>
  <si>
    <t xml:space="preserve">30019       </t>
  </si>
  <si>
    <t xml:space="preserve">30020       </t>
  </si>
  <si>
    <t xml:space="preserve">30022       </t>
  </si>
  <si>
    <t xml:space="preserve">30023       </t>
  </si>
  <si>
    <t xml:space="preserve">30024       </t>
  </si>
  <si>
    <t xml:space="preserve">30025       </t>
  </si>
  <si>
    <t xml:space="preserve">30026       </t>
  </si>
  <si>
    <t xml:space="preserve">30027       </t>
  </si>
  <si>
    <t xml:space="preserve">30028       </t>
  </si>
  <si>
    <t xml:space="preserve">30029       </t>
  </si>
  <si>
    <t xml:space="preserve">30031       </t>
  </si>
  <si>
    <t xml:space="preserve">32555       </t>
  </si>
  <si>
    <t xml:space="preserve">32658       </t>
  </si>
  <si>
    <t xml:space="preserve">30033       </t>
  </si>
  <si>
    <t xml:space="preserve">30035       </t>
  </si>
  <si>
    <t xml:space="preserve">30036       </t>
  </si>
  <si>
    <t xml:space="preserve">30039       </t>
  </si>
  <si>
    <t xml:space="preserve">30040       </t>
  </si>
  <si>
    <t xml:space="preserve">32237       </t>
  </si>
  <si>
    <t xml:space="preserve">30042       </t>
  </si>
  <si>
    <t xml:space="preserve">30044       </t>
  </si>
  <si>
    <t xml:space="preserve">32520       </t>
  </si>
  <si>
    <t xml:space="preserve">32077       </t>
  </si>
  <si>
    <t xml:space="preserve">30048       </t>
  </si>
  <si>
    <t xml:space="preserve">30049       </t>
  </si>
  <si>
    <t xml:space="preserve">32167       </t>
  </si>
  <si>
    <t xml:space="preserve">32680       </t>
  </si>
  <si>
    <t xml:space="preserve">30051       </t>
  </si>
  <si>
    <t xml:space="preserve">30053       </t>
  </si>
  <si>
    <t xml:space="preserve">30055       </t>
  </si>
  <si>
    <t xml:space="preserve">30056       </t>
  </si>
  <si>
    <t xml:space="preserve">41442       </t>
  </si>
  <si>
    <t xml:space="preserve">30057       </t>
  </si>
  <si>
    <t xml:space="preserve">30058       </t>
  </si>
  <si>
    <t xml:space="preserve">32437       </t>
  </si>
  <si>
    <t xml:space="preserve">30059       </t>
  </si>
  <si>
    <t xml:space="preserve">30796       </t>
  </si>
  <si>
    <t xml:space="preserve">32463       </t>
  </si>
  <si>
    <t xml:space="preserve">30061       </t>
  </si>
  <si>
    <t xml:space="preserve">32652       </t>
  </si>
  <si>
    <t xml:space="preserve">30062       </t>
  </si>
  <si>
    <t xml:space="preserve">32285       </t>
  </si>
  <si>
    <t xml:space="preserve">32157       </t>
  </si>
  <si>
    <t xml:space="preserve">30065       </t>
  </si>
  <si>
    <t xml:space="preserve">32158       </t>
  </si>
  <si>
    <t xml:space="preserve">32203       </t>
  </si>
  <si>
    <t xml:space="preserve">32382       </t>
  </si>
  <si>
    <t xml:space="preserve">32450       </t>
  </si>
  <si>
    <t xml:space="preserve">30067       </t>
  </si>
  <si>
    <t xml:space="preserve">30068       </t>
  </si>
  <si>
    <t xml:space="preserve">30069       </t>
  </si>
  <si>
    <t xml:space="preserve">30070       </t>
  </si>
  <si>
    <t xml:space="preserve">32521       </t>
  </si>
  <si>
    <t xml:space="preserve">31942       </t>
  </si>
  <si>
    <t xml:space="preserve">32546       </t>
  </si>
  <si>
    <t xml:space="preserve">30071       </t>
  </si>
  <si>
    <t xml:space="preserve">32171       </t>
  </si>
  <si>
    <t xml:space="preserve">32743       </t>
  </si>
  <si>
    <t xml:space="preserve">30073       </t>
  </si>
  <si>
    <t xml:space="preserve">30072       </t>
  </si>
  <si>
    <t xml:space="preserve">32155       </t>
  </si>
  <si>
    <t xml:space="preserve">30074       </t>
  </si>
  <si>
    <t xml:space="preserve">30075       </t>
  </si>
  <si>
    <t xml:space="preserve">32478       </t>
  </si>
  <si>
    <t xml:space="preserve">32562       </t>
  </si>
  <si>
    <t xml:space="preserve">31978       </t>
  </si>
  <si>
    <t xml:space="preserve">32524       </t>
  </si>
  <si>
    <t xml:space="preserve">30076       </t>
  </si>
  <si>
    <t xml:space="preserve">30077       </t>
  </si>
  <si>
    <t xml:space="preserve">30078       </t>
  </si>
  <si>
    <t xml:space="preserve">30079       </t>
  </si>
  <si>
    <t xml:space="preserve">30081       </t>
  </si>
  <si>
    <t xml:space="preserve">30082       </t>
  </si>
  <si>
    <t xml:space="preserve">30083       </t>
  </si>
  <si>
    <t xml:space="preserve">30084       </t>
  </si>
  <si>
    <t xml:space="preserve">32317       </t>
  </si>
  <si>
    <t xml:space="preserve">30086       </t>
  </si>
  <si>
    <t xml:space="preserve">32547       </t>
  </si>
  <si>
    <t xml:space="preserve">30087       </t>
  </si>
  <si>
    <t xml:space="preserve">30088       </t>
  </si>
  <si>
    <t xml:space="preserve">30089       </t>
  </si>
  <si>
    <t xml:space="preserve">30090       </t>
  </si>
  <si>
    <t xml:space="preserve">30091       </t>
  </si>
  <si>
    <t xml:space="preserve">32560       </t>
  </si>
  <si>
    <t xml:space="preserve">34442       </t>
  </si>
  <si>
    <t xml:space="preserve">32563       </t>
  </si>
  <si>
    <t xml:space="preserve">32715       </t>
  </si>
  <si>
    <t xml:space="preserve">30093       </t>
  </si>
  <si>
    <t xml:space="preserve">30095       </t>
  </si>
  <si>
    <t xml:space="preserve">31847       </t>
  </si>
  <si>
    <t xml:space="preserve">30097       </t>
  </si>
  <si>
    <t xml:space="preserve">30098       </t>
  </si>
  <si>
    <t xml:space="preserve">32314       </t>
  </si>
  <si>
    <t xml:space="preserve">32000       </t>
  </si>
  <si>
    <t xml:space="preserve">32565       </t>
  </si>
  <si>
    <t xml:space="preserve">30100       </t>
  </si>
  <si>
    <t xml:space="preserve">30101       </t>
  </si>
  <si>
    <t xml:space="preserve">30102       </t>
  </si>
  <si>
    <t xml:space="preserve">30103       </t>
  </si>
  <si>
    <t xml:space="preserve">30104       </t>
  </si>
  <si>
    <t xml:space="preserve">30105       </t>
  </si>
  <si>
    <t xml:space="preserve">30109       </t>
  </si>
  <si>
    <t xml:space="preserve">32610       </t>
  </si>
  <si>
    <t xml:space="preserve">30110       </t>
  </si>
  <si>
    <t xml:space="preserve">30111       </t>
  </si>
  <si>
    <t xml:space="preserve">30112       </t>
  </si>
  <si>
    <t xml:space="preserve">30113       </t>
  </si>
  <si>
    <t xml:space="preserve">30114       </t>
  </si>
  <si>
    <t xml:space="preserve">30115       </t>
  </si>
  <si>
    <t xml:space="preserve">30117       </t>
  </si>
  <si>
    <t xml:space="preserve">30118       </t>
  </si>
  <si>
    <t xml:space="preserve">30121       </t>
  </si>
  <si>
    <t xml:space="preserve">30383       </t>
  </si>
  <si>
    <t xml:space="preserve">32017       </t>
  </si>
  <si>
    <t xml:space="preserve">30124       </t>
  </si>
  <si>
    <t xml:space="preserve">30125       </t>
  </si>
  <si>
    <t xml:space="preserve">31898       </t>
  </si>
  <si>
    <t xml:space="preserve">32296       </t>
  </si>
  <si>
    <t xml:space="preserve">30127       </t>
  </si>
  <si>
    <t xml:space="preserve">32564       </t>
  </si>
  <si>
    <t xml:space="preserve">30128       </t>
  </si>
  <si>
    <t xml:space="preserve">30130       </t>
  </si>
  <si>
    <t xml:space="preserve">32343       </t>
  </si>
  <si>
    <t xml:space="preserve">30131       </t>
  </si>
  <si>
    <t xml:space="preserve">30134       </t>
  </si>
  <si>
    <t xml:space="preserve">32452       </t>
  </si>
  <si>
    <t xml:space="preserve">32365       </t>
  </si>
  <si>
    <t xml:space="preserve">30135       </t>
  </si>
  <si>
    <t xml:space="preserve">30138       </t>
  </si>
  <si>
    <t xml:space="preserve">32306       </t>
  </si>
  <si>
    <t xml:space="preserve">32357       </t>
  </si>
  <si>
    <t xml:space="preserve">32021       </t>
  </si>
  <si>
    <t xml:space="preserve">30144       </t>
  </si>
  <si>
    <t xml:space="preserve">32348       </t>
  </si>
  <si>
    <t xml:space="preserve">30142       </t>
  </si>
  <si>
    <t xml:space="preserve">30145       </t>
  </si>
  <si>
    <t xml:space="preserve">32323       </t>
  </si>
  <si>
    <t xml:space="preserve">30148       </t>
  </si>
  <si>
    <t xml:space="preserve">31946       </t>
  </si>
  <si>
    <t xml:space="preserve">30150       </t>
  </si>
  <si>
    <t xml:space="preserve">30151       </t>
  </si>
  <si>
    <t xml:space="preserve">32013       </t>
  </si>
  <si>
    <t xml:space="preserve">30154       </t>
  </si>
  <si>
    <t xml:space="preserve">30155       </t>
  </si>
  <si>
    <t xml:space="preserve">30156       </t>
  </si>
  <si>
    <t xml:space="preserve">31686       </t>
  </si>
  <si>
    <t xml:space="preserve">32634       </t>
  </si>
  <si>
    <t xml:space="preserve">32449       </t>
  </si>
  <si>
    <t xml:space="preserve">30157       </t>
  </si>
  <si>
    <t xml:space="preserve">30158       </t>
  </si>
  <si>
    <t xml:space="preserve">30159       </t>
  </si>
  <si>
    <t xml:space="preserve">30161       </t>
  </si>
  <si>
    <t xml:space="preserve">31835       </t>
  </si>
  <si>
    <t xml:space="preserve">30162       </t>
  </si>
  <si>
    <t xml:space="preserve">30165       </t>
  </si>
  <si>
    <t xml:space="preserve">30166       </t>
  </si>
  <si>
    <t xml:space="preserve">30167       </t>
  </si>
  <si>
    <t xml:space="preserve">30168       </t>
  </si>
  <si>
    <t xml:space="preserve">32341       </t>
  </si>
  <si>
    <t xml:space="preserve">32588       </t>
  </si>
  <si>
    <t xml:space="preserve">30170       </t>
  </si>
  <si>
    <t xml:space="preserve">30171       </t>
  </si>
  <si>
    <t xml:space="preserve">31880       </t>
  </si>
  <si>
    <t xml:space="preserve">30173       </t>
  </si>
  <si>
    <t xml:space="preserve">30174       </t>
  </si>
  <si>
    <t xml:space="preserve">32718       </t>
  </si>
  <si>
    <t xml:space="preserve">32493       </t>
  </si>
  <si>
    <t xml:space="preserve">32738       </t>
  </si>
  <si>
    <t xml:space="preserve">30006       </t>
  </si>
  <si>
    <t xml:space="preserve">30914       </t>
  </si>
  <si>
    <t xml:space="preserve">30176       </t>
  </si>
  <si>
    <t xml:space="preserve">30177       </t>
  </si>
  <si>
    <t xml:space="preserve">30178       </t>
  </si>
  <si>
    <t xml:space="preserve">32299       </t>
  </si>
  <si>
    <t xml:space="preserve">30179       </t>
  </si>
  <si>
    <t xml:space="preserve">32480       </t>
  </si>
  <si>
    <t xml:space="preserve">30181       </t>
  </si>
  <si>
    <t xml:space="preserve">32447       </t>
  </si>
  <si>
    <t xml:space="preserve">31933       </t>
  </si>
  <si>
    <t xml:space="preserve">32219       </t>
  </si>
  <si>
    <t xml:space="preserve">30182       </t>
  </si>
  <si>
    <t xml:space="preserve">32432       </t>
  </si>
  <si>
    <t xml:space="preserve">30183       </t>
  </si>
  <si>
    <t xml:space="preserve">32052       </t>
  </si>
  <si>
    <t xml:space="preserve">31876       </t>
  </si>
  <si>
    <t xml:space="preserve">30184       </t>
  </si>
  <si>
    <t xml:space="preserve">32254       </t>
  </si>
  <si>
    <t xml:space="preserve">30185       </t>
  </si>
  <si>
    <t xml:space="preserve">30187       </t>
  </si>
  <si>
    <t xml:space="preserve">30188       </t>
  </si>
  <si>
    <t xml:space="preserve">32327       </t>
  </si>
  <si>
    <t xml:space="preserve">32356       </t>
  </si>
  <si>
    <t xml:space="preserve">32655       </t>
  </si>
  <si>
    <t xml:space="preserve">31899       </t>
  </si>
  <si>
    <t xml:space="preserve">30190       </t>
  </si>
  <si>
    <t xml:space="preserve">32269       </t>
  </si>
  <si>
    <t xml:space="preserve">30191       </t>
  </si>
  <si>
    <t xml:space="preserve">30192       </t>
  </si>
  <si>
    <t xml:space="preserve">32224       </t>
  </si>
  <si>
    <t xml:space="preserve">30193       </t>
  </si>
  <si>
    <t xml:space="preserve">30194       </t>
  </si>
  <si>
    <t xml:space="preserve">30945       </t>
  </si>
  <si>
    <t xml:space="preserve">30195       </t>
  </si>
  <si>
    <t xml:space="preserve">30196       </t>
  </si>
  <si>
    <t xml:space="preserve">32184       </t>
  </si>
  <si>
    <t xml:space="preserve">30197       </t>
  </si>
  <si>
    <t xml:space="preserve">32277       </t>
  </si>
  <si>
    <t xml:space="preserve">32445       </t>
  </si>
  <si>
    <t xml:space="preserve">30199       </t>
  </si>
  <si>
    <t xml:space="preserve">32260       </t>
  </si>
  <si>
    <t xml:space="preserve">30201       </t>
  </si>
  <si>
    <t xml:space="preserve">30202       </t>
  </si>
  <si>
    <t xml:space="preserve">30203       </t>
  </si>
  <si>
    <t xml:space="preserve">32700       </t>
  </si>
  <si>
    <t xml:space="preserve">32351       </t>
  </si>
  <si>
    <t xml:space="preserve">30204       </t>
  </si>
  <si>
    <t xml:space="preserve">30207       </t>
  </si>
  <si>
    <t xml:space="preserve">31975       </t>
  </si>
  <si>
    <t xml:space="preserve">32333       </t>
  </si>
  <si>
    <t xml:space="preserve">32191       </t>
  </si>
  <si>
    <t xml:space="preserve">30208       </t>
  </si>
  <si>
    <t xml:space="preserve">32592       </t>
  </si>
  <si>
    <t xml:space="preserve">32550       </t>
  </si>
  <si>
    <t xml:space="preserve">32069       </t>
  </si>
  <si>
    <t xml:space="preserve">31979       </t>
  </si>
  <si>
    <t xml:space="preserve">32227       </t>
  </si>
  <si>
    <t xml:space="preserve">31824       </t>
  </si>
  <si>
    <t xml:space="preserve">30213       </t>
  </si>
  <si>
    <t xml:space="preserve">30214       </t>
  </si>
  <si>
    <t xml:space="preserve">32068       </t>
  </si>
  <si>
    <t xml:space="preserve">32180       </t>
  </si>
  <si>
    <t xml:space="preserve">30215       </t>
  </si>
  <si>
    <t xml:space="preserve">32023       </t>
  </si>
  <si>
    <t xml:space="preserve">30217       </t>
  </si>
  <si>
    <t xml:space="preserve">31977       </t>
  </si>
  <si>
    <t xml:space="preserve">32545       </t>
  </si>
  <si>
    <t xml:space="preserve">32725       </t>
  </si>
  <si>
    <t xml:space="preserve">30222       </t>
  </si>
  <si>
    <t xml:space="preserve">30224       </t>
  </si>
  <si>
    <t xml:space="preserve">30223       </t>
  </si>
  <si>
    <t xml:space="preserve">32096       </t>
  </si>
  <si>
    <t xml:space="preserve">32398       </t>
  </si>
  <si>
    <t xml:space="preserve">32399       </t>
  </si>
  <si>
    <t xml:space="preserve">38442       </t>
  </si>
  <si>
    <t xml:space="preserve">32200       </t>
  </si>
  <si>
    <t xml:space="preserve">32667       </t>
  </si>
  <si>
    <t xml:space="preserve">30226       </t>
  </si>
  <si>
    <t xml:space="preserve">31995       </t>
  </si>
  <si>
    <t xml:space="preserve">32173       </t>
  </si>
  <si>
    <t xml:space="preserve">32168       </t>
  </si>
  <si>
    <t xml:space="preserve">32653       </t>
  </si>
  <si>
    <t xml:space="preserve">32408       </t>
  </si>
  <si>
    <t xml:space="preserve">30229       </t>
  </si>
  <si>
    <t xml:space="preserve">32250       </t>
  </si>
  <si>
    <t xml:space="preserve">30230       </t>
  </si>
  <si>
    <t xml:space="preserve">32695       </t>
  </si>
  <si>
    <t xml:space="preserve">30231       </t>
  </si>
  <si>
    <t xml:space="preserve">30232       </t>
  </si>
  <si>
    <t xml:space="preserve">30228       </t>
  </si>
  <si>
    <t xml:space="preserve">30233       </t>
  </si>
  <si>
    <t xml:space="preserve">32692       </t>
  </si>
  <si>
    <t xml:space="preserve">32517       </t>
  </si>
  <si>
    <t xml:space="preserve">31864       </t>
  </si>
  <si>
    <t xml:space="preserve">30235       </t>
  </si>
  <si>
    <t xml:space="preserve">30234       </t>
  </si>
  <si>
    <t xml:space="preserve">32185       </t>
  </si>
  <si>
    <t xml:space="preserve">30236       </t>
  </si>
  <si>
    <t xml:space="preserve">30237       </t>
  </si>
  <si>
    <t xml:space="preserve">30238       </t>
  </si>
  <si>
    <t xml:space="preserve">32701       </t>
  </si>
  <si>
    <t xml:space="preserve">30240       </t>
  </si>
  <si>
    <t xml:space="preserve">32233       </t>
  </si>
  <si>
    <t xml:space="preserve">32164       </t>
  </si>
  <si>
    <t xml:space="preserve">30245       </t>
  </si>
  <si>
    <t xml:space="preserve">30247       </t>
  </si>
  <si>
    <t xml:space="preserve">30248       </t>
  </si>
  <si>
    <t xml:space="preserve">32744       </t>
  </si>
  <si>
    <t xml:space="preserve">30249       </t>
  </si>
  <si>
    <t xml:space="preserve">32683       </t>
  </si>
  <si>
    <t xml:space="preserve">32454       </t>
  </si>
  <si>
    <t xml:space="preserve">30251       </t>
  </si>
  <si>
    <t xml:space="preserve">30252       </t>
  </si>
  <si>
    <t xml:space="preserve">30253       </t>
  </si>
  <si>
    <t xml:space="preserve">30254       </t>
  </si>
  <si>
    <t xml:space="preserve">30255       </t>
  </si>
  <si>
    <t xml:space="preserve">30256       </t>
  </si>
  <si>
    <t xml:space="preserve">30257       </t>
  </si>
  <si>
    <t xml:space="preserve">30258       </t>
  </si>
  <si>
    <t xml:space="preserve">30259       </t>
  </si>
  <si>
    <t xml:space="preserve">30260       </t>
  </si>
  <si>
    <t xml:space="preserve">30261       </t>
  </si>
  <si>
    <t xml:space="preserve">30262       </t>
  </si>
  <si>
    <t xml:space="preserve">30263       </t>
  </si>
  <si>
    <t xml:space="preserve">30264       </t>
  </si>
  <si>
    <t xml:space="preserve">30265       </t>
  </si>
  <si>
    <t xml:space="preserve">30266       </t>
  </si>
  <si>
    <t xml:space="preserve">30267       </t>
  </si>
  <si>
    <t xml:space="preserve">30268       </t>
  </si>
  <si>
    <t xml:space="preserve">30269       </t>
  </si>
  <si>
    <t xml:space="preserve">30270       </t>
  </si>
  <si>
    <t xml:space="preserve">30271       </t>
  </si>
  <si>
    <t xml:space="preserve">30272       </t>
  </si>
  <si>
    <t xml:space="preserve">30273       </t>
  </si>
  <si>
    <t xml:space="preserve">30274       </t>
  </si>
  <si>
    <t xml:space="preserve">30275       </t>
  </si>
  <si>
    <t xml:space="preserve">30276       </t>
  </si>
  <si>
    <t xml:space="preserve">30277       </t>
  </si>
  <si>
    <t xml:space="preserve">30278       </t>
  </si>
  <si>
    <t xml:space="preserve">30279       </t>
  </si>
  <si>
    <t xml:space="preserve">30280       </t>
  </si>
  <si>
    <t xml:space="preserve">31955       </t>
  </si>
  <si>
    <t xml:space="preserve">30282       </t>
  </si>
  <si>
    <t xml:space="preserve">31447       </t>
  </si>
  <si>
    <t xml:space="preserve">30283       </t>
  </si>
  <si>
    <t xml:space="preserve">30936       </t>
  </si>
  <si>
    <t xml:space="preserve">30285       </t>
  </si>
  <si>
    <t xml:space="preserve">30286       </t>
  </si>
  <si>
    <t xml:space="preserve">31794       </t>
  </si>
  <si>
    <t xml:space="preserve">32222       </t>
  </si>
  <si>
    <t xml:space="preserve">31991       </t>
  </si>
  <si>
    <t xml:space="preserve">31916       </t>
  </si>
  <si>
    <t xml:space="preserve">32690       </t>
  </si>
  <si>
    <t xml:space="preserve">30294       </t>
  </si>
  <si>
    <t xml:space="preserve">32090       </t>
  </si>
  <si>
    <t xml:space="preserve">30284       </t>
  </si>
  <si>
    <t xml:space="preserve">30288       </t>
  </si>
  <si>
    <t xml:space="preserve">32429       </t>
  </si>
  <si>
    <t xml:space="preserve">32136       </t>
  </si>
  <si>
    <t xml:space="preserve">30291       </t>
  </si>
  <si>
    <t xml:space="preserve">30292       </t>
  </si>
  <si>
    <t xml:space="preserve">30295       </t>
  </si>
  <si>
    <t xml:space="preserve">30296       </t>
  </si>
  <si>
    <t xml:space="preserve">30297       </t>
  </si>
  <si>
    <t xml:space="preserve">30299       </t>
  </si>
  <si>
    <t xml:space="preserve">32346       </t>
  </si>
  <si>
    <t xml:space="preserve">32133       </t>
  </si>
  <si>
    <t xml:space="preserve">32033       </t>
  </si>
  <si>
    <t xml:space="preserve">30304       </t>
  </si>
  <si>
    <t xml:space="preserve">32201       </t>
  </si>
  <si>
    <t xml:space="preserve">32354       </t>
  </si>
  <si>
    <t xml:space="preserve">32145       </t>
  </si>
  <si>
    <t xml:space="preserve">30305       </t>
  </si>
  <si>
    <t xml:space="preserve">32527       </t>
  </si>
  <si>
    <t xml:space="preserve">30306       </t>
  </si>
  <si>
    <t xml:space="preserve">30307       </t>
  </si>
  <si>
    <t xml:space="preserve">30309       </t>
  </si>
  <si>
    <t xml:space="preserve">30310       </t>
  </si>
  <si>
    <t xml:space="preserve">30311       </t>
  </si>
  <si>
    <t xml:space="preserve">30312       </t>
  </si>
  <si>
    <t xml:space="preserve">30313       </t>
  </si>
  <si>
    <t xml:space="preserve">30314       </t>
  </si>
  <si>
    <t xml:space="preserve">30315       </t>
  </si>
  <si>
    <t xml:space="preserve">30316       </t>
  </si>
  <si>
    <t xml:space="preserve">30317       </t>
  </si>
  <si>
    <t xml:space="preserve">30318       </t>
  </si>
  <si>
    <t xml:space="preserve">32295       </t>
  </si>
  <si>
    <t xml:space="preserve">30319       </t>
  </si>
  <si>
    <t xml:space="preserve">30320       </t>
  </si>
  <si>
    <t xml:space="preserve">30321       </t>
  </si>
  <si>
    <t xml:space="preserve">32543       </t>
  </si>
  <si>
    <t xml:space="preserve">32549       </t>
  </si>
  <si>
    <t xml:space="preserve">31954       </t>
  </si>
  <si>
    <t xml:space="preserve">30322       </t>
  </si>
  <si>
    <t xml:space="preserve">30323       </t>
  </si>
  <si>
    <t xml:space="preserve">31943       </t>
  </si>
  <si>
    <t xml:space="preserve">30325       </t>
  </si>
  <si>
    <t xml:space="preserve">32415       </t>
  </si>
  <si>
    <t xml:space="preserve">32428       </t>
  </si>
  <si>
    <t xml:space="preserve">30326       </t>
  </si>
  <si>
    <t xml:space="preserve">30327       </t>
  </si>
  <si>
    <t xml:space="preserve">30328       </t>
  </si>
  <si>
    <t xml:space="preserve">30329       </t>
  </si>
  <si>
    <t xml:space="preserve">32176       </t>
  </si>
  <si>
    <t xml:space="preserve">30330       </t>
  </si>
  <si>
    <t xml:space="preserve">30331       </t>
  </si>
  <si>
    <t xml:space="preserve">30332       </t>
  </si>
  <si>
    <t xml:space="preserve">32483       </t>
  </si>
  <si>
    <t xml:space="preserve">30333       </t>
  </si>
  <si>
    <t xml:space="preserve">30335       </t>
  </si>
  <si>
    <t xml:space="preserve">32232       </t>
  </si>
  <si>
    <t xml:space="preserve">30336       </t>
  </si>
  <si>
    <t xml:space="preserve">30338       </t>
  </si>
  <si>
    <t xml:space="preserve">30339       </t>
  </si>
  <si>
    <t xml:space="preserve">31919       </t>
  </si>
  <si>
    <t xml:space="preserve">30341       </t>
  </si>
  <si>
    <t xml:space="preserve">30342       </t>
  </si>
  <si>
    <t xml:space="preserve">30344       </t>
  </si>
  <si>
    <t xml:space="preserve">32473       </t>
  </si>
  <si>
    <t xml:space="preserve">32186       </t>
  </si>
  <si>
    <t xml:space="preserve">30346       </t>
  </si>
  <si>
    <t xml:space="preserve">30347       </t>
  </si>
  <si>
    <t xml:space="preserve">30348       </t>
  </si>
  <si>
    <t xml:space="preserve">30349       </t>
  </si>
  <si>
    <t xml:space="preserve">30351       </t>
  </si>
  <si>
    <t xml:space="preserve">31929       </t>
  </si>
  <si>
    <t xml:space="preserve">32640       </t>
  </si>
  <si>
    <t xml:space="preserve">30352       </t>
  </si>
  <si>
    <t xml:space="preserve">30353       </t>
  </si>
  <si>
    <t xml:space="preserve">30356       </t>
  </si>
  <si>
    <t xml:space="preserve">32488       </t>
  </si>
  <si>
    <t xml:space="preserve">32576       </t>
  </si>
  <si>
    <t xml:space="preserve">32673       </t>
  </si>
  <si>
    <t xml:space="preserve">32492       </t>
  </si>
  <si>
    <t xml:space="preserve">30359       </t>
  </si>
  <si>
    <t xml:space="preserve">32340       </t>
  </si>
  <si>
    <t xml:space="preserve">32019       </t>
  </si>
  <si>
    <t xml:space="preserve">30362       </t>
  </si>
  <si>
    <t xml:space="preserve">30363       </t>
  </si>
  <si>
    <t xml:space="preserve">30365       </t>
  </si>
  <si>
    <t xml:space="preserve">31980       </t>
  </si>
  <si>
    <t xml:space="preserve">32664       </t>
  </si>
  <si>
    <t xml:space="preserve">32439       </t>
  </si>
  <si>
    <t xml:space="preserve">30367       </t>
  </si>
  <si>
    <t xml:space="preserve">30368       </t>
  </si>
  <si>
    <t xml:space="preserve">30369       </t>
  </si>
  <si>
    <t xml:space="preserve">30371       </t>
  </si>
  <si>
    <t xml:space="preserve">32575       </t>
  </si>
  <si>
    <t xml:space="preserve">30375       </t>
  </si>
  <si>
    <t xml:space="preserve">30376       </t>
  </si>
  <si>
    <t xml:space="preserve">30377       </t>
  </si>
  <si>
    <t xml:space="preserve">32617       </t>
  </si>
  <si>
    <t xml:space="preserve">31888       </t>
  </si>
  <si>
    <t xml:space="preserve">30378       </t>
  </si>
  <si>
    <t xml:space="preserve">32283       </t>
  </si>
  <si>
    <t xml:space="preserve">30379       </t>
  </si>
  <si>
    <t xml:space="preserve">30380       </t>
  </si>
  <si>
    <t xml:space="preserve">30381       </t>
  </si>
  <si>
    <t xml:space="preserve">30382       </t>
  </si>
  <si>
    <t xml:space="preserve">30384       </t>
  </si>
  <si>
    <t xml:space="preserve">30386       </t>
  </si>
  <si>
    <t xml:space="preserve">32043       </t>
  </si>
  <si>
    <t xml:space="preserve">30388       </t>
  </si>
  <si>
    <t xml:space="preserve">30389       </t>
  </si>
  <si>
    <t xml:space="preserve">30390       </t>
  </si>
  <si>
    <t xml:space="preserve">30391       </t>
  </si>
  <si>
    <t xml:space="preserve">30392       </t>
  </si>
  <si>
    <t xml:space="preserve">30393       </t>
  </si>
  <si>
    <t xml:space="preserve">30396       </t>
  </si>
  <si>
    <t xml:space="preserve">30397       </t>
  </si>
  <si>
    <t xml:space="preserve">30398       </t>
  </si>
  <si>
    <t xml:space="preserve">30399       </t>
  </si>
  <si>
    <t xml:space="preserve">30400       </t>
  </si>
  <si>
    <t xml:space="preserve">30401       </t>
  </si>
  <si>
    <t xml:space="preserve">30402       </t>
  </si>
  <si>
    <t xml:space="preserve">30403       </t>
  </si>
  <si>
    <t xml:space="preserve">30404       </t>
  </si>
  <si>
    <t xml:space="preserve">30408       </t>
  </si>
  <si>
    <t xml:space="preserve">30409       </t>
  </si>
  <si>
    <t xml:space="preserve">30411       </t>
  </si>
  <si>
    <t xml:space="preserve">30412       </t>
  </si>
  <si>
    <t xml:space="preserve">30413       </t>
  </si>
  <si>
    <t xml:space="preserve">32605       </t>
  </si>
  <si>
    <t xml:space="preserve">32094       </t>
  </si>
  <si>
    <t xml:space="preserve">32624       </t>
  </si>
  <si>
    <t xml:space="preserve">32209       </t>
  </si>
  <si>
    <t xml:space="preserve">30414       </t>
  </si>
  <si>
    <t xml:space="preserve">30415       </t>
  </si>
  <si>
    <t xml:space="preserve">32257       </t>
  </si>
  <si>
    <t xml:space="preserve">32103       </t>
  </si>
  <si>
    <t xml:space="preserve">30416       </t>
  </si>
  <si>
    <t xml:space="preserve">32134       </t>
  </si>
  <si>
    <t xml:space="preserve">32071       </t>
  </si>
  <si>
    <t xml:space="preserve">30417       </t>
  </si>
  <si>
    <t xml:space="preserve">32118       </t>
  </si>
  <si>
    <t xml:space="preserve">30419       </t>
  </si>
  <si>
    <t xml:space="preserve">32076       </t>
  </si>
  <si>
    <t xml:space="preserve">30420       </t>
  </si>
  <si>
    <t xml:space="preserve">30421       </t>
  </si>
  <si>
    <t xml:space="preserve">30422       </t>
  </si>
  <si>
    <t xml:space="preserve">31356       </t>
  </si>
  <si>
    <t xml:space="preserve">30426       </t>
  </si>
  <si>
    <t xml:space="preserve">30427       </t>
  </si>
  <si>
    <t xml:space="preserve">30428       </t>
  </si>
  <si>
    <t xml:space="preserve">30429       </t>
  </si>
  <si>
    <t xml:space="preserve">30431       </t>
  </si>
  <si>
    <t xml:space="preserve">32079       </t>
  </si>
  <si>
    <t xml:space="preserve">32109       </t>
  </si>
  <si>
    <t xml:space="preserve">32378       </t>
  </si>
  <si>
    <t xml:space="preserve">30432       </t>
  </si>
  <si>
    <t xml:space="preserve">31913       </t>
  </si>
  <si>
    <t xml:space="preserve">30433       </t>
  </si>
  <si>
    <t xml:space="preserve">30436       </t>
  </si>
  <si>
    <t xml:space="preserve">31852       </t>
  </si>
  <si>
    <t xml:space="preserve">31928       </t>
  </si>
  <si>
    <t xml:space="preserve">30439       </t>
  </si>
  <si>
    <t xml:space="preserve">32041       </t>
  </si>
  <si>
    <t xml:space="preserve">30441       </t>
  </si>
  <si>
    <t xml:space="preserve">30442       </t>
  </si>
  <si>
    <t xml:space="preserve">31992       </t>
  </si>
  <si>
    <t xml:space="preserve">30443       </t>
  </si>
  <si>
    <t xml:space="preserve">32615       </t>
  </si>
  <si>
    <t xml:space="preserve">30445       </t>
  </si>
  <si>
    <t xml:space="preserve">30447       </t>
  </si>
  <si>
    <t xml:space="preserve">32130       </t>
  </si>
  <si>
    <t xml:space="preserve">30444       </t>
  </si>
  <si>
    <t xml:space="preserve">30449       </t>
  </si>
  <si>
    <t xml:space="preserve">32639       </t>
  </si>
  <si>
    <t xml:space="preserve">32720       </t>
  </si>
  <si>
    <t xml:space="preserve">30450       </t>
  </si>
  <si>
    <t xml:space="preserve">30451       </t>
  </si>
  <si>
    <t xml:space="preserve">30452       </t>
  </si>
  <si>
    <t xml:space="preserve">32082       </t>
  </si>
  <si>
    <t xml:space="preserve">32629       </t>
  </si>
  <si>
    <t xml:space="preserve">30453       </t>
  </si>
  <si>
    <t xml:space="preserve">30454       </t>
  </si>
  <si>
    <t xml:space="preserve">30455       </t>
  </si>
  <si>
    <t xml:space="preserve">30456       </t>
  </si>
  <si>
    <t xml:space="preserve">30457       </t>
  </si>
  <si>
    <t xml:space="preserve">32714       </t>
  </si>
  <si>
    <t xml:space="preserve">30458       </t>
  </si>
  <si>
    <t xml:space="preserve">30459       </t>
  </si>
  <si>
    <t xml:space="preserve">30460       </t>
  </si>
  <si>
    <t xml:space="preserve">30461       </t>
  </si>
  <si>
    <t xml:space="preserve">30462       </t>
  </si>
  <si>
    <t xml:space="preserve">32046       </t>
  </si>
  <si>
    <t xml:space="preserve">30464       </t>
  </si>
  <si>
    <t xml:space="preserve">32522       </t>
  </si>
  <si>
    <t xml:space="preserve">32540       </t>
  </si>
  <si>
    <t xml:space="preserve">32281       </t>
  </si>
  <si>
    <t xml:space="preserve">32311       </t>
  </si>
  <si>
    <t xml:space="preserve">30468       </t>
  </si>
  <si>
    <t xml:space="preserve">32220       </t>
  </si>
  <si>
    <t xml:space="preserve">32055       </t>
  </si>
  <si>
    <t xml:space="preserve">30469       </t>
  </si>
  <si>
    <t xml:space="preserve">32484       </t>
  </si>
  <si>
    <t xml:space="preserve">32659       </t>
  </si>
  <si>
    <t xml:space="preserve">30470       </t>
  </si>
  <si>
    <t xml:space="preserve">30471       </t>
  </si>
  <si>
    <t xml:space="preserve">30472       </t>
  </si>
  <si>
    <t xml:space="preserve">30473       </t>
  </si>
  <si>
    <t xml:space="preserve">30474       </t>
  </si>
  <si>
    <t xml:space="preserve">32403       </t>
  </si>
  <si>
    <t xml:space="preserve">32747       </t>
  </si>
  <si>
    <t xml:space="preserve">30477       </t>
  </si>
  <si>
    <t xml:space="preserve">30478       </t>
  </si>
  <si>
    <t xml:space="preserve">30479       </t>
  </si>
  <si>
    <t xml:space="preserve">32466       </t>
  </si>
  <si>
    <t xml:space="preserve">32622       </t>
  </si>
  <si>
    <t xml:space="preserve">30480       </t>
  </si>
  <si>
    <t xml:space="preserve">30484       </t>
  </si>
  <si>
    <t xml:space="preserve">32092       </t>
  </si>
  <si>
    <t xml:space="preserve">30485       </t>
  </si>
  <si>
    <t xml:space="preserve">30486       </t>
  </si>
  <si>
    <t xml:space="preserve">32161       </t>
  </si>
  <si>
    <t xml:space="preserve">30487       </t>
  </si>
  <si>
    <t xml:space="preserve">30435       </t>
  </si>
  <si>
    <t xml:space="preserve">31851       </t>
  </si>
  <si>
    <t xml:space="preserve">30491       </t>
  </si>
  <si>
    <t xml:space="preserve">32293       </t>
  </si>
  <si>
    <t xml:space="preserve">30492       </t>
  </si>
  <si>
    <t xml:space="preserve">32312       </t>
  </si>
  <si>
    <t xml:space="preserve">32114       </t>
  </si>
  <si>
    <t xml:space="preserve">32249       </t>
  </si>
  <si>
    <t xml:space="preserve">30493       </t>
  </si>
  <si>
    <t xml:space="preserve">31914       </t>
  </si>
  <si>
    <t xml:space="preserve">32175       </t>
  </si>
  <si>
    <t xml:space="preserve">32393       </t>
  </si>
  <si>
    <t xml:space="preserve">30494       </t>
  </si>
  <si>
    <t xml:space="preserve">32660       </t>
  </si>
  <si>
    <t xml:space="preserve">30495       </t>
  </si>
  <si>
    <t xml:space="preserve">31937       </t>
  </si>
  <si>
    <t xml:space="preserve">30496       </t>
  </si>
  <si>
    <t xml:space="preserve">30497       </t>
  </si>
  <si>
    <t xml:space="preserve">30498       </t>
  </si>
  <si>
    <t xml:space="preserve">30500       </t>
  </si>
  <si>
    <t xml:space="preserve">30502       </t>
  </si>
  <si>
    <t xml:space="preserve">30503       </t>
  </si>
  <si>
    <t xml:space="preserve">30504       </t>
  </si>
  <si>
    <t xml:space="preserve">30505       </t>
  </si>
  <si>
    <t xml:space="preserve">30508       </t>
  </si>
  <si>
    <t xml:space="preserve">30532       </t>
  </si>
  <si>
    <t xml:space="preserve">32193       </t>
  </si>
  <si>
    <t xml:space="preserve">32124       </t>
  </si>
  <si>
    <t xml:space="preserve">32572       </t>
  </si>
  <si>
    <t xml:space="preserve">32231       </t>
  </si>
  <si>
    <t xml:space="preserve">32722       </t>
  </si>
  <si>
    <t xml:space="preserve">32302       </t>
  </si>
  <si>
    <t xml:space="preserve">32284       </t>
  </si>
  <si>
    <t xml:space="preserve">30517       </t>
  </si>
  <si>
    <t xml:space="preserve">32498       </t>
  </si>
  <si>
    <t xml:space="preserve">32423       </t>
  </si>
  <si>
    <t xml:space="preserve">32481       </t>
  </si>
  <si>
    <t xml:space="preserve">32636       </t>
  </si>
  <si>
    <t xml:space="preserve">32620       </t>
  </si>
  <si>
    <t xml:space="preserve">32304       </t>
  </si>
  <si>
    <t xml:space="preserve">32598       </t>
  </si>
  <si>
    <t xml:space="preserve">32703       </t>
  </si>
  <si>
    <t xml:space="preserve">30527       </t>
  </si>
  <si>
    <t xml:space="preserve">32709       </t>
  </si>
  <si>
    <t xml:space="preserve">32525       </t>
  </si>
  <si>
    <t xml:space="preserve">32713       </t>
  </si>
  <si>
    <t xml:space="preserve">32708       </t>
  </si>
  <si>
    <t xml:space="preserve">32087       </t>
  </si>
  <si>
    <t xml:space="preserve">32086       </t>
  </si>
  <si>
    <t xml:space="preserve">30535       </t>
  </si>
  <si>
    <t xml:space="preserve">32020       </t>
  </si>
  <si>
    <t xml:space="preserve">32119       </t>
  </si>
  <si>
    <t xml:space="preserve">30537       </t>
  </si>
  <si>
    <t xml:space="preserve">30538       </t>
  </si>
  <si>
    <t xml:space="preserve">32065       </t>
  </si>
  <si>
    <t xml:space="preserve">30539       </t>
  </si>
  <si>
    <t xml:space="preserve">30541       </t>
  </si>
  <si>
    <t xml:space="preserve">30542       </t>
  </si>
  <si>
    <t xml:space="preserve">30782       </t>
  </si>
  <si>
    <t xml:space="preserve">30543       </t>
  </si>
  <si>
    <t xml:space="preserve">31936       </t>
  </si>
  <si>
    <t xml:space="preserve">30545       </t>
  </si>
  <si>
    <t xml:space="preserve">30544       </t>
  </si>
  <si>
    <t xml:space="preserve">30546       </t>
  </si>
  <si>
    <t xml:space="preserve">30548       </t>
  </si>
  <si>
    <t xml:space="preserve">30552       </t>
  </si>
  <si>
    <t xml:space="preserve">30553       </t>
  </si>
  <si>
    <t xml:space="preserve">30555       </t>
  </si>
  <si>
    <t xml:space="preserve">30558       </t>
  </si>
  <si>
    <t xml:space="preserve">30560       </t>
  </si>
  <si>
    <t xml:space="preserve">30561       </t>
  </si>
  <si>
    <t xml:space="preserve">31976       </t>
  </si>
  <si>
    <t xml:space="preserve">30562       </t>
  </si>
  <si>
    <t xml:space="preserve">32513       </t>
  </si>
  <si>
    <t xml:space="preserve">32704       </t>
  </si>
  <si>
    <t xml:space="preserve">31278       </t>
  </si>
  <si>
    <t xml:space="preserve">32022       </t>
  </si>
  <si>
    <t xml:space="preserve">30564       </t>
  </si>
  <si>
    <t xml:space="preserve">30565       </t>
  </si>
  <si>
    <t xml:space="preserve">30566       </t>
  </si>
  <si>
    <t xml:space="preserve">30569       </t>
  </si>
  <si>
    <t xml:space="preserve">32266       </t>
  </si>
  <si>
    <t xml:space="preserve">30570       </t>
  </si>
  <si>
    <t xml:space="preserve">30571       </t>
  </si>
  <si>
    <t xml:space="preserve">30572       </t>
  </si>
  <si>
    <t xml:space="preserve">30574       </t>
  </si>
  <si>
    <t xml:space="preserve">30575       </t>
  </si>
  <si>
    <t xml:space="preserve">31856       </t>
  </si>
  <si>
    <t xml:space="preserve">30577       </t>
  </si>
  <si>
    <t xml:space="preserve">32586       </t>
  </si>
  <si>
    <t xml:space="preserve">32291       </t>
  </si>
  <si>
    <t xml:space="preserve">32080       </t>
  </si>
  <si>
    <t xml:space="preserve">30582       </t>
  </si>
  <si>
    <t xml:space="preserve">30583       </t>
  </si>
  <si>
    <t xml:space="preserve">30584       </t>
  </si>
  <si>
    <t xml:space="preserve">32187       </t>
  </si>
  <si>
    <t xml:space="preserve">31925       </t>
  </si>
  <si>
    <t xml:space="preserve">31832       </t>
  </si>
  <si>
    <t xml:space="preserve">32102       </t>
  </si>
  <si>
    <t xml:space="preserve">30588       </t>
  </si>
  <si>
    <t xml:space="preserve">30589       </t>
  </si>
  <si>
    <t xml:space="preserve">30591       </t>
  </si>
  <si>
    <t xml:space="preserve">31965       </t>
  </si>
  <si>
    <t xml:space="preserve">30592       </t>
  </si>
  <si>
    <t xml:space="preserve">32272       </t>
  </si>
  <si>
    <t xml:space="preserve">32264       </t>
  </si>
  <si>
    <t xml:space="preserve">32032       </t>
  </si>
  <si>
    <t xml:space="preserve">30593       </t>
  </si>
  <si>
    <t xml:space="preserve">30594       </t>
  </si>
  <si>
    <t xml:space="preserve">30595       </t>
  </si>
  <si>
    <t xml:space="preserve">30597       </t>
  </si>
  <si>
    <t xml:space="preserve">30598       </t>
  </si>
  <si>
    <t xml:space="preserve">30599       </t>
  </si>
  <si>
    <t xml:space="preserve">32578       </t>
  </si>
  <si>
    <t xml:space="preserve">30600       </t>
  </si>
  <si>
    <t xml:space="preserve">30602       </t>
  </si>
  <si>
    <t xml:space="preserve">30603       </t>
  </si>
  <si>
    <t xml:space="preserve">30604       </t>
  </si>
  <si>
    <t xml:space="preserve">30605       </t>
  </si>
  <si>
    <t xml:space="preserve">43442       </t>
  </si>
  <si>
    <t xml:space="preserve">30607       </t>
  </si>
  <si>
    <t xml:space="preserve">31825       </t>
  </si>
  <si>
    <t xml:space="preserve">30608       </t>
  </si>
  <si>
    <t xml:space="preserve">30609       </t>
  </si>
  <si>
    <t xml:space="preserve">30610       </t>
  </si>
  <si>
    <t xml:space="preserve">30611       </t>
  </si>
  <si>
    <t xml:space="preserve">32479       </t>
  </si>
  <si>
    <t xml:space="preserve">32108       </t>
  </si>
  <si>
    <t xml:space="preserve">31900       </t>
  </si>
  <si>
    <t xml:space="preserve">30612       </t>
  </si>
  <si>
    <t xml:space="preserve">30613       </t>
  </si>
  <si>
    <t xml:space="preserve">30614       </t>
  </si>
  <si>
    <t xml:space="preserve">30615       </t>
  </si>
  <si>
    <t xml:space="preserve">32506       </t>
  </si>
  <si>
    <t xml:space="preserve">32649       </t>
  </si>
  <si>
    <t xml:space="preserve">31859       </t>
  </si>
  <si>
    <t xml:space="preserve">30616       </t>
  </si>
  <si>
    <t xml:space="preserve">30617       </t>
  </si>
  <si>
    <t xml:space="preserve">32431       </t>
  </si>
  <si>
    <t xml:space="preserve">30618       </t>
  </si>
  <si>
    <t xml:space="preserve">30619       </t>
  </si>
  <si>
    <t xml:space="preserve">30620       </t>
  </si>
  <si>
    <t xml:space="preserve">30623       </t>
  </si>
  <si>
    <t xml:space="preserve">32665       </t>
  </si>
  <si>
    <t xml:space="preserve">30625       </t>
  </si>
  <si>
    <t xml:space="preserve">30626       </t>
  </si>
  <si>
    <t xml:space="preserve">30628       </t>
  </si>
  <si>
    <t xml:space="preserve">32606       </t>
  </si>
  <si>
    <t xml:space="preserve">32607       </t>
  </si>
  <si>
    <t xml:space="preserve">32307       </t>
  </si>
  <si>
    <t xml:space="preserve">30629       </t>
  </si>
  <si>
    <t xml:space="preserve">30630       </t>
  </si>
  <si>
    <t xml:space="preserve">30632       </t>
  </si>
  <si>
    <t xml:space="preserve">30633       </t>
  </si>
  <si>
    <t xml:space="preserve">32421       </t>
  </si>
  <si>
    <t xml:space="preserve">31530       </t>
  </si>
  <si>
    <t xml:space="preserve">31837       </t>
  </si>
  <si>
    <t xml:space="preserve">32078       </t>
  </si>
  <si>
    <t xml:space="preserve">30635       </t>
  </si>
  <si>
    <t xml:space="preserve">30636       </t>
  </si>
  <si>
    <t xml:space="preserve">30637       </t>
  </si>
  <si>
    <t xml:space="preserve">30640       </t>
  </si>
  <si>
    <t xml:space="preserve">32146       </t>
  </si>
  <si>
    <t xml:space="preserve">30644       </t>
  </si>
  <si>
    <t xml:space="preserve">30645       </t>
  </si>
  <si>
    <t xml:space="preserve">30646       </t>
  </si>
  <si>
    <t xml:space="preserve">30648       </t>
  </si>
  <si>
    <t xml:space="preserve">30649       </t>
  </si>
  <si>
    <t xml:space="preserve">30650       </t>
  </si>
  <si>
    <t xml:space="preserve">30651       </t>
  </si>
  <si>
    <t xml:space="preserve">32696       </t>
  </si>
  <si>
    <t xml:space="preserve">32308       </t>
  </si>
  <si>
    <t xml:space="preserve">32318       </t>
  </si>
  <si>
    <t xml:space="preserve">32004       </t>
  </si>
  <si>
    <t xml:space="preserve">32139       </t>
  </si>
  <si>
    <t xml:space="preserve">32140       </t>
  </si>
  <si>
    <t xml:space="preserve">32251       </t>
  </si>
  <si>
    <t xml:space="preserve">30654       </t>
  </si>
  <si>
    <t xml:space="preserve">30655       </t>
  </si>
  <si>
    <t xml:space="preserve">30656       </t>
  </si>
  <si>
    <t xml:space="preserve">30657       </t>
  </si>
  <si>
    <t xml:space="preserve">32137       </t>
  </si>
  <si>
    <t xml:space="preserve">30658       </t>
  </si>
  <si>
    <t xml:space="preserve">32705       </t>
  </si>
  <si>
    <t xml:space="preserve">30659       </t>
  </si>
  <si>
    <t xml:space="preserve">30660       </t>
  </si>
  <si>
    <t xml:space="preserve">32278       </t>
  </si>
  <si>
    <t xml:space="preserve">30662       </t>
  </si>
  <si>
    <t xml:space="preserve">30664       </t>
  </si>
  <si>
    <t xml:space="preserve">30666       </t>
  </si>
  <si>
    <t xml:space="preserve">30667       </t>
  </si>
  <si>
    <t xml:space="preserve">30668       </t>
  </si>
  <si>
    <t xml:space="preserve">30670       </t>
  </si>
  <si>
    <t xml:space="preserve">30671       </t>
  </si>
  <si>
    <t xml:space="preserve">30672       </t>
  </si>
  <si>
    <t xml:space="preserve">30673       </t>
  </si>
  <si>
    <t xml:space="preserve">32088       </t>
  </si>
  <si>
    <t xml:space="preserve">31886       </t>
  </si>
  <si>
    <t xml:space="preserve">32334       </t>
  </si>
  <si>
    <t xml:space="preserve">31971       </t>
  </si>
  <si>
    <t xml:space="preserve">32156       </t>
  </si>
  <si>
    <t xml:space="preserve">32638       </t>
  </si>
  <si>
    <t xml:space="preserve">32131       </t>
  </si>
  <si>
    <t xml:space="preserve">32418       </t>
  </si>
  <si>
    <t xml:space="preserve">32316       </t>
  </si>
  <si>
    <t xml:space="preserve">32687       </t>
  </si>
  <si>
    <t xml:space="preserve">32688       </t>
  </si>
  <si>
    <t xml:space="preserve">32148       </t>
  </si>
  <si>
    <t xml:space="preserve">30788       </t>
  </si>
  <si>
    <t xml:space="preserve">32631       </t>
  </si>
  <si>
    <t xml:space="preserve">30676       </t>
  </si>
  <si>
    <t xml:space="preserve">32061       </t>
  </si>
  <si>
    <t xml:space="preserve">30678       </t>
  </si>
  <si>
    <t xml:space="preserve">30679       </t>
  </si>
  <si>
    <t xml:space="preserve">32390       </t>
  </si>
  <si>
    <t xml:space="preserve">32410       </t>
  </si>
  <si>
    <t xml:space="preserve">30680       </t>
  </si>
  <si>
    <t xml:space="preserve">30681       </t>
  </si>
  <si>
    <t xml:space="preserve">32650       </t>
  </si>
  <si>
    <t xml:space="preserve">32594       </t>
  </si>
  <si>
    <t xml:space="preserve">30682       </t>
  </si>
  <si>
    <t xml:space="preserve">30683       </t>
  </si>
  <si>
    <t xml:space="preserve">30684       </t>
  </si>
  <si>
    <t xml:space="preserve">30685       </t>
  </si>
  <si>
    <t xml:space="preserve">30686       </t>
  </si>
  <si>
    <t xml:space="preserve">30920       </t>
  </si>
  <si>
    <t xml:space="preserve">30687       </t>
  </si>
  <si>
    <t xml:space="preserve">31926       </t>
  </si>
  <si>
    <t xml:space="preserve">32268       </t>
  </si>
  <si>
    <t xml:space="preserve">30688       </t>
  </si>
  <si>
    <t xml:space="preserve">30689       </t>
  </si>
  <si>
    <t xml:space="preserve">30437       </t>
  </si>
  <si>
    <t xml:space="preserve">30690       </t>
  </si>
  <si>
    <t xml:space="preserve">30691       </t>
  </si>
  <si>
    <t xml:space="preserve">30694       </t>
  </si>
  <si>
    <t xml:space="preserve">30695       </t>
  </si>
  <si>
    <t xml:space="preserve">30696       </t>
  </si>
  <si>
    <t xml:space="preserve">30697       </t>
  </si>
  <si>
    <t xml:space="preserve">32036       </t>
  </si>
  <si>
    <t xml:space="preserve">30698       </t>
  </si>
  <si>
    <t xml:space="preserve">30699       </t>
  </si>
  <si>
    <t xml:space="preserve">30700       </t>
  </si>
  <si>
    <t xml:space="preserve">30702       </t>
  </si>
  <si>
    <t xml:space="preserve">32230       </t>
  </si>
  <si>
    <t xml:space="preserve">30706       </t>
  </si>
  <si>
    <t xml:space="preserve">30707       </t>
  </si>
  <si>
    <t xml:space="preserve">30708       </t>
  </si>
  <si>
    <t xml:space="preserve">30711       </t>
  </si>
  <si>
    <t xml:space="preserve">30712       </t>
  </si>
  <si>
    <t xml:space="preserve">30713       </t>
  </si>
  <si>
    <t xml:space="preserve">30714       </t>
  </si>
  <si>
    <t xml:space="preserve">30715       </t>
  </si>
  <si>
    <t xml:space="preserve">31257       </t>
  </si>
  <si>
    <t xml:space="preserve">31838       </t>
  </si>
  <si>
    <t xml:space="preserve">32095       </t>
  </si>
  <si>
    <t xml:space="preserve">32723       </t>
  </si>
  <si>
    <t xml:space="preserve">30716       </t>
  </si>
  <si>
    <t xml:space="preserve">30717       </t>
  </si>
  <si>
    <t xml:space="preserve">30740       </t>
  </si>
  <si>
    <t xml:space="preserve">31974       </t>
  </si>
  <si>
    <t xml:space="preserve">30741       </t>
  </si>
  <si>
    <t xml:space="preserve">30742       </t>
  </si>
  <si>
    <t xml:space="preserve">30743       </t>
  </si>
  <si>
    <t xml:space="preserve">30744       </t>
  </si>
  <si>
    <t xml:space="preserve">30745       </t>
  </si>
  <si>
    <t xml:space="preserve">30746       </t>
  </si>
  <si>
    <t xml:space="preserve">30747       </t>
  </si>
  <si>
    <t xml:space="preserve">32101       </t>
  </si>
  <si>
    <t xml:space="preserve">30748       </t>
  </si>
  <si>
    <t xml:space="preserve">30751       </t>
  </si>
  <si>
    <t xml:space="preserve">30752       </t>
  </si>
  <si>
    <t xml:space="preserve">30754       </t>
  </si>
  <si>
    <t xml:space="preserve">30147       </t>
  </si>
  <si>
    <t xml:space="preserve">32553       </t>
  </si>
  <si>
    <t xml:space="preserve">32044       </t>
  </si>
  <si>
    <t xml:space="preserve">30755       </t>
  </si>
  <si>
    <t xml:space="preserve">30756       </t>
  </si>
  <si>
    <t xml:space="preserve">30757       </t>
  </si>
  <si>
    <t xml:space="preserve">30758       </t>
  </si>
  <si>
    <t xml:space="preserve">31902       </t>
  </si>
  <si>
    <t xml:space="preserve">30760       </t>
  </si>
  <si>
    <t xml:space="preserve">31251       </t>
  </si>
  <si>
    <t xml:space="preserve">32504       </t>
  </si>
  <si>
    <t xml:space="preserve">30762       </t>
  </si>
  <si>
    <t xml:space="preserve">30763       </t>
  </si>
  <si>
    <t xml:space="preserve">30765       </t>
  </si>
  <si>
    <t xml:space="preserve">30766       </t>
  </si>
  <si>
    <t xml:space="preserve">32584       </t>
  </si>
  <si>
    <t xml:space="preserve">30768       </t>
  </si>
  <si>
    <t xml:space="preserve">30769       </t>
  </si>
  <si>
    <t xml:space="preserve">30771       </t>
  </si>
  <si>
    <t xml:space="preserve">31938       </t>
  </si>
  <si>
    <t xml:space="preserve">32419       </t>
  </si>
  <si>
    <t xml:space="preserve">30772       </t>
  </si>
  <si>
    <t xml:space="preserve">30773       </t>
  </si>
  <si>
    <t xml:space="preserve">30774       </t>
  </si>
  <si>
    <t xml:space="preserve">30777       </t>
  </si>
  <si>
    <t xml:space="preserve">30778       </t>
  </si>
  <si>
    <t xml:space="preserve">30779       </t>
  </si>
  <si>
    <t xml:space="preserve">30780       </t>
  </si>
  <si>
    <t xml:space="preserve">30781       </t>
  </si>
  <si>
    <t xml:space="preserve">31878       </t>
  </si>
  <si>
    <t xml:space="preserve">32163       </t>
  </si>
  <si>
    <t xml:space="preserve">30783       </t>
  </si>
  <si>
    <t xml:space="preserve">30784       </t>
  </si>
  <si>
    <t xml:space="preserve">32376       </t>
  </si>
  <si>
    <t xml:space="preserve">32689       </t>
  </si>
  <si>
    <t xml:space="preserve">32651       </t>
  </si>
  <si>
    <t xml:space="preserve">30786       </t>
  </si>
  <si>
    <t xml:space="preserve">30787       </t>
  </si>
  <si>
    <t xml:space="preserve">32641       </t>
  </si>
  <si>
    <t xml:space="preserve">32322       </t>
  </si>
  <si>
    <t xml:space="preserve">32706       </t>
  </si>
  <si>
    <t xml:space="preserve">32591       </t>
  </si>
  <si>
    <t xml:space="preserve">32583       </t>
  </si>
  <si>
    <t xml:space="preserve">32458       </t>
  </si>
  <si>
    <t xml:space="preserve">30789       </t>
  </si>
  <si>
    <t xml:space="preserve">31833       </t>
  </si>
  <si>
    <t xml:space="preserve">30790       </t>
  </si>
  <si>
    <t xml:space="preserve">32338       </t>
  </si>
  <si>
    <t xml:space="preserve">31831       </t>
  </si>
  <si>
    <t xml:space="preserve">30791       </t>
  </si>
  <si>
    <t xml:space="preserve">32217       </t>
  </si>
  <si>
    <t xml:space="preserve">32362       </t>
  </si>
  <si>
    <t xml:space="preserve">32204       </t>
  </si>
  <si>
    <t xml:space="preserve">32147       </t>
  </si>
  <si>
    <t xml:space="preserve">31881       </t>
  </si>
  <si>
    <t xml:space="preserve">32691       </t>
  </si>
  <si>
    <t xml:space="preserve">32670       </t>
  </si>
  <si>
    <t xml:space="preserve">30792       </t>
  </si>
  <si>
    <t xml:space="preserve">31904       </t>
  </si>
  <si>
    <t xml:space="preserve">30793       </t>
  </si>
  <si>
    <t xml:space="preserve">32054       </t>
  </si>
  <si>
    <t xml:space="preserve">30794       </t>
  </si>
  <si>
    <t xml:space="preserve">32635       </t>
  </si>
  <si>
    <t xml:space="preserve">31874       </t>
  </si>
  <si>
    <t xml:space="preserve">31869       </t>
  </si>
  <si>
    <t xml:space="preserve">32731       </t>
  </si>
  <si>
    <t xml:space="preserve">30795       </t>
  </si>
  <si>
    <t xml:space="preserve">32593       </t>
  </si>
  <si>
    <t xml:space="preserve">32208       </t>
  </si>
  <si>
    <t xml:space="preserve">30797       </t>
  </si>
  <si>
    <t xml:space="preserve">30798       </t>
  </si>
  <si>
    <t xml:space="preserve">30799       </t>
  </si>
  <si>
    <t xml:space="preserve">32502       </t>
  </si>
  <si>
    <t xml:space="preserve">30800       </t>
  </si>
  <si>
    <t xml:space="preserve">32335       </t>
  </si>
  <si>
    <t xml:space="preserve">32261       </t>
  </si>
  <si>
    <t xml:space="preserve">30801       </t>
  </si>
  <si>
    <t xml:space="preserve">32633       </t>
  </si>
  <si>
    <t xml:space="preserve">31956       </t>
  </si>
  <si>
    <t xml:space="preserve">32089       </t>
  </si>
  <si>
    <t xml:space="preserve">32707       </t>
  </si>
  <si>
    <t xml:space="preserve">30802       </t>
  </si>
  <si>
    <t xml:space="preserve">32694       </t>
  </si>
  <si>
    <t xml:space="preserve">32637       </t>
  </si>
  <si>
    <t xml:space="preserve">32668       </t>
  </si>
  <si>
    <t xml:space="preserve">31885       </t>
  </si>
  <si>
    <t xml:space="preserve">30803       </t>
  </si>
  <si>
    <t xml:space="preserve">30804       </t>
  </si>
  <si>
    <t xml:space="preserve">30805       </t>
  </si>
  <si>
    <t xml:space="preserve">31830       </t>
  </si>
  <si>
    <t xml:space="preserve">32580       </t>
  </si>
  <si>
    <t xml:space="preserve">31868       </t>
  </si>
  <si>
    <t xml:space="preserve">30806       </t>
  </si>
  <si>
    <t xml:space="preserve">30807       </t>
  </si>
  <si>
    <t xml:space="preserve">32642       </t>
  </si>
  <si>
    <t xml:space="preserve">32686       </t>
  </si>
  <si>
    <t xml:space="preserve">32172       </t>
  </si>
  <si>
    <t xml:space="preserve">32383       </t>
  </si>
  <si>
    <t xml:space="preserve">30809       </t>
  </si>
  <si>
    <t xml:space="preserve">32321       </t>
  </si>
  <si>
    <t xml:space="preserve">32107       </t>
  </si>
  <si>
    <t xml:space="preserve">30813       </t>
  </si>
  <si>
    <t xml:space="preserve">30814       </t>
  </si>
  <si>
    <t xml:space="preserve">30815       </t>
  </si>
  <si>
    <t xml:space="preserve">32611       </t>
  </si>
  <si>
    <t xml:space="preserve">32510       </t>
  </si>
  <si>
    <t xml:space="preserve">32263       </t>
  </si>
  <si>
    <t xml:space="preserve">30816       </t>
  </si>
  <si>
    <t xml:space="preserve">32608       </t>
  </si>
  <si>
    <t xml:space="preserve">32143       </t>
  </si>
  <si>
    <t xml:space="preserve">31932       </t>
  </si>
  <si>
    <t xml:space="preserve">30819       </t>
  </si>
  <si>
    <t xml:space="preserve">30820       </t>
  </si>
  <si>
    <t xml:space="preserve">30821       </t>
  </si>
  <si>
    <t xml:space="preserve">30823       </t>
  </si>
  <si>
    <t xml:space="preserve">32286       </t>
  </si>
  <si>
    <t xml:space="preserve">32029       </t>
  </si>
  <si>
    <t xml:space="preserve">32099       </t>
  </si>
  <si>
    <t xml:space="preserve">31962       </t>
  </si>
  <si>
    <t xml:space="preserve">32618       </t>
  </si>
  <si>
    <t xml:space="preserve">30826       </t>
  </si>
  <si>
    <t xml:space="preserve">32234       </t>
  </si>
  <si>
    <t xml:space="preserve">32509       </t>
  </si>
  <si>
    <t xml:space="preserve">30827       </t>
  </si>
  <si>
    <t xml:space="preserve">32710       </t>
  </si>
  <si>
    <t xml:space="preserve">30828       </t>
  </si>
  <si>
    <t xml:space="preserve">30829       </t>
  </si>
  <si>
    <t xml:space="preserve">30830       </t>
  </si>
  <si>
    <t xml:space="preserve">32396       </t>
  </si>
  <si>
    <t xml:space="preserve">32183       </t>
  </si>
  <si>
    <t xml:space="preserve">31849       </t>
  </si>
  <si>
    <t xml:space="preserve">30831       </t>
  </si>
  <si>
    <t xml:space="preserve">32465       </t>
  </si>
  <si>
    <t xml:space="preserve">32359       </t>
  </si>
  <si>
    <t xml:space="preserve">31834       </t>
  </si>
  <si>
    <t xml:space="preserve">30832       </t>
  </si>
  <si>
    <t xml:space="preserve">32366       </t>
  </si>
  <si>
    <t xml:space="preserve">30835       </t>
  </si>
  <si>
    <t xml:space="preserve">30836       </t>
  </si>
  <si>
    <t xml:space="preserve">30840       </t>
  </si>
  <si>
    <t xml:space="preserve">32430       </t>
  </si>
  <si>
    <t xml:space="preserve">30841       </t>
  </si>
  <si>
    <t xml:space="preserve">32574       </t>
  </si>
  <si>
    <t xml:space="preserve">30843       </t>
  </si>
  <si>
    <t xml:space="preserve">30844       </t>
  </si>
  <si>
    <t xml:space="preserve">32294       </t>
  </si>
  <si>
    <t xml:space="preserve">30850       </t>
  </si>
  <si>
    <t xml:space="preserve">30851       </t>
  </si>
  <si>
    <t xml:space="preserve">30853       </t>
  </si>
  <si>
    <t xml:space="preserve">30854       </t>
  </si>
  <si>
    <t xml:space="preserve">32496       </t>
  </si>
  <si>
    <t xml:space="preserve">32274       </t>
  </si>
  <si>
    <t xml:space="preserve">32273       </t>
  </si>
  <si>
    <t xml:space="preserve">32276       </t>
  </si>
  <si>
    <t xml:space="preserve">32414       </t>
  </si>
  <si>
    <t xml:space="preserve">32440       </t>
  </si>
  <si>
    <t xml:space="preserve">32336       </t>
  </si>
  <si>
    <t xml:space="preserve">31361       </t>
  </si>
  <si>
    <t xml:space="preserve">30857       </t>
  </si>
  <si>
    <t xml:space="preserve">31994       </t>
  </si>
  <si>
    <t xml:space="preserve">30859       </t>
  </si>
  <si>
    <t xml:space="preserve">32678       </t>
  </si>
  <si>
    <t xml:space="preserve">31950       </t>
  </si>
  <si>
    <t xml:space="preserve">30861       </t>
  </si>
  <si>
    <t xml:space="preserve">30862       </t>
  </si>
  <si>
    <t xml:space="preserve">30863       </t>
  </si>
  <si>
    <t xml:space="preserve">30864       </t>
  </si>
  <si>
    <t xml:space="preserve">30865       </t>
  </si>
  <si>
    <t xml:space="preserve">30866       </t>
  </si>
  <si>
    <t xml:space="preserve">30867       </t>
  </si>
  <si>
    <t xml:space="preserve">30868       </t>
  </si>
  <si>
    <t xml:space="preserve">30869       </t>
  </si>
  <si>
    <t xml:space="preserve">30870       </t>
  </si>
  <si>
    <t xml:space="preserve">30871       </t>
  </si>
  <si>
    <t xml:space="preserve">30872       </t>
  </si>
  <si>
    <t xml:space="preserve">30873       </t>
  </si>
  <si>
    <t xml:space="preserve">30874       </t>
  </si>
  <si>
    <t xml:space="preserve">30875       </t>
  </si>
  <si>
    <t xml:space="preserve">30876       </t>
  </si>
  <si>
    <t xml:space="preserve">30877       </t>
  </si>
  <si>
    <t xml:space="preserve">30878       </t>
  </si>
  <si>
    <t xml:space="preserve">30879       </t>
  </si>
  <si>
    <t xml:space="preserve">30880       </t>
  </si>
  <si>
    <t xml:space="preserve">30881       </t>
  </si>
  <si>
    <t xml:space="preserve">30882       </t>
  </si>
  <si>
    <t xml:space="preserve">30884       </t>
  </si>
  <si>
    <t xml:space="preserve">32389       </t>
  </si>
  <si>
    <t xml:space="preserve">30886       </t>
  </si>
  <si>
    <t xml:space="preserve">30887       </t>
  </si>
  <si>
    <t xml:space="preserve">31966       </t>
  </si>
  <si>
    <t xml:space="preserve">30889       </t>
  </si>
  <si>
    <t xml:space="preserve">30892       </t>
  </si>
  <si>
    <t xml:space="preserve">30893       </t>
  </si>
  <si>
    <t xml:space="preserve">31121       </t>
  </si>
  <si>
    <t xml:space="preserve">32012       </t>
  </si>
  <si>
    <t xml:space="preserve">31875       </t>
  </si>
  <si>
    <t xml:space="preserve">30898       </t>
  </si>
  <si>
    <t xml:space="preserve">30899       </t>
  </si>
  <si>
    <t xml:space="preserve">32042       </t>
  </si>
  <si>
    <t xml:space="preserve">30902       </t>
  </si>
  <si>
    <t xml:space="preserve">30903       </t>
  </si>
  <si>
    <t xml:space="preserve">30904       </t>
  </si>
  <si>
    <t xml:space="preserve">30905       </t>
  </si>
  <si>
    <t xml:space="preserve">30906       </t>
  </si>
  <si>
    <t xml:space="preserve">30907       </t>
  </si>
  <si>
    <t xml:space="preserve">32228       </t>
  </si>
  <si>
    <t xml:space="preserve">32603       </t>
  </si>
  <si>
    <t xml:space="preserve">30909       </t>
  </si>
  <si>
    <t xml:space="preserve">31941       </t>
  </si>
  <si>
    <t xml:space="preserve">30910       </t>
  </si>
  <si>
    <t xml:space="preserve">30911       </t>
  </si>
  <si>
    <t xml:space="preserve">30912       </t>
  </si>
  <si>
    <t xml:space="preserve">31187       </t>
  </si>
  <si>
    <t xml:space="preserve">32279       </t>
  </si>
  <si>
    <t xml:space="preserve">32364       </t>
  </si>
  <si>
    <t xml:space="preserve">32320       </t>
  </si>
  <si>
    <t xml:space="preserve">30915       </t>
  </si>
  <si>
    <t xml:space="preserve">30916       </t>
  </si>
  <si>
    <t xml:space="preserve">30917       </t>
  </si>
  <si>
    <t xml:space="preserve">31892       </t>
  </si>
  <si>
    <t xml:space="preserve">32097       </t>
  </si>
  <si>
    <t xml:space="preserve">30919       </t>
  </si>
  <si>
    <t xml:space="preserve">32049       </t>
  </si>
  <si>
    <t xml:space="preserve">30921       </t>
  </si>
  <si>
    <t xml:space="preserve">31827       </t>
  </si>
  <si>
    <t xml:space="preserve">30922       </t>
  </si>
  <si>
    <t xml:space="preserve">31948       </t>
  </si>
  <si>
    <t xml:space="preserve">31873       </t>
  </si>
  <si>
    <t xml:space="preserve">31959       </t>
  </si>
  <si>
    <t xml:space="preserve">32216       </t>
  </si>
  <si>
    <t xml:space="preserve">30924       </t>
  </si>
  <si>
    <t xml:space="preserve">30925       </t>
  </si>
  <si>
    <t xml:space="preserve">30926       </t>
  </si>
  <si>
    <t xml:space="preserve">30927       </t>
  </si>
  <si>
    <t xml:space="preserve">31958       </t>
  </si>
  <si>
    <t xml:space="preserve">30929       </t>
  </si>
  <si>
    <t xml:space="preserve">31939       </t>
  </si>
  <si>
    <t xml:space="preserve">30930       </t>
  </si>
  <si>
    <t xml:space="preserve">30931       </t>
  </si>
  <si>
    <t xml:space="preserve">30932       </t>
  </si>
  <si>
    <t xml:space="preserve">30933       </t>
  </si>
  <si>
    <t xml:space="preserve">32159       </t>
  </si>
  <si>
    <t xml:space="preserve">31998       </t>
  </si>
  <si>
    <t xml:space="preserve">30934       </t>
  </si>
  <si>
    <t xml:space="preserve">30935       </t>
  </si>
  <si>
    <t xml:space="preserve">32198       </t>
  </si>
  <si>
    <t xml:space="preserve">32030       </t>
  </si>
  <si>
    <t xml:space="preserve">32083       </t>
  </si>
  <si>
    <t xml:space="preserve">31867       </t>
  </si>
  <si>
    <t xml:space="preserve">30937       </t>
  </si>
  <si>
    <t xml:space="preserve">30938       </t>
  </si>
  <si>
    <t xml:space="preserve">32197       </t>
  </si>
  <si>
    <t xml:space="preserve">30939       </t>
  </si>
  <si>
    <t xml:space="preserve">30940       </t>
  </si>
  <si>
    <t xml:space="preserve">30941       </t>
  </si>
  <si>
    <t xml:space="preserve">30942       </t>
  </si>
  <si>
    <t xml:space="preserve">30943       </t>
  </si>
  <si>
    <t xml:space="preserve">30944       </t>
  </si>
  <si>
    <t xml:space="preserve">30946       </t>
  </si>
  <si>
    <t xml:space="preserve">31999       </t>
  </si>
  <si>
    <t xml:space="preserve">30947       </t>
  </si>
  <si>
    <t xml:space="preserve">31952       </t>
  </si>
  <si>
    <t xml:space="preserve">30948       </t>
  </si>
  <si>
    <t xml:space="preserve">30950       </t>
  </si>
  <si>
    <t xml:space="preserve">32038       </t>
  </si>
  <si>
    <t xml:space="preserve">30951       </t>
  </si>
  <si>
    <t xml:space="preserve">32075       </t>
  </si>
  <si>
    <t xml:space="preserve">32196       </t>
  </si>
  <si>
    <t xml:space="preserve">30952       </t>
  </si>
  <si>
    <t xml:space="preserve">32153       </t>
  </si>
  <si>
    <t xml:space="preserve">32280       </t>
  </si>
  <si>
    <t xml:space="preserve">30953       </t>
  </si>
  <si>
    <t xml:space="preserve">32468       </t>
  </si>
  <si>
    <t xml:space="preserve">32477       </t>
  </si>
  <si>
    <t xml:space="preserve">32702       </t>
  </si>
  <si>
    <t xml:space="preserve">32741       </t>
  </si>
  <si>
    <t xml:space="preserve">32581       </t>
  </si>
  <si>
    <t xml:space="preserve">32746       </t>
  </si>
  <si>
    <t xml:space="preserve">32732       </t>
  </si>
  <si>
    <t xml:space="preserve">32516       </t>
  </si>
  <si>
    <t xml:space="preserve">32514       </t>
  </si>
  <si>
    <t xml:space="preserve">32737       </t>
  </si>
  <si>
    <t xml:space="preserve">32697       </t>
  </si>
  <si>
    <t xml:space="preserve">32736       </t>
  </si>
  <si>
    <t xml:space="preserve">30954       </t>
  </si>
  <si>
    <t xml:space="preserve">32472       </t>
  </si>
  <si>
    <t xml:space="preserve">32324       </t>
  </si>
  <si>
    <t xml:space="preserve">30955       </t>
  </si>
  <si>
    <t xml:space="preserve">30957       </t>
  </si>
  <si>
    <t xml:space="preserve">30958       </t>
  </si>
  <si>
    <t xml:space="preserve">30959       </t>
  </si>
  <si>
    <t xml:space="preserve">30960       </t>
  </si>
  <si>
    <t xml:space="preserve">30961       </t>
  </si>
  <si>
    <t xml:space="preserve">30963       </t>
  </si>
  <si>
    <t xml:space="preserve">30964       </t>
  </si>
  <si>
    <t xml:space="preserve">30965       </t>
  </si>
  <si>
    <t xml:space="preserve">30967       </t>
  </si>
  <si>
    <t xml:space="preserve">32589       </t>
  </si>
  <si>
    <t xml:space="preserve">32590       </t>
  </si>
  <si>
    <t xml:space="preserve">30968       </t>
  </si>
  <si>
    <t xml:space="preserve">30969       </t>
  </si>
  <si>
    <t xml:space="preserve">30970       </t>
  </si>
  <si>
    <t xml:space="preserve">30971       </t>
  </si>
  <si>
    <t xml:space="preserve">30973       </t>
  </si>
  <si>
    <t xml:space="preserve">31996       </t>
  </si>
  <si>
    <t xml:space="preserve">30974       </t>
  </si>
  <si>
    <t xml:space="preserve">30975       </t>
  </si>
  <si>
    <t xml:space="preserve">30976       </t>
  </si>
  <si>
    <t xml:space="preserve">30977       </t>
  </si>
  <si>
    <t xml:space="preserve">30978       </t>
  </si>
  <si>
    <t xml:space="preserve">30979       </t>
  </si>
  <si>
    <t xml:space="preserve">32062       </t>
  </si>
  <si>
    <t xml:space="preserve">30981       </t>
  </si>
  <si>
    <t xml:space="preserve">32436       </t>
  </si>
  <si>
    <t xml:space="preserve">30982       </t>
  </si>
  <si>
    <t xml:space="preserve">30983       </t>
  </si>
  <si>
    <t xml:space="preserve">30997       </t>
  </si>
  <si>
    <t xml:space="preserve">31973       </t>
  </si>
  <si>
    <t xml:space="preserve">30986       </t>
  </si>
  <si>
    <t xml:space="preserve">30988       </t>
  </si>
  <si>
    <t xml:space="preserve">32255       </t>
  </si>
  <si>
    <t xml:space="preserve">32342       </t>
  </si>
  <si>
    <t xml:space="preserve">30990       </t>
  </si>
  <si>
    <t xml:space="preserve">32300       </t>
  </si>
  <si>
    <t xml:space="preserve">30992       </t>
  </si>
  <si>
    <t xml:space="preserve">30993       </t>
  </si>
  <si>
    <t xml:space="preserve">32648       </t>
  </si>
  <si>
    <t xml:space="preserve">31854       </t>
  </si>
  <si>
    <t xml:space="preserve">30996       </t>
  </si>
  <si>
    <t xml:space="preserve">32630       </t>
  </si>
  <si>
    <t xml:space="preserve">30998       </t>
  </si>
  <si>
    <t xml:space="preserve">30999       </t>
  </si>
  <si>
    <t xml:space="preserve">31000       </t>
  </si>
  <si>
    <t xml:space="preserve">31001       </t>
  </si>
  <si>
    <t xml:space="preserve">32406       </t>
  </si>
  <si>
    <t xml:space="preserve">32379       </t>
  </si>
  <si>
    <t xml:space="preserve">31004       </t>
  </si>
  <si>
    <t xml:space="preserve">31003       </t>
  </si>
  <si>
    <t xml:space="preserve">32469       </t>
  </si>
  <si>
    <t xml:space="preserve">32632       </t>
  </si>
  <si>
    <t xml:space="preserve">31894       </t>
  </si>
  <si>
    <t xml:space="preserve">31006       </t>
  </si>
  <si>
    <t xml:space="preserve">30465       </t>
  </si>
  <si>
    <t xml:space="preserve">32551       </t>
  </si>
  <si>
    <t xml:space="preserve">31007       </t>
  </si>
  <si>
    <t xml:space="preserve">31008       </t>
  </si>
  <si>
    <t xml:space="preserve">32601       </t>
  </si>
  <si>
    <t xml:space="preserve">31009       </t>
  </si>
  <si>
    <t xml:space="preserve">32628       </t>
  </si>
  <si>
    <t xml:space="preserve">31010       </t>
  </si>
  <si>
    <t xml:space="preserve">31011       </t>
  </si>
  <si>
    <t xml:space="preserve">31012       </t>
  </si>
  <si>
    <t xml:space="preserve">31014       </t>
  </si>
  <si>
    <t xml:space="preserve">32329       </t>
  </si>
  <si>
    <t xml:space="preserve">31015       </t>
  </si>
  <si>
    <t xml:space="preserve">31016       </t>
  </si>
  <si>
    <t xml:space="preserve">32084       </t>
  </si>
  <si>
    <t xml:space="preserve">31018       </t>
  </si>
  <si>
    <t xml:space="preserve">31417       </t>
  </si>
  <si>
    <t xml:space="preserve">32566       </t>
  </si>
  <si>
    <t xml:space="preserve">32190       </t>
  </si>
  <si>
    <t xml:space="preserve">32582       </t>
  </si>
  <si>
    <t xml:space="preserve">31019       </t>
  </si>
  <si>
    <t xml:space="preserve">32177       </t>
  </si>
  <si>
    <t xml:space="preserve">32434       </t>
  </si>
  <si>
    <t xml:space="preserve">31021       </t>
  </si>
  <si>
    <t xml:space="preserve">31022       </t>
  </si>
  <si>
    <t xml:space="preserve">32600       </t>
  </si>
  <si>
    <t xml:space="preserve">31024       </t>
  </si>
  <si>
    <t xml:space="preserve">31025       </t>
  </si>
  <si>
    <t xml:space="preserve">31027       </t>
  </si>
  <si>
    <t xml:space="preserve">31029       </t>
  </si>
  <si>
    <t xml:space="preserve">31030       </t>
  </si>
  <si>
    <t xml:space="preserve">32645       </t>
  </si>
  <si>
    <t xml:space="preserve">31032       </t>
  </si>
  <si>
    <t xml:space="preserve">31033       </t>
  </si>
  <si>
    <t xml:space="preserve">31034       </t>
  </si>
  <si>
    <t xml:space="preserve">31035       </t>
  </si>
  <si>
    <t xml:space="preserve">31037       </t>
  </si>
  <si>
    <t xml:space="preserve">31038       </t>
  </si>
  <si>
    <t xml:space="preserve">31039       </t>
  </si>
  <si>
    <t xml:space="preserve">31865       </t>
  </si>
  <si>
    <t xml:space="preserve">31040       </t>
  </si>
  <si>
    <t xml:space="preserve">32570       </t>
  </si>
  <si>
    <t xml:space="preserve">31041       </t>
  </si>
  <si>
    <t xml:space="preserve">31042       </t>
  </si>
  <si>
    <t xml:space="preserve">31044       </t>
  </si>
  <si>
    <t xml:space="preserve">31045       </t>
  </si>
  <si>
    <t xml:space="preserve">31046       </t>
  </si>
  <si>
    <t xml:space="preserve">31047       </t>
  </si>
  <si>
    <t xml:space="preserve">32626       </t>
  </si>
  <si>
    <t xml:space="preserve">32363       </t>
  </si>
  <si>
    <t xml:space="preserve">32499       </t>
  </si>
  <si>
    <t xml:space="preserve">32400       </t>
  </si>
  <si>
    <t xml:space="preserve">31048       </t>
  </si>
  <si>
    <t xml:space="preserve">32675       </t>
  </si>
  <si>
    <t xml:space="preserve">32711       </t>
  </si>
  <si>
    <t xml:space="preserve">31049       </t>
  </si>
  <si>
    <t xml:space="preserve">31050       </t>
  </si>
  <si>
    <t xml:space="preserve">31051       </t>
  </si>
  <si>
    <t xml:space="preserve">31052       </t>
  </si>
  <si>
    <t xml:space="preserve">31053       </t>
  </si>
  <si>
    <t xml:space="preserve">31054       </t>
  </si>
  <si>
    <t xml:space="preserve">31056       </t>
  </si>
  <si>
    <t xml:space="preserve">32014       </t>
  </si>
  <si>
    <t xml:space="preserve">31057       </t>
  </si>
  <si>
    <t xml:space="preserve">31059       </t>
  </si>
  <si>
    <t xml:space="preserve">32420       </t>
  </si>
  <si>
    <t xml:space="preserve">31062       </t>
  </si>
  <si>
    <t xml:space="preserve">31064       </t>
  </si>
  <si>
    <t xml:space="preserve">32682       </t>
  </si>
  <si>
    <t xml:space="preserve">31066       </t>
  </si>
  <si>
    <t xml:space="preserve">31067       </t>
  </si>
  <si>
    <t xml:space="preserve">31069       </t>
  </si>
  <si>
    <t xml:space="preserve">32470       </t>
  </si>
  <si>
    <t xml:space="preserve">31070       </t>
  </si>
  <si>
    <t xml:space="preserve">31071       </t>
  </si>
  <si>
    <t xml:space="preserve">32384       </t>
  </si>
  <si>
    <t xml:space="preserve">32315       </t>
  </si>
  <si>
    <t xml:space="preserve">31072       </t>
  </si>
  <si>
    <t xml:space="preserve">31073       </t>
  </si>
  <si>
    <t xml:space="preserve">32656       </t>
  </si>
  <si>
    <t xml:space="preserve">32252       </t>
  </si>
  <si>
    <t xml:space="preserve">31074       </t>
  </si>
  <si>
    <t xml:space="preserve">31079       </t>
  </si>
  <si>
    <t xml:space="preserve">31080       </t>
  </si>
  <si>
    <t xml:space="preserve">31082       </t>
  </si>
  <si>
    <t xml:space="preserve">31083       </t>
  </si>
  <si>
    <t xml:space="preserve">31084       </t>
  </si>
  <si>
    <t xml:space="preserve">32349       </t>
  </si>
  <si>
    <t xml:space="preserve">31086       </t>
  </si>
  <si>
    <t xml:space="preserve">32716       </t>
  </si>
  <si>
    <t xml:space="preserve">32733       </t>
  </si>
  <si>
    <t xml:space="preserve">32717       </t>
  </si>
  <si>
    <t xml:space="preserve">31087       </t>
  </si>
  <si>
    <t xml:space="preserve">32353       </t>
  </si>
  <si>
    <t xml:space="preserve">32534       </t>
  </si>
  <si>
    <t xml:space="preserve">31088       </t>
  </si>
  <si>
    <t xml:space="preserve">31091       </t>
  </si>
  <si>
    <t xml:space="preserve">31092       </t>
  </si>
  <si>
    <t xml:space="preserve">31093       </t>
  </si>
  <si>
    <t xml:space="preserve">31094       </t>
  </si>
  <si>
    <t xml:space="preserve">32661       </t>
  </si>
  <si>
    <t xml:space="preserve">31097       </t>
  </si>
  <si>
    <t xml:space="preserve">31099       </t>
  </si>
  <si>
    <t xml:space="preserve">31100       </t>
  </si>
  <si>
    <t xml:space="preserve">30928       </t>
  </si>
  <si>
    <t xml:space="preserve">31101       </t>
  </si>
  <si>
    <t xml:space="preserve">32671       </t>
  </si>
  <si>
    <t xml:space="preserve">32672       </t>
  </si>
  <si>
    <t xml:space="preserve">32325       </t>
  </si>
  <si>
    <t xml:space="preserve">32533       </t>
  </si>
  <si>
    <t xml:space="preserve">31104       </t>
  </si>
  <si>
    <t xml:space="preserve">31105       </t>
  </si>
  <si>
    <t xml:space="preserve">31106       </t>
  </si>
  <si>
    <t xml:space="preserve">32532       </t>
  </si>
  <si>
    <t xml:space="preserve">31110       </t>
  </si>
  <si>
    <t xml:space="preserve">31111       </t>
  </si>
  <si>
    <t xml:space="preserve">31112       </t>
  </si>
  <si>
    <t xml:space="preserve">31972       </t>
  </si>
  <si>
    <t xml:space="preserve">31909       </t>
  </si>
  <si>
    <t xml:space="preserve">31113       </t>
  </si>
  <si>
    <t xml:space="preserve">31114       </t>
  </si>
  <si>
    <t xml:space="preserve">30467       </t>
  </si>
  <si>
    <t xml:space="preserve">32345       </t>
  </si>
  <si>
    <t xml:space="preserve">31116       </t>
  </si>
  <si>
    <t xml:space="preserve">31117       </t>
  </si>
  <si>
    <t xml:space="preserve">32332       </t>
  </si>
  <si>
    <t xml:space="preserve">32693       </t>
  </si>
  <si>
    <t xml:space="preserve">32289       </t>
  </si>
  <si>
    <t xml:space="preserve">31927       </t>
  </si>
  <si>
    <t xml:space="preserve">32166       </t>
  </si>
  <si>
    <t xml:space="preserve">32462       </t>
  </si>
  <si>
    <t xml:space="preserve">32505       </t>
  </si>
  <si>
    <t xml:space="preserve">32448       </t>
  </si>
  <si>
    <t xml:space="preserve">32404       </t>
  </si>
  <si>
    <t xml:space="preserve">31879       </t>
  </si>
  <si>
    <t xml:space="preserve">32165       </t>
  </si>
  <si>
    <t xml:space="preserve">32120       </t>
  </si>
  <si>
    <t xml:space="preserve">31119       </t>
  </si>
  <si>
    <t xml:space="preserve">31120       </t>
  </si>
  <si>
    <t xml:space="preserve">31982       </t>
  </si>
  <si>
    <t xml:space="preserve">31920       </t>
  </si>
  <si>
    <t xml:space="preserve">32162       </t>
  </si>
  <si>
    <t xml:space="preserve">32409       </t>
  </si>
  <si>
    <t xml:space="preserve">32288       </t>
  </si>
  <si>
    <t xml:space="preserve">32073       </t>
  </si>
  <si>
    <t xml:space="preserve">32387       </t>
  </si>
  <si>
    <t xml:space="preserve">32239       </t>
  </si>
  <si>
    <t xml:space="preserve">31122       </t>
  </si>
  <si>
    <t xml:space="preserve">31123       </t>
  </si>
  <si>
    <t xml:space="preserve">31912       </t>
  </si>
  <si>
    <t xml:space="preserve">32331       </t>
  </si>
  <si>
    <t xml:space="preserve">32050       </t>
  </si>
  <si>
    <t xml:space="preserve">32221       </t>
  </si>
  <si>
    <t xml:space="preserve">32309       </t>
  </si>
  <si>
    <t xml:space="preserve">32459       </t>
  </si>
  <si>
    <t xml:space="preserve">31124       </t>
  </si>
  <si>
    <t xml:space="preserve">40442       </t>
  </si>
  <si>
    <t xml:space="preserve">31889       </t>
  </si>
  <si>
    <t xml:space="preserve">31125       </t>
  </si>
  <si>
    <t xml:space="preserve">32464       </t>
  </si>
  <si>
    <t xml:space="preserve">32401       </t>
  </si>
  <si>
    <t xml:space="preserve">32424       </t>
  </si>
  <si>
    <t xml:space="preserve">32426       </t>
  </si>
  <si>
    <t xml:space="preserve">32091       </t>
  </si>
  <si>
    <t xml:space="preserve">31128       </t>
  </si>
  <si>
    <t xml:space="preserve">31129       </t>
  </si>
  <si>
    <t xml:space="preserve">31130       </t>
  </si>
  <si>
    <t xml:space="preserve">31132       </t>
  </si>
  <si>
    <t xml:space="preserve">32669       </t>
  </si>
  <si>
    <t xml:space="preserve">31134       </t>
  </si>
  <si>
    <t xml:space="preserve">32490       </t>
  </si>
  <si>
    <t xml:space="preserve">31135       </t>
  </si>
  <si>
    <t xml:space="preserve">32179       </t>
  </si>
  <si>
    <t xml:space="preserve">31137       </t>
  </si>
  <si>
    <t xml:space="preserve">30139       </t>
  </si>
  <si>
    <t xml:space="preserve">31439       </t>
  </si>
  <si>
    <t xml:space="preserve">31138       </t>
  </si>
  <si>
    <t xml:space="preserve">31139       </t>
  </si>
  <si>
    <t xml:space="preserve">30908       </t>
  </si>
  <si>
    <t xml:space="preserve">31140       </t>
  </si>
  <si>
    <t xml:space="preserve">32070       </t>
  </si>
  <si>
    <t xml:space="preserve">32035       </t>
  </si>
  <si>
    <t xml:space="preserve">32621       </t>
  </si>
  <si>
    <t xml:space="preserve">31141       </t>
  </si>
  <si>
    <t xml:space="preserve">31142       </t>
  </si>
  <si>
    <t xml:space="preserve">31144       </t>
  </si>
  <si>
    <t xml:space="preserve">31145       </t>
  </si>
  <si>
    <t xml:space="preserve">31924       </t>
  </si>
  <si>
    <t xml:space="preserve">31147       </t>
  </si>
  <si>
    <t xml:space="preserve">32369       </t>
  </si>
  <si>
    <t xml:space="preserve">31148       </t>
  </si>
  <si>
    <t xml:space="preserve">31149       </t>
  </si>
  <si>
    <t xml:space="preserve">31152       </t>
  </si>
  <si>
    <t xml:space="preserve">31153       </t>
  </si>
  <si>
    <t xml:space="preserve">31155       </t>
  </si>
  <si>
    <t xml:space="preserve">31935       </t>
  </si>
  <si>
    <t xml:space="preserve">31968       </t>
  </si>
  <si>
    <t xml:space="preserve">32554       </t>
  </si>
  <si>
    <t xml:space="preserve">31158       </t>
  </si>
  <si>
    <t xml:space="preserve">31159       </t>
  </si>
  <si>
    <t xml:space="preserve">31160       </t>
  </si>
  <si>
    <t xml:space="preserve">31161       </t>
  </si>
  <si>
    <t xml:space="preserve">32619       </t>
  </si>
  <si>
    <t xml:space="preserve">31162       </t>
  </si>
  <si>
    <t xml:space="preserve">31842       </t>
  </si>
  <si>
    <t xml:space="preserve">31163       </t>
  </si>
  <si>
    <t xml:space="preserve">31164       </t>
  </si>
  <si>
    <t xml:space="preserve">31442       </t>
  </si>
  <si>
    <t xml:space="preserve">32267       </t>
  </si>
  <si>
    <t xml:space="preserve">32275       </t>
  </si>
  <si>
    <t xml:space="preserve">31166       </t>
  </si>
  <si>
    <t xml:space="preserve">32528       </t>
  </si>
  <si>
    <t xml:space="preserve">31168       </t>
  </si>
  <si>
    <t xml:space="preserve">31169       </t>
  </si>
  <si>
    <t xml:space="preserve">32236       </t>
  </si>
  <si>
    <t xml:space="preserve">31170       </t>
  </si>
  <si>
    <t xml:space="preserve">31945       </t>
  </si>
  <si>
    <t xml:space="preserve">31172       </t>
  </si>
  <si>
    <t xml:space="preserve">31173       </t>
  </si>
  <si>
    <t xml:space="preserve">32616       </t>
  </si>
  <si>
    <t xml:space="preserve">31175       </t>
  </si>
  <si>
    <t xml:space="preserve">31176       </t>
  </si>
  <si>
    <t xml:space="preserve">31178       </t>
  </si>
  <si>
    <t xml:space="preserve">32579       </t>
  </si>
  <si>
    <t xml:space="preserve">31179       </t>
  </si>
  <si>
    <t xml:space="preserve">32698       </t>
  </si>
  <si>
    <t xml:space="preserve">31180       </t>
  </si>
  <si>
    <t xml:space="preserve">31182       </t>
  </si>
  <si>
    <t xml:space="preserve">32018       </t>
  </si>
  <si>
    <t xml:space="preserve">31183       </t>
  </si>
  <si>
    <t xml:space="preserve">31184       </t>
  </si>
  <si>
    <t xml:space="preserve">30066       </t>
  </si>
  <si>
    <t xml:space="preserve">31185       </t>
  </si>
  <si>
    <t xml:space="preserve">31186       </t>
  </si>
  <si>
    <t xml:space="preserve">31188       </t>
  </si>
  <si>
    <t xml:space="preserve">31191       </t>
  </si>
  <si>
    <t xml:space="preserve">31944       </t>
  </si>
  <si>
    <t xml:space="preserve">32282       </t>
  </si>
  <si>
    <t xml:space="preserve">32381       </t>
  </si>
  <si>
    <t xml:space="preserve">31193       </t>
  </si>
  <si>
    <t xml:space="preserve">31195       </t>
  </si>
  <si>
    <t xml:space="preserve">31862       </t>
  </si>
  <si>
    <t xml:space="preserve">31196       </t>
  </si>
  <si>
    <t xml:space="preserve">31197       </t>
  </si>
  <si>
    <t xml:space="preserve">31198       </t>
  </si>
  <si>
    <t xml:space="preserve">31200       </t>
  </si>
  <si>
    <t xml:space="preserve">31201       </t>
  </si>
  <si>
    <t xml:space="preserve">30218       </t>
  </si>
  <si>
    <t xml:space="preserve">31633       </t>
  </si>
  <si>
    <t xml:space="preserve">31634       </t>
  </si>
  <si>
    <t xml:space="preserve">31002       </t>
  </si>
  <si>
    <t xml:space="preserve">30522       </t>
  </si>
  <si>
    <t xml:space="preserve">32373       </t>
  </si>
  <si>
    <t xml:space="preserve">32212       </t>
  </si>
  <si>
    <t xml:space="preserve">32372       </t>
  </si>
  <si>
    <t xml:space="preserve">31882       </t>
  </si>
  <si>
    <t xml:space="preserve">32243       </t>
  </si>
  <si>
    <t xml:space="preserve">32375       </t>
  </si>
  <si>
    <t xml:space="preserve">30524       </t>
  </si>
  <si>
    <t xml:space="preserve">30533       </t>
  </si>
  <si>
    <t xml:space="preserve">32370       </t>
  </si>
  <si>
    <t xml:space="preserve">32244       </t>
  </si>
  <si>
    <t xml:space="preserve">32245       </t>
  </si>
  <si>
    <t xml:space="preserve">31911       </t>
  </si>
  <si>
    <t xml:space="preserve">32371       </t>
  </si>
  <si>
    <t xml:space="preserve">32303       </t>
  </si>
  <si>
    <t xml:space="preserve">32246       </t>
  </si>
  <si>
    <t xml:space="preserve">32242       </t>
  </si>
  <si>
    <t xml:space="preserve">32121       </t>
  </si>
  <si>
    <t xml:space="preserve">30528       </t>
  </si>
  <si>
    <t xml:space="preserve">31860       </t>
  </si>
  <si>
    <t xml:space="preserve">30513       </t>
  </si>
  <si>
    <t xml:space="preserve">32127       </t>
  </si>
  <si>
    <t xml:space="preserve">31983       </t>
  </si>
  <si>
    <t xml:space="preserve">32368       </t>
  </si>
  <si>
    <t xml:space="preserve">32213       </t>
  </si>
  <si>
    <t xml:space="preserve">32247       </t>
  </si>
  <si>
    <t xml:space="preserve">32111       </t>
  </si>
  <si>
    <t xml:space="preserve">32241       </t>
  </si>
  <si>
    <t xml:space="preserve">32025       </t>
  </si>
  <si>
    <t xml:space="preserve">32026       </t>
  </si>
  <si>
    <t xml:space="preserve">32374       </t>
  </si>
  <si>
    <t xml:space="preserve">32028       </t>
  </si>
  <si>
    <t xml:space="preserve">30529       </t>
  </si>
  <si>
    <t xml:space="preserve">30514       </t>
  </si>
  <si>
    <t xml:space="preserve">30530       </t>
  </si>
  <si>
    <t xml:space="preserve">30519       </t>
  </si>
  <si>
    <t xml:space="preserve">30534       </t>
  </si>
  <si>
    <t xml:space="preserve">31985       </t>
  </si>
  <si>
    <t xml:space="preserve">32125       </t>
  </si>
  <si>
    <t xml:space="preserve">32027       </t>
  </si>
  <si>
    <t xml:space="preserve">32126       </t>
  </si>
  <si>
    <t xml:space="preserve">32367       </t>
  </si>
  <si>
    <t xml:space="preserve">32305       </t>
  </si>
  <si>
    <t xml:space="preserve">31984       </t>
  </si>
  <si>
    <t xml:space="preserve">30509       </t>
  </si>
  <si>
    <t xml:space="preserve">31905       </t>
  </si>
  <si>
    <t xml:space="preserve">30092       </t>
  </si>
  <si>
    <t xml:space="preserve">30643       </t>
  </si>
  <si>
    <t xml:space="preserve">30647       </t>
  </si>
  <si>
    <t xml:space="preserve">31202       </t>
  </si>
  <si>
    <t xml:space="preserve">32577       </t>
  </si>
  <si>
    <t xml:space="preserve">31181       </t>
  </si>
  <si>
    <t xml:space="preserve">32407       </t>
  </si>
  <si>
    <t xml:space="preserve">32350       </t>
  </si>
  <si>
    <t xml:space="preserve">30189       </t>
  </si>
  <si>
    <t xml:space="preserve">32319       </t>
  </si>
  <si>
    <t xml:space="preserve">30991       </t>
  </si>
  <si>
    <t xml:space="preserve">30046       </t>
  </si>
  <si>
    <t xml:space="preserve">30047       </t>
  </si>
  <si>
    <t xml:space="preserve">31745       </t>
  </si>
  <si>
    <t xml:space="preserve">31081       </t>
  </si>
  <si>
    <t xml:space="preserve">31970       </t>
  </si>
  <si>
    <t xml:space="preserve">31203       </t>
  </si>
  <si>
    <t xml:space="preserve">31453       </t>
  </si>
  <si>
    <t xml:space="preserve">31205       </t>
  </si>
  <si>
    <t xml:space="preserve">31206       </t>
  </si>
  <si>
    <t xml:space="preserve">31207       </t>
  </si>
  <si>
    <t xml:space="preserve">31895       </t>
  </si>
  <si>
    <t xml:space="preserve">31210       </t>
  </si>
  <si>
    <t xml:space="preserve">31212       </t>
  </si>
  <si>
    <t xml:space="preserve">31213       </t>
  </si>
  <si>
    <t xml:space="preserve">31214       </t>
  </si>
  <si>
    <t xml:space="preserve">32292       </t>
  </si>
  <si>
    <t xml:space="preserve">31215       </t>
  </si>
  <si>
    <t xml:space="preserve">31216       </t>
  </si>
  <si>
    <t xml:space="preserve">32519       </t>
  </si>
  <si>
    <t xml:space="preserve">31217       </t>
  </si>
  <si>
    <t xml:space="preserve">31219       </t>
  </si>
  <si>
    <t xml:space="preserve">31220       </t>
  </si>
  <si>
    <t xml:space="preserve">32122       </t>
  </si>
  <si>
    <t xml:space="preserve">31221       </t>
  </si>
  <si>
    <t xml:space="preserve">31222       </t>
  </si>
  <si>
    <t xml:space="preserve">31223       </t>
  </si>
  <si>
    <t xml:space="preserve">31224       </t>
  </si>
  <si>
    <t xml:space="preserve">31225       </t>
  </si>
  <si>
    <t xml:space="preserve">31226       </t>
  </si>
  <si>
    <t xml:space="preserve">31227       </t>
  </si>
  <si>
    <t xml:space="preserve">31228       </t>
  </si>
  <si>
    <t xml:space="preserve">31229       </t>
  </si>
  <si>
    <t xml:space="preserve">31231       </t>
  </si>
  <si>
    <t xml:space="preserve">31232       </t>
  </si>
  <si>
    <t xml:space="preserve">32005       </t>
  </si>
  <si>
    <t xml:space="preserve">31233       </t>
  </si>
  <si>
    <t xml:space="preserve">31234       </t>
  </si>
  <si>
    <t xml:space="preserve">32152       </t>
  </si>
  <si>
    <t xml:space="preserve">32058       </t>
  </si>
  <si>
    <t xml:space="preserve">31235       </t>
  </si>
  <si>
    <t xml:space="preserve">31236       </t>
  </si>
  <si>
    <t xml:space="preserve">31237       </t>
  </si>
  <si>
    <t xml:space="preserve">32229       </t>
  </si>
  <si>
    <t xml:space="preserve">32006       </t>
  </si>
  <si>
    <t xml:space="preserve">31238       </t>
  </si>
  <si>
    <t xml:space="preserve">31239       </t>
  </si>
  <si>
    <t xml:space="preserve">31986       </t>
  </si>
  <si>
    <t xml:space="preserve">31240       </t>
  </si>
  <si>
    <t xml:space="preserve">32057       </t>
  </si>
  <si>
    <t xml:space="preserve">31241       </t>
  </si>
  <si>
    <t xml:space="preserve">31242       </t>
  </si>
  <si>
    <t xml:space="preserve">31243       </t>
  </si>
  <si>
    <t xml:space="preserve">31960       </t>
  </si>
  <si>
    <t xml:space="preserve">31244       </t>
  </si>
  <si>
    <t xml:space="preserve">31245       </t>
  </si>
  <si>
    <t xml:space="preserve">32098       </t>
  </si>
  <si>
    <t xml:space="preserve">31247       </t>
  </si>
  <si>
    <t xml:space="preserve">32104       </t>
  </si>
  <si>
    <t xml:space="preserve">31249       </t>
  </si>
  <si>
    <t xml:space="preserve">31252       </t>
  </si>
  <si>
    <t xml:space="preserve">31253       </t>
  </si>
  <si>
    <t xml:space="preserve">32684       </t>
  </si>
  <si>
    <t xml:space="preserve">31254       </t>
  </si>
  <si>
    <t xml:space="preserve">31255       </t>
  </si>
  <si>
    <t xml:space="preserve">31256       </t>
  </si>
  <si>
    <t xml:space="preserve">32471       </t>
  </si>
  <si>
    <t xml:space="preserve">32290       </t>
  </si>
  <si>
    <t xml:space="preserve">32456       </t>
  </si>
  <si>
    <t xml:space="preserve">39442       </t>
  </si>
  <si>
    <t xml:space="preserve">31260       </t>
  </si>
  <si>
    <t xml:space="preserve">31261       </t>
  </si>
  <si>
    <t xml:space="preserve">32105       </t>
  </si>
  <si>
    <t xml:space="preserve">31262       </t>
  </si>
  <si>
    <t xml:space="preserve">32728       </t>
  </si>
  <si>
    <t xml:space="preserve">32595       </t>
  </si>
  <si>
    <t xml:space="preserve">31265       </t>
  </si>
  <si>
    <t xml:space="preserve">31264       </t>
  </si>
  <si>
    <t xml:space="preserve">32211       </t>
  </si>
  <si>
    <t xml:space="preserve">32518       </t>
  </si>
  <si>
    <t xml:space="preserve">31266       </t>
  </si>
  <si>
    <t xml:space="preserve">31268       </t>
  </si>
  <si>
    <t xml:space="preserve">33442       </t>
  </si>
  <si>
    <t xml:space="preserve">31267       </t>
  </si>
  <si>
    <t xml:space="preserve">32512       </t>
  </si>
  <si>
    <t xml:space="preserve">32676       </t>
  </si>
  <si>
    <t xml:space="preserve">31269       </t>
  </si>
  <si>
    <t xml:space="preserve">31270       </t>
  </si>
  <si>
    <t xml:space="preserve">31271       </t>
  </si>
  <si>
    <t xml:space="preserve">31893       </t>
  </si>
  <si>
    <t xml:space="preserve">31273       </t>
  </si>
  <si>
    <t xml:space="preserve">31915       </t>
  </si>
  <si>
    <t xml:space="preserve">31891       </t>
  </si>
  <si>
    <t xml:space="preserve">32352       </t>
  </si>
  <si>
    <t xml:space="preserve">31276       </t>
  </si>
  <si>
    <t xml:space="preserve">32433       </t>
  </si>
  <si>
    <t xml:space="preserve">31828       </t>
  </si>
  <si>
    <t xml:space="preserve">31277       </t>
  </si>
  <si>
    <t xml:space="preserve">31844       </t>
  </si>
  <si>
    <t xml:space="preserve">32539       </t>
  </si>
  <si>
    <t xml:space="preserve">31281       </t>
  </si>
  <si>
    <t xml:space="preserve">31285       </t>
  </si>
  <si>
    <t xml:space="preserve">32727       </t>
  </si>
  <si>
    <t xml:space="preserve">32515       </t>
  </si>
  <si>
    <t xml:space="preserve">32060       </t>
  </si>
  <si>
    <t xml:space="preserve">31290       </t>
  </si>
  <si>
    <t xml:space="preserve">32677       </t>
  </si>
  <si>
    <t xml:space="preserve">31291       </t>
  </si>
  <si>
    <t xml:space="preserve">31906       </t>
  </si>
  <si>
    <t xml:space="preserve">32726       </t>
  </si>
  <si>
    <t xml:space="preserve">32067       </t>
  </si>
  <si>
    <t xml:space="preserve">31293       </t>
  </si>
  <si>
    <t xml:space="preserve">31934       </t>
  </si>
  <si>
    <t xml:space="preserve">31294       </t>
  </si>
  <si>
    <t xml:space="preserve">31908       </t>
  </si>
  <si>
    <t xml:space="preserve">31295       </t>
  </si>
  <si>
    <t xml:space="preserve">31297       </t>
  </si>
  <si>
    <t xml:space="preserve">31298       </t>
  </si>
  <si>
    <t xml:space="preserve">31299       </t>
  </si>
  <si>
    <t xml:space="preserve">32740       </t>
  </si>
  <si>
    <t xml:space="preserve">31301       </t>
  </si>
  <si>
    <t xml:space="preserve">32662       </t>
  </si>
  <si>
    <t xml:space="preserve">31303       </t>
  </si>
  <si>
    <t xml:space="preserve">31304       </t>
  </si>
  <si>
    <t xml:space="preserve">32523       </t>
  </si>
  <si>
    <t xml:space="preserve">32568       </t>
  </si>
  <si>
    <t xml:space="preserve">32034       </t>
  </si>
  <si>
    <t xml:space="preserve">31305       </t>
  </si>
  <si>
    <t xml:space="preserve">31306       </t>
  </si>
  <si>
    <t xml:space="preserve">32719       </t>
  </si>
  <si>
    <t xml:space="preserve">31307       </t>
  </si>
  <si>
    <t xml:space="preserve">32557       </t>
  </si>
  <si>
    <t xml:space="preserve">32024       </t>
  </si>
  <si>
    <t xml:space="preserve">31310       </t>
  </si>
  <si>
    <t xml:space="preserve">31863       </t>
  </si>
  <si>
    <t xml:space="preserve">32613       </t>
  </si>
  <si>
    <t xml:space="preserve">32567       </t>
  </si>
  <si>
    <t xml:space="preserve">32330       </t>
  </si>
  <si>
    <t xml:space="preserve">31311       </t>
  </si>
  <si>
    <t xml:space="preserve">35442       </t>
  </si>
  <si>
    <t xml:space="preserve">31312       </t>
  </si>
  <si>
    <t xml:space="preserve">31313       </t>
  </si>
  <si>
    <t xml:space="preserve">31314       </t>
  </si>
  <si>
    <t xml:space="preserve">31848       </t>
  </si>
  <si>
    <t xml:space="preserve">31921       </t>
  </si>
  <si>
    <t xml:space="preserve">31315       </t>
  </si>
  <si>
    <t xml:space="preserve">32455       </t>
  </si>
  <si>
    <t xml:space="preserve">31957       </t>
  </si>
  <si>
    <t xml:space="preserve">31317       </t>
  </si>
  <si>
    <t xml:space="preserve">32128       </t>
  </si>
  <si>
    <t xml:space="preserve">31318       </t>
  </si>
  <si>
    <t xml:space="preserve">31320       </t>
  </si>
  <si>
    <t xml:space="preserve">31321       </t>
  </si>
  <si>
    <t xml:space="preserve">31322       </t>
  </si>
  <si>
    <t xml:space="preserve">31323       </t>
  </si>
  <si>
    <t xml:space="preserve">31325       </t>
  </si>
  <si>
    <t xml:space="preserve">31326       </t>
  </si>
  <si>
    <t xml:space="preserve">31327       </t>
  </si>
  <si>
    <t xml:space="preserve">32536       </t>
  </si>
  <si>
    <t xml:space="preserve">31328       </t>
  </si>
  <si>
    <t xml:space="preserve">32422       </t>
  </si>
  <si>
    <t xml:space="preserve">31330       </t>
  </si>
  <si>
    <t xml:space="preserve">32597       </t>
  </si>
  <si>
    <t xml:space="preserve">31334       </t>
  </si>
  <si>
    <t xml:space="preserve">31336       </t>
  </si>
  <si>
    <t xml:space="preserve">31337       </t>
  </si>
  <si>
    <t xml:space="preserve">32048       </t>
  </si>
  <si>
    <t xml:space="preserve">32392       </t>
  </si>
  <si>
    <t xml:space="preserve">31339       </t>
  </si>
  <si>
    <t xml:space="preserve">31340       </t>
  </si>
  <si>
    <t xml:space="preserve">31341       </t>
  </si>
  <si>
    <t xml:space="preserve">31343       </t>
  </si>
  <si>
    <t xml:space="preserve">31346       </t>
  </si>
  <si>
    <t xml:space="preserve">31347       </t>
  </si>
  <si>
    <t xml:space="preserve">31348       </t>
  </si>
  <si>
    <t xml:space="preserve">31349       </t>
  </si>
  <si>
    <t xml:space="preserve">31350       </t>
  </si>
  <si>
    <t xml:space="preserve">31352       </t>
  </si>
  <si>
    <t xml:space="preserve">32182       </t>
  </si>
  <si>
    <t xml:space="preserve">32240       </t>
  </si>
  <si>
    <t xml:space="preserve">32002       </t>
  </si>
  <si>
    <t xml:space="preserve">32141       </t>
  </si>
  <si>
    <t xml:space="preserve">32205       </t>
  </si>
  <si>
    <t xml:space="preserve">32265       </t>
  </si>
  <si>
    <t xml:space="preserve">32008       </t>
  </si>
  <si>
    <t xml:space="preserve">32144       </t>
  </si>
  <si>
    <t xml:space="preserve">32142       </t>
  </si>
  <si>
    <t xml:space="preserve">32011       </t>
  </si>
  <si>
    <t xml:space="preserve">31353       </t>
  </si>
  <si>
    <t xml:space="preserve">31354       </t>
  </si>
  <si>
    <t xml:space="preserve">32474       </t>
  </si>
  <si>
    <t xml:space="preserve">32248       </t>
  </si>
  <si>
    <t xml:space="preserve">31359       </t>
  </si>
  <si>
    <t xml:space="preserve">31360       </t>
  </si>
  <si>
    <t xml:space="preserve">31362       </t>
  </si>
  <si>
    <t xml:space="preserve">31364       </t>
  </si>
  <si>
    <t xml:space="preserve">31363       </t>
  </si>
  <si>
    <t xml:space="preserve">31367       </t>
  </si>
  <si>
    <t xml:space="preserve">31368       </t>
  </si>
  <si>
    <t xml:space="preserve">31369       </t>
  </si>
  <si>
    <t xml:space="preserve">31370       </t>
  </si>
  <si>
    <t xml:space="preserve">31371       </t>
  </si>
  <si>
    <t xml:space="preserve">31372       </t>
  </si>
  <si>
    <t xml:space="preserve">31373       </t>
  </si>
  <si>
    <t xml:space="preserve">31374       </t>
  </si>
  <si>
    <t xml:space="preserve">31375       </t>
  </si>
  <si>
    <t xml:space="preserve">31376       </t>
  </si>
  <si>
    <t xml:space="preserve">31377       </t>
  </si>
  <si>
    <t xml:space="preserve">31378       </t>
  </si>
  <si>
    <t xml:space="preserve">31379       </t>
  </si>
  <si>
    <t xml:space="preserve">31380       </t>
  </si>
  <si>
    <t xml:space="preserve">31381       </t>
  </si>
  <si>
    <t xml:space="preserve">31382       </t>
  </si>
  <si>
    <t xml:space="preserve">32360       </t>
  </si>
  <si>
    <t xml:space="preserve">32685       </t>
  </si>
  <si>
    <t xml:space="preserve">31963       </t>
  </si>
  <si>
    <t xml:space="preserve">31384       </t>
  </si>
  <si>
    <t xml:space="preserve">32223       </t>
  </si>
  <si>
    <t xml:space="preserve">31987       </t>
  </si>
  <si>
    <t xml:space="preserve">31387       </t>
  </si>
  <si>
    <t xml:space="preserve">31388       </t>
  </si>
  <si>
    <t xml:space="preserve">31389       </t>
  </si>
  <si>
    <t xml:space="preserve">31390       </t>
  </si>
  <si>
    <t xml:space="preserve">31391       </t>
  </si>
  <si>
    <t xml:space="preserve">31393       </t>
  </si>
  <si>
    <t xml:space="preserve">31394       </t>
  </si>
  <si>
    <t xml:space="preserve">32599       </t>
  </si>
  <si>
    <t xml:space="preserve">32113       </t>
  </si>
  <si>
    <t xml:space="preserve">32132       </t>
  </si>
  <si>
    <t xml:space="preserve">31397       </t>
  </si>
  <si>
    <t xml:space="preserve">31398       </t>
  </si>
  <si>
    <t xml:space="preserve">32604       </t>
  </si>
  <si>
    <t xml:space="preserve">32202       </t>
  </si>
  <si>
    <t xml:space="preserve">31399       </t>
  </si>
  <si>
    <t xml:space="preserve">31400       </t>
  </si>
  <si>
    <t xml:space="preserve">31401       </t>
  </si>
  <si>
    <t xml:space="preserve">30642       </t>
  </si>
  <si>
    <t xml:space="preserve">31897       </t>
  </si>
  <si>
    <t xml:space="preserve">32181       </t>
  </si>
  <si>
    <t xml:space="preserve">31405       </t>
  </si>
  <si>
    <t xml:space="preserve">31406       </t>
  </si>
  <si>
    <t xml:space="preserve">31407       </t>
  </si>
  <si>
    <t xml:space="preserve">31408       </t>
  </si>
  <si>
    <t xml:space="preserve">31409       </t>
  </si>
  <si>
    <t xml:space="preserve">30949       </t>
  </si>
  <si>
    <t xml:space="preserve">31410       </t>
  </si>
  <si>
    <t xml:space="preserve">32301       </t>
  </si>
  <si>
    <t xml:space="preserve">32486       </t>
  </si>
  <si>
    <t xml:space="preserve">32438       </t>
  </si>
  <si>
    <t xml:space="preserve">31415       </t>
  </si>
  <si>
    <t xml:space="preserve">31858       </t>
  </si>
  <si>
    <t xml:space="preserve">31445       </t>
  </si>
  <si>
    <t xml:space="preserve">31418       </t>
  </si>
  <si>
    <t xml:space="preserve">32271       </t>
  </si>
  <si>
    <t xml:space="preserve">31419       </t>
  </si>
  <si>
    <t xml:space="preserve">32712       </t>
  </si>
  <si>
    <t xml:space="preserve">32627       </t>
  </si>
  <si>
    <t xml:space="preserve">31420       </t>
  </si>
  <si>
    <t xml:space="preserve">32467       </t>
  </si>
  <si>
    <t xml:space="preserve">32548       </t>
  </si>
  <si>
    <t xml:space="preserve">31421       </t>
  </si>
  <si>
    <t xml:space="preserve">32287       </t>
  </si>
  <si>
    <t xml:space="preserve">32666       </t>
  </si>
  <si>
    <t xml:space="preserve">31836       </t>
  </si>
  <si>
    <t xml:space="preserve">32169       </t>
  </si>
  <si>
    <t xml:space="preserve">31424       </t>
  </si>
  <si>
    <t xml:space="preserve">32511       </t>
  </si>
  <si>
    <t xml:space="preserve">31426       </t>
  </si>
  <si>
    <t xml:space="preserve">31427       </t>
  </si>
  <si>
    <t xml:space="preserve">32647       </t>
  </si>
  <si>
    <t xml:space="preserve">31429       </t>
  </si>
  <si>
    <t xml:space="preserve">32154       </t>
  </si>
  <si>
    <t xml:space="preserve">31433       </t>
  </si>
  <si>
    <t xml:space="preserve">32151       </t>
  </si>
  <si>
    <t xml:space="preserve">31434       </t>
  </si>
  <si>
    <t xml:space="preserve">31436       </t>
  </si>
  <si>
    <t xml:space="preserve">31437       </t>
  </si>
  <si>
    <t xml:space="preserve">32045       </t>
  </si>
  <si>
    <t xml:space="preserve">30705       </t>
  </si>
  <si>
    <t xml:space="preserve">31947       </t>
  </si>
  <si>
    <t xml:space="preserve">31440       </t>
  </si>
  <si>
    <t xml:space="preserve">31441       </t>
  </si>
  <si>
    <t xml:space="preserve">31443       </t>
  </si>
  <si>
    <t xml:space="preserve">31444       </t>
  </si>
  <si>
    <t xml:space="preserve">31940       </t>
  </si>
  <si>
    <t xml:space="preserve">31448       </t>
  </si>
  <si>
    <t xml:space="preserve">31449       </t>
  </si>
  <si>
    <t xml:space="preserve">31450       </t>
  </si>
  <si>
    <t xml:space="preserve">31451       </t>
  </si>
  <si>
    <t xml:space="preserve">32657       </t>
  </si>
  <si>
    <t xml:space="preserve">32644       </t>
  </si>
  <si>
    <t xml:space="preserve">32646       </t>
  </si>
  <si>
    <t xml:space="preserve">32297       </t>
  </si>
  <si>
    <t xml:space="preserve">32643       </t>
  </si>
  <si>
    <t xml:space="preserve">31455       </t>
  </si>
  <si>
    <t xml:space="preserve">31456       </t>
  </si>
  <si>
    <t xml:space="preserve">32535       </t>
  </si>
  <si>
    <t xml:space="preserve">31964       </t>
  </si>
  <si>
    <t xml:space="preserve">31458       </t>
  </si>
  <si>
    <t xml:space="preserve">31871       </t>
  </si>
  <si>
    <t xml:space="preserve">32235       </t>
  </si>
  <si>
    <t xml:space="preserve">31460       </t>
  </si>
  <si>
    <t xml:space="preserve">31461       </t>
  </si>
  <si>
    <t xml:space="preserve">31462       </t>
  </si>
  <si>
    <t xml:space="preserve">31829       </t>
  </si>
  <si>
    <t xml:space="preserve">32427       </t>
  </si>
  <si>
    <t xml:space="preserve">31463       </t>
  </si>
  <si>
    <t xml:space="preserve">32402       </t>
  </si>
  <si>
    <t xml:space="preserve">32059       </t>
  </si>
  <si>
    <t xml:space="preserve">32189       </t>
  </si>
  <si>
    <t xml:space="preserve">32538       </t>
  </si>
  <si>
    <t xml:space="preserve">31464       </t>
  </si>
  <si>
    <t xml:space="preserve">32679       </t>
  </si>
  <si>
    <t xml:space="preserve">31465       </t>
  </si>
  <si>
    <t xml:space="preserve">31466       </t>
  </si>
  <si>
    <t xml:space="preserve">31467       </t>
  </si>
  <si>
    <t xml:space="preserve">31468       </t>
  </si>
  <si>
    <t xml:space="preserve">31469       </t>
  </si>
  <si>
    <t xml:space="preserve">32123       </t>
  </si>
  <si>
    <t xml:space="preserve">31470       </t>
  </si>
  <si>
    <t xml:space="preserve">31471       </t>
  </si>
  <si>
    <t xml:space="preserve">31475       </t>
  </si>
  <si>
    <t xml:space="preserve">32270       </t>
  </si>
  <si>
    <t xml:space="preserve">31479       </t>
  </si>
  <si>
    <t xml:space="preserve">31480       </t>
  </si>
  <si>
    <t xml:space="preserve">31481       </t>
  </si>
  <si>
    <t xml:space="preserve">32380       </t>
  </si>
  <si>
    <t xml:space="preserve">31482       </t>
  </si>
  <si>
    <t xml:space="preserve">31890       </t>
  </si>
  <si>
    <t xml:space="preserve">31901       </t>
  </si>
  <si>
    <t xml:space="preserve">31483       </t>
  </si>
  <si>
    <t xml:space="preserve">31484       </t>
  </si>
  <si>
    <t xml:space="preserve">31485       </t>
  </si>
  <si>
    <t xml:space="preserve">32500       </t>
  </si>
  <si>
    <t xml:space="preserve">32501       </t>
  </si>
  <si>
    <t xml:space="preserve">31961       </t>
  </si>
  <si>
    <t xml:space="preserve">31486       </t>
  </si>
  <si>
    <t xml:space="preserve">31951       </t>
  </si>
  <si>
    <t xml:space="preserve">31953       </t>
  </si>
  <si>
    <t xml:space="preserve">31488       </t>
  </si>
  <si>
    <t xml:space="preserve">32475       </t>
  </si>
  <si>
    <t xml:space="preserve">31491       </t>
  </si>
  <si>
    <t xml:space="preserve">31492       </t>
  </si>
  <si>
    <t xml:space="preserve">31493       </t>
  </si>
  <si>
    <t xml:space="preserve">31494       </t>
  </si>
  <si>
    <t xml:space="preserve">31495       </t>
  </si>
  <si>
    <t xml:space="preserve">31499       </t>
  </si>
  <si>
    <t xml:space="preserve">31500       </t>
  </si>
  <si>
    <t xml:space="preserve">31770       </t>
  </si>
  <si>
    <t xml:space="preserve">31502       </t>
  </si>
  <si>
    <t xml:space="preserve">31505       </t>
  </si>
  <si>
    <t xml:space="preserve">32391       </t>
  </si>
  <si>
    <t xml:space="preserve">31497       </t>
  </si>
  <si>
    <t xml:space="preserve">31510       </t>
  </si>
  <si>
    <t xml:space="preserve">32614       </t>
  </si>
  <si>
    <t xml:space="preserve">31511       </t>
  </si>
  <si>
    <t xml:space="preserve">32745       </t>
  </si>
  <si>
    <t xml:space="preserve">32225       </t>
  </si>
  <si>
    <t xml:space="preserve">31512       </t>
  </si>
  <si>
    <t xml:space="preserve">31513       </t>
  </si>
  <si>
    <t xml:space="preserve">31514       </t>
  </si>
  <si>
    <t xml:space="preserve">31855       </t>
  </si>
  <si>
    <t xml:space="preserve">31515       </t>
  </si>
  <si>
    <t xml:space="preserve">31516       </t>
  </si>
  <si>
    <t xml:space="preserve">31850       </t>
  </si>
  <si>
    <t xml:space="preserve">31518       </t>
  </si>
  <si>
    <t xml:space="preserve">31519       </t>
  </si>
  <si>
    <t xml:space="preserve">31520       </t>
  </si>
  <si>
    <t xml:space="preserve">31522       </t>
  </si>
  <si>
    <t xml:space="preserve">31523       </t>
  </si>
  <si>
    <t xml:space="preserve">31524       </t>
  </si>
  <si>
    <t xml:space="preserve">31525       </t>
  </si>
  <si>
    <t xml:space="preserve">31528       </t>
  </si>
  <si>
    <t xml:space="preserve">32561       </t>
  </si>
  <si>
    <t xml:space="preserve">31531       </t>
  </si>
  <si>
    <t xml:space="preserve">31532       </t>
  </si>
  <si>
    <t xml:space="preserve">31533       </t>
  </si>
  <si>
    <t xml:space="preserve">31534       </t>
  </si>
  <si>
    <t xml:space="preserve">31997       </t>
  </si>
  <si>
    <t xml:space="preserve">31535       </t>
  </si>
  <si>
    <t xml:space="preserve">32476       </t>
  </si>
  <si>
    <t xml:space="preserve">31537       </t>
  </si>
  <si>
    <t xml:space="preserve">31538       </t>
  </si>
  <si>
    <t xml:space="preserve">31540       </t>
  </si>
  <si>
    <t xml:space="preserve">31541       </t>
  </si>
  <si>
    <t xml:space="preserve">31542       </t>
  </si>
  <si>
    <t xml:space="preserve">32612       </t>
  </si>
  <si>
    <t xml:space="preserve">31543       </t>
  </si>
  <si>
    <t xml:space="preserve">31546       </t>
  </si>
  <si>
    <t xml:space="preserve">31547       </t>
  </si>
  <si>
    <t xml:space="preserve">31548       </t>
  </si>
  <si>
    <t xml:space="preserve">32116       </t>
  </si>
  <si>
    <t xml:space="preserve">32411       </t>
  </si>
  <si>
    <t xml:space="preserve">32412       </t>
  </si>
  <si>
    <t xml:space="preserve">31549       </t>
  </si>
  <si>
    <t xml:space="preserve">31550       </t>
  </si>
  <si>
    <t xml:space="preserve">31551       </t>
  </si>
  <si>
    <t xml:space="preserve">31553       </t>
  </si>
  <si>
    <t xml:space="preserve">31555       </t>
  </si>
  <si>
    <t xml:space="preserve">31556       </t>
  </si>
  <si>
    <t xml:space="preserve">31557       </t>
  </si>
  <si>
    <t xml:space="preserve">31558       </t>
  </si>
  <si>
    <t xml:space="preserve">31561       </t>
  </si>
  <si>
    <t xml:space="preserve">31563       </t>
  </si>
  <si>
    <t xml:space="preserve">31564       </t>
  </si>
  <si>
    <t xml:space="preserve">31567       </t>
  </si>
  <si>
    <t xml:space="preserve">32135       </t>
  </si>
  <si>
    <t xml:space="preserve">31568       </t>
  </si>
  <si>
    <t xml:space="preserve">31569       </t>
  </si>
  <si>
    <t xml:space="preserve">31570       </t>
  </si>
  <si>
    <t xml:space="preserve">31571       </t>
  </si>
  <si>
    <t xml:space="preserve">31573       </t>
  </si>
  <si>
    <t xml:space="preserve">31574       </t>
  </si>
  <si>
    <t xml:space="preserve">31575       </t>
  </si>
  <si>
    <t xml:space="preserve">31576       </t>
  </si>
  <si>
    <t xml:space="preserve">31577       </t>
  </si>
  <si>
    <t xml:space="preserve">31578       </t>
  </si>
  <si>
    <t xml:space="preserve">31579       </t>
  </si>
  <si>
    <t xml:space="preserve">31580       </t>
  </si>
  <si>
    <t xml:space="preserve">32110       </t>
  </si>
  <si>
    <t xml:space="preserve">31581       </t>
  </si>
  <si>
    <t xml:space="preserve">31582       </t>
  </si>
  <si>
    <t xml:space="preserve">31583       </t>
  </si>
  <si>
    <t xml:space="preserve">32663       </t>
  </si>
  <si>
    <t xml:space="preserve">31584       </t>
  </si>
  <si>
    <t xml:space="preserve">31586       </t>
  </si>
  <si>
    <t xml:space="preserve">31589       </t>
  </si>
  <si>
    <t xml:space="preserve">31590       </t>
  </si>
  <si>
    <t xml:space="preserve">31591       </t>
  </si>
  <si>
    <t xml:space="preserve">31592       </t>
  </si>
  <si>
    <t xml:space="preserve">31594       </t>
  </si>
  <si>
    <t xml:space="preserve">32117       </t>
  </si>
  <si>
    <t xml:space="preserve">32051       </t>
  </si>
  <si>
    <t xml:space="preserve">31599       </t>
  </si>
  <si>
    <t xml:space="preserve">31600       </t>
  </si>
  <si>
    <t xml:space="preserve">31602       </t>
  </si>
  <si>
    <t xml:space="preserve">31603       </t>
  </si>
  <si>
    <t xml:space="preserve">31604       </t>
  </si>
  <si>
    <t xml:space="preserve">32609       </t>
  </si>
  <si>
    <t xml:space="preserve">31605       </t>
  </si>
  <si>
    <t xml:space="preserve">32542       </t>
  </si>
  <si>
    <t xml:space="preserve">31606       </t>
  </si>
  <si>
    <t xml:space="preserve">31607       </t>
  </si>
  <si>
    <t xml:space="preserve">31608       </t>
  </si>
  <si>
    <t xml:space="preserve">31609       </t>
  </si>
  <si>
    <t xml:space="preserve">32253       </t>
  </si>
  <si>
    <t xml:space="preserve">32149       </t>
  </si>
  <si>
    <t xml:space="preserve">31611       </t>
  </si>
  <si>
    <t xml:space="preserve">31613       </t>
  </si>
  <si>
    <t xml:space="preserve">31615       </t>
  </si>
  <si>
    <t xml:space="preserve">31616       </t>
  </si>
  <si>
    <t xml:space="preserve">31617       </t>
  </si>
  <si>
    <t xml:space="preserve">32735       </t>
  </si>
  <si>
    <t xml:space="preserve">31618       </t>
  </si>
  <si>
    <t xml:space="preserve">32170       </t>
  </si>
  <si>
    <t xml:space="preserve">32003       </t>
  </si>
  <si>
    <t xml:space="preserve">31619       </t>
  </si>
  <si>
    <t xml:space="preserve">31620       </t>
  </si>
  <si>
    <t xml:space="preserve">31625       </t>
  </si>
  <si>
    <t xml:space="preserve">31626       </t>
  </si>
  <si>
    <t xml:space="preserve">31627       </t>
  </si>
  <si>
    <t xml:space="preserve">31622       </t>
  </si>
  <si>
    <t xml:space="preserve">31628       </t>
  </si>
  <si>
    <t xml:space="preserve">32541       </t>
  </si>
  <si>
    <t xml:space="preserve">32596       </t>
  </si>
  <si>
    <t xml:space="preserve">31629       </t>
  </si>
  <si>
    <t xml:space="preserve">32495       </t>
  </si>
  <si>
    <t xml:space="preserve">31631       </t>
  </si>
  <si>
    <t xml:space="preserve">31632       </t>
  </si>
  <si>
    <t xml:space="preserve">31635       </t>
  </si>
  <si>
    <t xml:space="preserve">31637       </t>
  </si>
  <si>
    <t xml:space="preserve">32337       </t>
  </si>
  <si>
    <t xml:space="preserve">31638       </t>
  </si>
  <si>
    <t xml:space="preserve">31639       </t>
  </si>
  <si>
    <t xml:space="preserve">32494       </t>
  </si>
  <si>
    <t xml:space="preserve">31993       </t>
  </si>
  <si>
    <t xml:space="preserve">31641       </t>
  </si>
  <si>
    <t xml:space="preserve">31642       </t>
  </si>
  <si>
    <t xml:space="preserve">31643       </t>
  </si>
  <si>
    <t xml:space="preserve">32129       </t>
  </si>
  <si>
    <t xml:space="preserve">31644       </t>
  </si>
  <si>
    <t xml:space="preserve">31645       </t>
  </si>
  <si>
    <t xml:space="preserve">32729       </t>
  </si>
  <si>
    <t xml:space="preserve">31646       </t>
  </si>
  <si>
    <t xml:space="preserve">32258       </t>
  </si>
  <si>
    <t xml:space="preserve">32559       </t>
  </si>
  <si>
    <t xml:space="preserve">32507       </t>
  </si>
  <si>
    <t xml:space="preserve">31647       </t>
  </si>
  <si>
    <t xml:space="preserve">31649       </t>
  </si>
  <si>
    <t xml:space="preserve">32326       </t>
  </si>
  <si>
    <t xml:space="preserve">32199       </t>
  </si>
  <si>
    <t xml:space="preserve">31650       </t>
  </si>
  <si>
    <t xml:space="preserve">31651       </t>
  </si>
  <si>
    <t xml:space="preserve">31652       </t>
  </si>
  <si>
    <t xml:space="preserve">32339       </t>
  </si>
  <si>
    <t xml:space="preserve">32569       </t>
  </si>
  <si>
    <t xml:space="preserve">31654       </t>
  </si>
  <si>
    <t xml:space="preserve">32056       </t>
  </si>
  <si>
    <t xml:space="preserve">31655       </t>
  </si>
  <si>
    <t xml:space="preserve">31656       </t>
  </si>
  <si>
    <t xml:space="preserve">32487       </t>
  </si>
  <si>
    <t xml:space="preserve">32489       </t>
  </si>
  <si>
    <t xml:space="preserve">31657       </t>
  </si>
  <si>
    <t xml:space="preserve">31853       </t>
  </si>
  <si>
    <t xml:space="preserve">31659       </t>
  </si>
  <si>
    <t xml:space="preserve">32734       </t>
  </si>
  <si>
    <t xml:space="preserve">31660       </t>
  </si>
  <si>
    <t xml:space="preserve">31661       </t>
  </si>
  <si>
    <t xml:space="preserve">32361       </t>
  </si>
  <si>
    <t xml:space="preserve">37442       </t>
  </si>
  <si>
    <t xml:space="preserve">31664       </t>
  </si>
  <si>
    <t xml:space="preserve">32192       </t>
  </si>
  <si>
    <t xml:space="preserve">31666       </t>
  </si>
  <si>
    <t xml:space="preserve">31667       </t>
  </si>
  <si>
    <t xml:space="preserve">31670       </t>
  </si>
  <si>
    <t xml:space="preserve">31671       </t>
  </si>
  <si>
    <t xml:space="preserve">30032       </t>
  </si>
  <si>
    <t xml:space="preserve">31673       </t>
  </si>
  <si>
    <t xml:space="preserve">31674       </t>
  </si>
  <si>
    <t xml:space="preserve">31675       </t>
  </si>
  <si>
    <t xml:space="preserve">31676       </t>
  </si>
  <si>
    <t xml:space="preserve">32207       </t>
  </si>
  <si>
    <t xml:space="preserve">31677       </t>
  </si>
  <si>
    <t xml:space="preserve">31678       </t>
  </si>
  <si>
    <t xml:space="preserve">31679       </t>
  </si>
  <si>
    <t xml:space="preserve">31681       </t>
  </si>
  <si>
    <t xml:space="preserve">32573       </t>
  </si>
  <si>
    <t xml:space="preserve">31682       </t>
  </si>
  <si>
    <t xml:space="preserve">32739       </t>
  </si>
  <si>
    <t xml:space="preserve">31683       </t>
  </si>
  <si>
    <t xml:space="preserve">32441       </t>
  </si>
  <si>
    <t xml:space="preserve">32394       </t>
  </si>
  <si>
    <t xml:space="preserve">32256       </t>
  </si>
  <si>
    <t xml:space="preserve">31687       </t>
  </si>
  <si>
    <t xml:space="preserve">32115       </t>
  </si>
  <si>
    <t xml:space="preserve">32218       </t>
  </si>
  <si>
    <t xml:space="preserve">32385       </t>
  </si>
  <si>
    <t xml:space="preserve">31689       </t>
  </si>
  <si>
    <t xml:space="preserve">31691       </t>
  </si>
  <si>
    <t xml:space="preserve">32150       </t>
  </si>
  <si>
    <t xml:space="preserve">30221       </t>
  </si>
  <si>
    <t xml:space="preserve">31693       </t>
  </si>
  <si>
    <t xml:space="preserve">31694       </t>
  </si>
  <si>
    <t xml:space="preserve">31695       </t>
  </si>
  <si>
    <t xml:space="preserve">31696       </t>
  </si>
  <si>
    <t xml:space="preserve">31698       </t>
  </si>
  <si>
    <t xml:space="preserve">31699       </t>
  </si>
  <si>
    <t xml:space="preserve">31700       </t>
  </si>
  <si>
    <t xml:space="preserve">31704       </t>
  </si>
  <si>
    <t xml:space="preserve">32446       </t>
  </si>
  <si>
    <t xml:space="preserve">31707       </t>
  </si>
  <si>
    <t xml:space="preserve">32526       </t>
  </si>
  <si>
    <t xml:space="preserve">32623       </t>
  </si>
  <si>
    <t xml:space="preserve">32730       </t>
  </si>
  <si>
    <t xml:space="preserve">31708       </t>
  </si>
  <si>
    <t xml:space="preserve">31709       </t>
  </si>
  <si>
    <t xml:space="preserve">32530       </t>
  </si>
  <si>
    <t xml:space="preserve">31713       </t>
  </si>
  <si>
    <t xml:space="preserve">31710       </t>
  </si>
  <si>
    <t xml:space="preserve">30913       </t>
  </si>
  <si>
    <t xml:space="preserve">31715       </t>
  </si>
  <si>
    <t xml:space="preserve">31716       </t>
  </si>
  <si>
    <t xml:space="preserve">31717       </t>
  </si>
  <si>
    <t xml:space="preserve">31718       </t>
  </si>
  <si>
    <t xml:space="preserve">31719       </t>
  </si>
  <si>
    <t xml:space="preserve">31720       </t>
  </si>
  <si>
    <t xml:space="preserve">31721       </t>
  </si>
  <si>
    <t xml:space="preserve">32355       </t>
  </si>
  <si>
    <t xml:space="preserve">32016       </t>
  </si>
  <si>
    <t xml:space="preserve">31877       </t>
  </si>
  <si>
    <t xml:space="preserve">31724       </t>
  </si>
  <si>
    <t xml:space="preserve">31725       </t>
  </si>
  <si>
    <t xml:space="preserve">31726       </t>
  </si>
  <si>
    <t xml:space="preserve">31727       </t>
  </si>
  <si>
    <t xml:space="preserve">32074       </t>
  </si>
  <si>
    <t xml:space="preserve">31728       </t>
  </si>
  <si>
    <t xml:space="preserve">31907       </t>
  </si>
  <si>
    <t xml:space="preserve">32001       </t>
  </si>
  <si>
    <t xml:space="preserve">32721       </t>
  </si>
  <si>
    <t xml:space="preserve">32210       </t>
  </si>
  <si>
    <t xml:space="preserve">32674       </t>
  </si>
  <si>
    <t xml:space="preserve">31729       </t>
  </si>
  <si>
    <t xml:space="preserve">31730       </t>
  </si>
  <si>
    <t xml:space="preserve">31731       </t>
  </si>
  <si>
    <t xml:space="preserve">31732       </t>
  </si>
  <si>
    <t xml:space="preserve">31733       </t>
  </si>
  <si>
    <t xml:space="preserve">32654       </t>
  </si>
  <si>
    <t xml:space="preserve">31736       </t>
  </si>
  <si>
    <t xml:space="preserve">31737       </t>
  </si>
  <si>
    <t xml:space="preserve">31738       </t>
  </si>
  <si>
    <t xml:space="preserve">31845       </t>
  </si>
  <si>
    <t xml:space="preserve">31739       </t>
  </si>
  <si>
    <t xml:space="preserve">32195       </t>
  </si>
  <si>
    <t xml:space="preserve">32443       </t>
  </si>
  <si>
    <t xml:space="preserve">32571       </t>
  </si>
  <si>
    <t xml:space="preserve">32417       </t>
  </si>
  <si>
    <t xml:space="preserve">31740       </t>
  </si>
  <si>
    <t xml:space="preserve">31741       </t>
  </si>
  <si>
    <t xml:space="preserve">31857       </t>
  </si>
  <si>
    <t xml:space="preserve">31917       </t>
  </si>
  <si>
    <t xml:space="preserve">32188       </t>
  </si>
  <si>
    <t xml:space="preserve">32010       </t>
  </si>
  <si>
    <t xml:space="preserve">31742       </t>
  </si>
  <si>
    <t xml:space="preserve">31743       </t>
  </si>
  <si>
    <t xml:space="preserve">31744       </t>
  </si>
  <si>
    <t xml:space="preserve">32724       </t>
  </si>
  <si>
    <t xml:space="preserve">32377       </t>
  </si>
  <si>
    <t xml:space="preserve">31749       </t>
  </si>
  <si>
    <t xml:space="preserve">31930       </t>
  </si>
  <si>
    <t xml:space="preserve">31751       </t>
  </si>
  <si>
    <t xml:space="preserve">32552       </t>
  </si>
  <si>
    <t xml:space="preserve">32238       </t>
  </si>
  <si>
    <t xml:space="preserve">31752       </t>
  </si>
  <si>
    <t xml:space="preserve">31753       </t>
  </si>
  <si>
    <t xml:space="preserve">31755       </t>
  </si>
  <si>
    <t xml:space="preserve">31757       </t>
  </si>
  <si>
    <t xml:space="preserve">31949       </t>
  </si>
  <si>
    <t xml:space="preserve">32214       </t>
  </si>
  <si>
    <t xml:space="preserve">31761       </t>
  </si>
  <si>
    <t xml:space="preserve">31918       </t>
  </si>
  <si>
    <t xml:space="preserve">32178       </t>
  </si>
  <si>
    <t xml:space="preserve">31765       </t>
  </si>
  <si>
    <t xml:space="preserve">31969       </t>
  </si>
  <si>
    <t xml:space="preserve">31766       </t>
  </si>
  <si>
    <t xml:space="preserve">31767       </t>
  </si>
  <si>
    <t xml:space="preserve">31768       </t>
  </si>
  <si>
    <t xml:space="preserve">32544       </t>
  </si>
  <si>
    <t xml:space="preserve">32358       </t>
  </si>
  <si>
    <t xml:space="preserve">31771       </t>
  </si>
  <si>
    <t xml:space="preserve">31772       </t>
  </si>
  <si>
    <t xml:space="preserve">31773       </t>
  </si>
  <si>
    <t xml:space="preserve">31774       </t>
  </si>
  <si>
    <t xml:space="preserve">32039       </t>
  </si>
  <si>
    <t xml:space="preserve">31776       </t>
  </si>
  <si>
    <t xml:space="preserve">31778       </t>
  </si>
  <si>
    <t xml:space="preserve">31779       </t>
  </si>
  <si>
    <t xml:space="preserve">31780       </t>
  </si>
  <si>
    <t xml:space="preserve">31781       </t>
  </si>
  <si>
    <t xml:space="preserve">32485       </t>
  </si>
  <si>
    <t xml:space="preserve">32699       </t>
  </si>
  <si>
    <t xml:space="preserve">31782       </t>
  </si>
  <si>
    <t xml:space="preserve">32482       </t>
  </si>
  <si>
    <t xml:space="preserve">32681       </t>
  </si>
  <si>
    <t xml:space="preserve">31785       </t>
  </si>
  <si>
    <t xml:space="preserve">31786       </t>
  </si>
  <si>
    <t xml:space="preserve">31787       </t>
  </si>
  <si>
    <t xml:space="preserve">31789       </t>
  </si>
  <si>
    <t xml:space="preserve">31790       </t>
  </si>
  <si>
    <t xml:space="preserve">32100       </t>
  </si>
  <si>
    <t xml:space="preserve">31791       </t>
  </si>
  <si>
    <t xml:space="preserve">31792       </t>
  </si>
  <si>
    <t xml:space="preserve">31793       </t>
  </si>
  <si>
    <t xml:space="preserve">31795       </t>
  </si>
  <si>
    <t xml:space="preserve">31796       </t>
  </si>
  <si>
    <t xml:space="preserve">31797       </t>
  </si>
  <si>
    <t xml:space="preserve">31798       </t>
  </si>
  <si>
    <t xml:space="preserve">31801       </t>
  </si>
  <si>
    <t xml:space="preserve">31802       </t>
  </si>
  <si>
    <t xml:space="preserve">31803       </t>
  </si>
  <si>
    <t xml:space="preserve">31804       </t>
  </si>
  <si>
    <t xml:space="preserve">32457       </t>
  </si>
  <si>
    <t xml:space="preserve">32259       </t>
  </si>
  <si>
    <t xml:space="preserve">31806       </t>
  </si>
  <si>
    <t xml:space="preserve">31896       </t>
  </si>
  <si>
    <t xml:space="preserve">32262       </t>
  </si>
  <si>
    <t xml:space="preserve">31808       </t>
  </si>
  <si>
    <t xml:space="preserve">31810       </t>
  </si>
  <si>
    <t xml:space="preserve">31887       </t>
  </si>
  <si>
    <t xml:space="preserve">31813       </t>
  </si>
  <si>
    <t xml:space="preserve">31814       </t>
  </si>
  <si>
    <t xml:space="preserve">31816       </t>
  </si>
  <si>
    <t xml:space="preserve">31817       </t>
  </si>
  <si>
    <t xml:space="preserve">31818       </t>
  </si>
  <si>
    <t xml:space="preserve">31884       </t>
  </si>
  <si>
    <t xml:space="preserve">31819       </t>
  </si>
  <si>
    <t xml:space="preserve">31872       </t>
  </si>
  <si>
    <t xml:space="preserve">31820       </t>
  </si>
  <si>
    <t xml:space="preserve">31821       </t>
  </si>
  <si>
    <t xml:space="preserve">31822       </t>
  </si>
  <si>
    <t xml:space="preserve">31823       </t>
  </si>
  <si>
    <t>ISUZU</t>
  </si>
  <si>
    <t>ASIA</t>
  </si>
  <si>
    <t>CHEVROLET</t>
  </si>
  <si>
    <t>CHRYSLER</t>
  </si>
  <si>
    <t>DAIHATSU</t>
  </si>
  <si>
    <t>DINA</t>
  </si>
  <si>
    <t>DODGE</t>
  </si>
  <si>
    <t>FIAT</t>
  </si>
  <si>
    <t>FORD</t>
  </si>
  <si>
    <t>GMC</t>
  </si>
  <si>
    <t>HINO</t>
  </si>
  <si>
    <t>HONDA</t>
  </si>
  <si>
    <t>HYUNDAI</t>
  </si>
  <si>
    <t>INTERNATIONAL</t>
  </si>
  <si>
    <t>KIA</t>
  </si>
  <si>
    <t>MACK</t>
  </si>
  <si>
    <t>MAZDA</t>
  </si>
  <si>
    <t>MERCEDES BENZ</t>
  </si>
  <si>
    <t>MITSUBISHI</t>
  </si>
  <si>
    <t>NISSAN</t>
  </si>
  <si>
    <t>PEUGEOT</t>
  </si>
  <si>
    <t>RENAULT</t>
  </si>
  <si>
    <t>SEAT</t>
  </si>
  <si>
    <t>SKODA</t>
  </si>
  <si>
    <t>SUBARU</t>
  </si>
  <si>
    <t>SUZUKI</t>
  </si>
  <si>
    <t>TOYOTA</t>
  </si>
  <si>
    <t>VOLKSWAGEN</t>
  </si>
  <si>
    <t>FREIGHTLINER</t>
  </si>
  <si>
    <t>HARDEE</t>
  </si>
  <si>
    <t>FRUEHAUFF</t>
  </si>
  <si>
    <t>GREAT DANE</t>
  </si>
  <si>
    <t>KENWORTH</t>
  </si>
  <si>
    <t>BLUE BIRD</t>
  </si>
  <si>
    <t>EAGLE</t>
  </si>
  <si>
    <t>FORLAND</t>
  </si>
  <si>
    <t>KENTUCKY</t>
  </si>
  <si>
    <t>MARCO POLO</t>
  </si>
  <si>
    <t>MILLER</t>
  </si>
  <si>
    <t>NAVISTAR</t>
  </si>
  <si>
    <t>PLYMOUTH</t>
  </si>
  <si>
    <t>CLIENTE</t>
  </si>
  <si>
    <t>Puntos comerciales</t>
  </si>
  <si>
    <t>GEELY</t>
  </si>
  <si>
    <t>GONOW</t>
  </si>
  <si>
    <t>ZOTYE</t>
  </si>
  <si>
    <t xml:space="preserve">COTIZACION VALIDA HASTA EL   </t>
  </si>
  <si>
    <t>Clase</t>
  </si>
  <si>
    <t>REMOLQUE</t>
  </si>
  <si>
    <t>AUTOMOVIL</t>
  </si>
  <si>
    <t>CAMIONETA</t>
  </si>
  <si>
    <t>PICK UP</t>
  </si>
  <si>
    <t>CAMION</t>
  </si>
  <si>
    <t>BUS</t>
  </si>
  <si>
    <t>VOLQUETE</t>
  </si>
  <si>
    <t>FURGON</t>
  </si>
  <si>
    <t>Conductor</t>
  </si>
  <si>
    <t>BMW</t>
  </si>
  <si>
    <t>AKT</t>
  </si>
  <si>
    <t>DUCATI</t>
  </si>
  <si>
    <t>PIAGGIO</t>
  </si>
  <si>
    <t>AVA</t>
  </si>
  <si>
    <t>AVANTI</t>
  </si>
  <si>
    <t>CELIMOTO</t>
  </si>
  <si>
    <t>VESPA</t>
  </si>
  <si>
    <t>SPIGALY</t>
  </si>
  <si>
    <t>KITOMI</t>
  </si>
  <si>
    <t>KTM</t>
  </si>
  <si>
    <t>KAWASAKI</t>
  </si>
  <si>
    <t>Aliento Alcohólico</t>
  </si>
  <si>
    <t>Pasar la luz Roja</t>
  </si>
  <si>
    <t>Velocidad Superior al lim.</t>
  </si>
  <si>
    <t>RECARGO POR HISTORIAL DE TRANSITO</t>
  </si>
  <si>
    <r>
      <rPr>
        <b/>
        <sz val="11"/>
        <color indexed="9"/>
        <rFont val="Calibri"/>
        <family val="2"/>
      </rPr>
      <t>Esta cotización está sujeta a la inspección del vehículo y a las políticas de suscripción de la Compañía.</t>
    </r>
    <r>
      <rPr>
        <sz val="11"/>
        <color indexed="9"/>
        <rFont val="Calibri"/>
        <family val="2"/>
      </rPr>
      <t xml:space="preserve">
Plaza Marbella, Calle Aquilino de la Guardia entre Calle 47 y 48 
Apartado Postal 0831-0784, Republica  De Panamá
Tel. 205-0700 / Fax:  205-0754  -  Web : www.sura.com.pa  -  e-mail :  info@sura.com.pa</t>
    </r>
  </si>
  <si>
    <t>*Esta cotización aplica únicamente para clientes de Sura.</t>
  </si>
  <si>
    <t>YAMAHA</t>
  </si>
  <si>
    <t>JMC</t>
  </si>
  <si>
    <t>FABRICACION NACIONAL</t>
  </si>
  <si>
    <t>Pago de Contado Cheque o Efectivo</t>
  </si>
  <si>
    <t>ENDOSO SURA COMERCIAL CC</t>
  </si>
  <si>
    <t xml:space="preserve">- Revisado Gratis para autos livianos, aplica únicamente en el Centro Autos Sura, la póliza debe mantener sus pagos al día.
- Auxilio vial básico: cerrajero y envío de gasolina, aplica para autos livianos.
- Servicio de Emergencias (ambulancia) las 24 horas del día los 365 días del año.
- Servicio de Grúa por colisión hasta B/.400.00 en el sitio, la diferencia es por reembolso al momento de presentar el siniestro y por desperfectos mecánicos máximo B/. 250.00 por evento, hasta 3 eventos al año. 
- Defensa penal hasta un máximo de B/.500.00.
- Asistencia Legal sin costo.
- Servicio de ajustador in situ.
- Muerte accidental para el conductor por B/.10,000.00, dentro del vehículo asegurado. Gastos Médicos hasta un monto de B/.1,000.00 contra reembolso.
- Muerte accidental por B/. 5,000.00 para un ayudante dentro del vehículo asegurado. Gastos Médicos hasta un monto de B/.500.00 contra reembolso.
- Adelanto de Gastos Funerarios B/.1,000.00 en caso de fallecimiento del conductor. 
- Reembolso del 100% del deducible, si el cliente comprueba mediante resolución su inocencia.
- Transporte Terrestre con un límite de B/.1,000.00
- Rotura de Vidrios hasta B/.250.00, un solo evento por vigencia. 
- No aplica depreciación para la primera vigencia del vehículo por pérdida total a causa de una colisión o vuelco para autos nuevos 0kms.
</t>
  </si>
  <si>
    <t xml:space="preserve">- Revisado Gratis para autos livianos, aplica únicamente en el Centro Autos Sura, la póliza debe mantener sus pagos al día.
- Auxilio vial básico: cerrajero y envío de gasolina, aplica para autos livianos.
- Servicio de Emergencias (ambulancia) las 24 horas del día los 365 días del año.
- Servicio de Grúa por colisión o desperfectos mecánicos (máximo 1 servicio por vigencia), con un máximo de B/. 250.00 por evento.
- Defensa penal hasta un máximo de B/.500.00.
- Asistencia Legal sin costo.
- Muerte accidental para el conductor por B/.10,000.00, dentro del vehículo asegurado. Gastos Médicos hasta un monto de B/.1,000.00 contra reembolso.
- Muerte accidental por B/. 5,000.00 para un ayudante dentro del vehículo asegurado. Gastos Médicos hasta un monto de B/.500.00 contra reembolso.
- Adelanto de Gastos Funerarios B/.1,000.00 en caso de fallecimiento del conductor. 
- Servicio de ajustador in situ.
- Transporte Terrestre con un límite de B/.1,000.00
</t>
  </si>
  <si>
    <t>ENDOSO SURA COMERCIAL RC</t>
  </si>
  <si>
    <t>Estimado Cliente:
Seguros Sura pone a su disposición nuestro nuevo endoso especial para autos comerciales livianos, medianos y pesados.
Le invitamos a conocer los excelentes beneficios incluidos en el mismo.
Consulte a su corredor de seguros o ejecutivo Sura para mayor información.</t>
  </si>
  <si>
    <t xml:space="preserve">Estimado Cliente:
Seguros Sura pone a su disposición nuestro nuevo endoso especial para autos comerciales livianos, medianos y pesados.
Le invitamos a conocer los excelentes beneficios incluidos en el mismo. 
Consulte a su corredor de seguros o ejecutivo Sura para mayor información.
</t>
  </si>
  <si>
    <t>Sucursal</t>
  </si>
  <si>
    <t>PUNTOS SUCURSAL</t>
  </si>
  <si>
    <t>2</t>
  </si>
  <si>
    <t>3</t>
  </si>
  <si>
    <t>5</t>
  </si>
  <si>
    <t>6</t>
  </si>
  <si>
    <t>9</t>
  </si>
  <si>
    <t>10</t>
  </si>
  <si>
    <t>NAVIERA - MERCANCIA SECA</t>
  </si>
  <si>
    <t>NAVIERA - MERCANCIA REFRIGERADA</t>
  </si>
  <si>
    <t>&gt;75000</t>
  </si>
  <si>
    <t>Autos | Seguros Suramericana</t>
  </si>
  <si>
    <t>COTIZACIÓN DE AUTOMOVILES COMERCIALES</t>
  </si>
  <si>
    <t>COTIZACIÓN DE VEHÍCULOS COMERCIALES</t>
  </si>
  <si>
    <t>Cantidad</t>
  </si>
  <si>
    <t>Adicionales a considerar para Vehículos COMERCIALES</t>
  </si>
  <si>
    <t>Tomar o dejar pasajeros fuera de los lugares especificados.</t>
  </si>
  <si>
    <t>Prestar el servicio en ruta distinta a la establecida.</t>
  </si>
  <si>
    <t>Transportar exceso de pasajeros</t>
  </si>
  <si>
    <t>Colisión y fuga</t>
  </si>
  <si>
    <t>Ceder el manejo a persona no autorizada.</t>
  </si>
  <si>
    <t>Conducir de forma desordenada</t>
  </si>
  <si>
    <t>Transportar cargas fuera del itinerario aprobado</t>
  </si>
  <si>
    <t>Conducir en vía contraria o girar en "U" sobre la vía en lugar prohibido.</t>
  </si>
  <si>
    <t>Transportar cargas sin tomar las medidas de seguridad</t>
  </si>
  <si>
    <t>Conducir obstruyendo el tránsito</t>
  </si>
  <si>
    <t>Transportar cargas incompatibles entre sí.</t>
  </si>
  <si>
    <t>Conducir por el hombro</t>
  </si>
  <si>
    <t>Vehículo de transporte colegial que no cumple las medidas de regulación</t>
  </si>
  <si>
    <t>Desatender líneas de no pare, paso peatonal e indicaciones del inspector</t>
  </si>
  <si>
    <t>Vehículo sin cinta reflectiva o con cinta en mal estado</t>
  </si>
  <si>
    <t>Derramar combustible o sustancias toxicas en las vías.</t>
  </si>
  <si>
    <t>En mal estado mecánico o de carroceria</t>
  </si>
  <si>
    <t>Sin condiciones adecuadas de seguridad.</t>
  </si>
  <si>
    <t>Hablar por teléfono al conducir</t>
  </si>
  <si>
    <t>Hacer competencia de velocidad en la vía pública.</t>
  </si>
  <si>
    <t>Negarse a detener el vehículo al ser requerido(fuga)</t>
  </si>
  <si>
    <t>TOTAL DE PUNTOS POR INFRACCIONES</t>
  </si>
  <si>
    <t>No utilizar el cinturón de seguridad</t>
  </si>
  <si>
    <t>Prestar servico de transporte público en vehículo no autorizado. (T. Pirata)</t>
  </si>
  <si>
    <t>Realizar giro prohibido</t>
  </si>
  <si>
    <t>Rebasar a otro vehículo sin la debida precaución</t>
  </si>
  <si>
    <t>Vehículo con luces no adecuadas</t>
  </si>
  <si>
    <t xml:space="preserve">- Facilitador en el sitio.
- Asistencia legal
- Grúa por colisión hasta B/.150.00 por evento, máximo agregado anual B/.150.00
</t>
  </si>
  <si>
    <t>BUS LIVIANO</t>
  </si>
  <si>
    <t>BUS MEDIANO</t>
  </si>
  <si>
    <t>BUS PESADO</t>
  </si>
  <si>
    <t>CAMION LIVIANO</t>
  </si>
  <si>
    <t>CAMION MEDIANO</t>
  </si>
  <si>
    <t>CAMION PESADO</t>
  </si>
  <si>
    <t>Col</t>
  </si>
  <si>
    <t>Inc</t>
  </si>
  <si>
    <t>Robo</t>
  </si>
  <si>
    <t>remolque</t>
  </si>
  <si>
    <t>MARCA CD</t>
  </si>
  <si>
    <t>CLASE</t>
  </si>
  <si>
    <t>CLASE CD</t>
  </si>
  <si>
    <t>LINEA</t>
  </si>
  <si>
    <t>LINEA CD</t>
  </si>
  <si>
    <t>002</t>
  </si>
  <si>
    <t>AUTOMOVILES</t>
  </si>
  <si>
    <t>01</t>
  </si>
  <si>
    <t>001</t>
  </si>
  <si>
    <t>CAMIONETAS</t>
  </si>
  <si>
    <t>02</t>
  </si>
  <si>
    <t>003</t>
  </si>
  <si>
    <t>004</t>
  </si>
  <si>
    <t>005</t>
  </si>
  <si>
    <t>007</t>
  </si>
  <si>
    <t>009</t>
  </si>
  <si>
    <t>012</t>
  </si>
  <si>
    <t>MOTOS</t>
  </si>
  <si>
    <t>03</t>
  </si>
  <si>
    <t>PULSAR</t>
  </si>
  <si>
    <t>05</t>
  </si>
  <si>
    <t>TOWNER</t>
  </si>
  <si>
    <t>006</t>
  </si>
  <si>
    <t>REMOLQUES</t>
  </si>
  <si>
    <t>07</t>
  </si>
  <si>
    <t>008</t>
  </si>
  <si>
    <t>13</t>
  </si>
  <si>
    <t>TOPIC</t>
  </si>
  <si>
    <t>15</t>
  </si>
  <si>
    <t>100</t>
  </si>
  <si>
    <t>200</t>
  </si>
  <si>
    <t>011</t>
  </si>
  <si>
    <t>013</t>
  </si>
  <si>
    <t>014</t>
  </si>
  <si>
    <t>018</t>
  </si>
  <si>
    <t>019</t>
  </si>
  <si>
    <t>015</t>
  </si>
  <si>
    <t>016</t>
  </si>
  <si>
    <t>017</t>
  </si>
  <si>
    <t>116</t>
  </si>
  <si>
    <t>120</t>
  </si>
  <si>
    <t>135</t>
  </si>
  <si>
    <t>202</t>
  </si>
  <si>
    <t>010</t>
  </si>
  <si>
    <t>323</t>
  </si>
  <si>
    <t>330</t>
  </si>
  <si>
    <t>020</t>
  </si>
  <si>
    <t>021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</si>
  <si>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</si>
  <si>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</si>
  <si>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</si>
  <si>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</si>
  <si>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</si>
  <si>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</si>
  <si>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</si>
  <si>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</si>
  <si>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</si>
  <si>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</si>
  <si>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</si>
  <si>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</si>
  <si>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</si>
  <si>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626</t>
  </si>
  <si>
    <t>036</t>
  </si>
  <si>
    <t>037</t>
  </si>
  <si>
    <t>038</t>
  </si>
  <si>
    <t>039</t>
  </si>
  <si>
    <t>720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</si>
  <si>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</si>
  <si>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</si>
  <si>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</si>
  <si>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</si>
  <si>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</si>
  <si>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</si>
  <si>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</si>
  <si>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</si>
  <si>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</si>
  <si>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</si>
  <si>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</si>
  <si>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</si>
  <si>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GT</t>
  </si>
  <si>
    <t>052</t>
  </si>
  <si>
    <t>054</t>
  </si>
  <si>
    <t>055</t>
  </si>
  <si>
    <t>060</t>
  </si>
  <si>
    <t>061</t>
  </si>
  <si>
    <t>062</t>
  </si>
  <si>
    <t>063</t>
  </si>
  <si>
    <t>090</t>
  </si>
  <si>
    <t>091</t>
  </si>
  <si>
    <t>092</t>
  </si>
  <si>
    <t>064</t>
  </si>
  <si>
    <t>065</t>
  </si>
  <si>
    <t>066</t>
  </si>
  <si>
    <t>067</t>
  </si>
  <si>
    <t>068</t>
  </si>
  <si>
    <t>069</t>
  </si>
  <si>
    <t>070</t>
  </si>
  <si>
    <t>F650</t>
  </si>
  <si>
    <t>072</t>
  </si>
  <si>
    <t>F800</t>
  </si>
  <si>
    <t>073</t>
  </si>
  <si>
    <t>076</t>
  </si>
  <si>
    <t>077</t>
  </si>
  <si>
    <t>078</t>
  </si>
  <si>
    <t>083</t>
  </si>
  <si>
    <t>084</t>
  </si>
  <si>
    <t>085</t>
  </si>
  <si>
    <t>086</t>
  </si>
  <si>
    <t>088</t>
  </si>
  <si>
    <t>089</t>
  </si>
  <si>
    <t>09</t>
  </si>
  <si>
    <t>14</t>
  </si>
  <si>
    <t>CENTURY</t>
  </si>
  <si>
    <t>CADILLAC</t>
  </si>
  <si>
    <t>CAPRICE</t>
  </si>
  <si>
    <t>CATERA</t>
  </si>
  <si>
    <t>DEVILLE</t>
  </si>
  <si>
    <t>EL DORADO</t>
  </si>
  <si>
    <t xml:space="preserve">SEVILLE </t>
  </si>
  <si>
    <t>BROUGHAM</t>
  </si>
  <si>
    <t>CTS</t>
  </si>
  <si>
    <t>ESCALADE</t>
  </si>
  <si>
    <t xml:space="preserve">SRX </t>
  </si>
  <si>
    <t>LCW1305 TH</t>
  </si>
  <si>
    <t>ASTRA</t>
  </si>
  <si>
    <t>AVEO</t>
  </si>
  <si>
    <t>BERETTA</t>
  </si>
  <si>
    <t>BLASS</t>
  </si>
  <si>
    <t>C3500</t>
  </si>
  <si>
    <t>CAMARO</t>
  </si>
  <si>
    <t>CAVALIER</t>
  </si>
  <si>
    <t>CELEBRITY</t>
  </si>
  <si>
    <t>CHEVETTE</t>
  </si>
  <si>
    <t>CITATION</t>
  </si>
  <si>
    <t>CIV</t>
  </si>
  <si>
    <t>COBALT</t>
  </si>
  <si>
    <t>CORSICA</t>
  </si>
  <si>
    <t>CORVETTE</t>
  </si>
  <si>
    <t>CUMINA</t>
  </si>
  <si>
    <t>CUSTOM</t>
  </si>
  <si>
    <t>EL CAMINO</t>
  </si>
  <si>
    <t>022</t>
  </si>
  <si>
    <t>EPICA</t>
  </si>
  <si>
    <t>EXCALIBUR</t>
  </si>
  <si>
    <t>FIREBIRD</t>
  </si>
  <si>
    <t>GEO METRO</t>
  </si>
  <si>
    <t>GEO PRIZM</t>
  </si>
  <si>
    <t>IMPALA</t>
  </si>
  <si>
    <t>JOY</t>
  </si>
  <si>
    <t>LUMINA</t>
  </si>
  <si>
    <t>MALIBU</t>
  </si>
  <si>
    <t>METRO</t>
  </si>
  <si>
    <t>MONTECARLO</t>
  </si>
  <si>
    <t>MONZA</t>
  </si>
  <si>
    <t>NOVA</t>
  </si>
  <si>
    <t>OPTRA</t>
  </si>
  <si>
    <t>PRIZM</t>
  </si>
  <si>
    <t>SPARK</t>
  </si>
  <si>
    <t>SPECTRUM</t>
  </si>
  <si>
    <t>SPIRIT</t>
  </si>
  <si>
    <t>SPRINT</t>
  </si>
  <si>
    <t>STRATUS</t>
  </si>
  <si>
    <t>SUNFIRE</t>
  </si>
  <si>
    <t>SWING</t>
  </si>
  <si>
    <t>TRACKER</t>
  </si>
  <si>
    <t>074</t>
  </si>
  <si>
    <t>SONIC</t>
  </si>
  <si>
    <t>106</t>
  </si>
  <si>
    <t>CRUZE</t>
  </si>
  <si>
    <t>107</t>
  </si>
  <si>
    <t>MONACO</t>
  </si>
  <si>
    <t>108</t>
  </si>
  <si>
    <t>110</t>
  </si>
  <si>
    <t>ASTRO</t>
  </si>
  <si>
    <t>SUBURBAN</t>
  </si>
  <si>
    <t>058</t>
  </si>
  <si>
    <t>TAOHE</t>
  </si>
  <si>
    <t>059</t>
  </si>
  <si>
    <t>TAHOE</t>
  </si>
  <si>
    <t>BLAZER</t>
  </si>
  <si>
    <t>CAPTIVA</t>
  </si>
  <si>
    <t>EQUINOX</t>
  </si>
  <si>
    <t>HHR</t>
  </si>
  <si>
    <t>K10</t>
  </si>
  <si>
    <t>MILITAR</t>
  </si>
  <si>
    <t>R20</t>
  </si>
  <si>
    <t>RURAL</t>
  </si>
  <si>
    <t>SONORA</t>
  </si>
  <si>
    <t>071</t>
  </si>
  <si>
    <t>TRAILBLAZER</t>
  </si>
  <si>
    <t>075</t>
  </si>
  <si>
    <t>VENTURE</t>
  </si>
  <si>
    <t>VIVANT</t>
  </si>
  <si>
    <t>VAN</t>
  </si>
  <si>
    <t>103</t>
  </si>
  <si>
    <t>TRAVERSE</t>
  </si>
  <si>
    <t>105</t>
  </si>
  <si>
    <t>CORSA</t>
  </si>
  <si>
    <t>S10</t>
  </si>
  <si>
    <t>SILVERADO</t>
  </si>
  <si>
    <t>057</t>
  </si>
  <si>
    <t>1500</t>
  </si>
  <si>
    <t>079</t>
  </si>
  <si>
    <t>3500</t>
  </si>
  <si>
    <t>080</t>
  </si>
  <si>
    <t>AVALANCHE</t>
  </si>
  <si>
    <t>081</t>
  </si>
  <si>
    <t>C1500</t>
  </si>
  <si>
    <t>C2500</t>
  </si>
  <si>
    <t>CHEVY</t>
  </si>
  <si>
    <t>087</t>
  </si>
  <si>
    <t>CHEYENNE</t>
  </si>
  <si>
    <t>COLORADO</t>
  </si>
  <si>
    <t>F500</t>
  </si>
  <si>
    <t>K30</t>
  </si>
  <si>
    <t>K-3500</t>
  </si>
  <si>
    <t>093</t>
  </si>
  <si>
    <t>LUV</t>
  </si>
  <si>
    <t>094</t>
  </si>
  <si>
    <t>SK1</t>
  </si>
  <si>
    <t>095</t>
  </si>
  <si>
    <t>C-20</t>
  </si>
  <si>
    <t>104</t>
  </si>
  <si>
    <t>109</t>
  </si>
  <si>
    <t>06</t>
  </si>
  <si>
    <t>CMV</t>
  </si>
  <si>
    <t>CARGO</t>
  </si>
  <si>
    <t>096</t>
  </si>
  <si>
    <t>CMP</t>
  </si>
  <si>
    <t>097</t>
  </si>
  <si>
    <t>STEP VAN</t>
  </si>
  <si>
    <t>102</t>
  </si>
  <si>
    <t>08</t>
  </si>
  <si>
    <t>CC7D042</t>
  </si>
  <si>
    <t>053</t>
  </si>
  <si>
    <t>GEO TRACKER</t>
  </si>
  <si>
    <t>KODIAK</t>
  </si>
  <si>
    <t>056</t>
  </si>
  <si>
    <t>W4500</t>
  </si>
  <si>
    <t>TK</t>
  </si>
  <si>
    <t>101</t>
  </si>
  <si>
    <t>C6500</t>
  </si>
  <si>
    <t>111</t>
  </si>
  <si>
    <t>11</t>
  </si>
  <si>
    <t>C70</t>
  </si>
  <si>
    <t>G30</t>
  </si>
  <si>
    <t>EXPRESS</t>
  </si>
  <si>
    <t>EXPLORER</t>
  </si>
  <si>
    <t>098</t>
  </si>
  <si>
    <t>G10</t>
  </si>
  <si>
    <t>099</t>
  </si>
  <si>
    <t>G20</t>
  </si>
  <si>
    <t>300</t>
  </si>
  <si>
    <t>ATOS</t>
  </si>
  <si>
    <t>CARAVAN</t>
  </si>
  <si>
    <t>VOYAGER</t>
  </si>
  <si>
    <t>GRAND CARAVAN</t>
  </si>
  <si>
    <t>DM</t>
  </si>
  <si>
    <t>APPLAUSE</t>
  </si>
  <si>
    <t>CHARADE</t>
  </si>
  <si>
    <t>CHARMANT</t>
  </si>
  <si>
    <t>CUORE</t>
  </si>
  <si>
    <t xml:space="preserve">GRAN MOVE </t>
  </si>
  <si>
    <t>MIRA</t>
  </si>
  <si>
    <t>SIRION</t>
  </si>
  <si>
    <t>FEROZA</t>
  </si>
  <si>
    <t>MATERIA</t>
  </si>
  <si>
    <t>ROCKY</t>
  </si>
  <si>
    <t>TERIOS</t>
  </si>
  <si>
    <t>YRV</t>
  </si>
  <si>
    <t>HIJET</t>
  </si>
  <si>
    <t>DELTA</t>
  </si>
  <si>
    <t>HI GOT</t>
  </si>
  <si>
    <t>V118</t>
  </si>
  <si>
    <t xml:space="preserve">VAN </t>
  </si>
  <si>
    <t>V116</t>
  </si>
  <si>
    <t>V12</t>
  </si>
  <si>
    <t>V58</t>
  </si>
  <si>
    <t>V99</t>
  </si>
  <si>
    <t>V118LDJ2</t>
  </si>
  <si>
    <t>94</t>
  </si>
  <si>
    <t>1000</t>
  </si>
  <si>
    <t>COLT</t>
  </si>
  <si>
    <t>JOURNEY</t>
  </si>
  <si>
    <t>NITRO</t>
  </si>
  <si>
    <t>GRAND VOYAGER</t>
  </si>
  <si>
    <t>CALIBER</t>
  </si>
  <si>
    <t>RAM</t>
  </si>
  <si>
    <t>DAKOTA</t>
  </si>
  <si>
    <t>FARGO</t>
  </si>
  <si>
    <t xml:space="preserve">100 PICK UP </t>
  </si>
  <si>
    <t>2500</t>
  </si>
  <si>
    <t>CLUB CAB</t>
  </si>
  <si>
    <t>D100</t>
  </si>
  <si>
    <t>R35</t>
  </si>
  <si>
    <t>DH7H41</t>
  </si>
  <si>
    <t xml:space="preserve">TRADES VAN </t>
  </si>
  <si>
    <t xml:space="preserve">VANS-RAM </t>
  </si>
  <si>
    <t>600</t>
  </si>
  <si>
    <t>127</t>
  </si>
  <si>
    <t>PALIO</t>
  </si>
  <si>
    <t xml:space="preserve">CROMA </t>
  </si>
  <si>
    <t>FIORINO</t>
  </si>
  <si>
    <t>DOBLO</t>
  </si>
  <si>
    <t>STRADA</t>
  </si>
  <si>
    <t>STRADA WORKING</t>
  </si>
  <si>
    <t>DUCATO</t>
  </si>
  <si>
    <t>130</t>
  </si>
  <si>
    <t>131</t>
  </si>
  <si>
    <t>D 12 CAMION</t>
  </si>
  <si>
    <t>DP</t>
  </si>
  <si>
    <t>FDI</t>
  </si>
  <si>
    <t>FL70</t>
  </si>
  <si>
    <t>FLA086</t>
  </si>
  <si>
    <t>FLB90064ST</t>
  </si>
  <si>
    <t>FLD</t>
  </si>
  <si>
    <t>FLD120</t>
  </si>
  <si>
    <t xml:space="preserve">FLD120064S </t>
  </si>
  <si>
    <t xml:space="preserve">FLD120064T </t>
  </si>
  <si>
    <t>FLD12060ST</t>
  </si>
  <si>
    <t xml:space="preserve">FLD12064S </t>
  </si>
  <si>
    <t>FLD-120ST</t>
  </si>
  <si>
    <t xml:space="preserve">61120664SD </t>
  </si>
  <si>
    <t>B100064T</t>
  </si>
  <si>
    <t>BUSINESS CLASS</t>
  </si>
  <si>
    <t>C120</t>
  </si>
  <si>
    <t>C12064ST</t>
  </si>
  <si>
    <t xml:space="preserve">C12064T </t>
  </si>
  <si>
    <t>CL 120064ST</t>
  </si>
  <si>
    <t>CLASSIC XL</t>
  </si>
  <si>
    <t>COLUMBIA</t>
  </si>
  <si>
    <t>CONDOR</t>
  </si>
  <si>
    <t>CONVENTIONAL</t>
  </si>
  <si>
    <t>CORONADO</t>
  </si>
  <si>
    <t>CST120</t>
  </si>
  <si>
    <t>D120064ST</t>
  </si>
  <si>
    <t>D12042ST</t>
  </si>
  <si>
    <t xml:space="preserve">D132064T </t>
  </si>
  <si>
    <t>DETROIT</t>
  </si>
  <si>
    <t>F4370</t>
  </si>
  <si>
    <t>FL60</t>
  </si>
  <si>
    <t>FLA</t>
  </si>
  <si>
    <t>FLA10464T</t>
  </si>
  <si>
    <t xml:space="preserve">FLA6364T </t>
  </si>
  <si>
    <t xml:space="preserve">FLA8664 </t>
  </si>
  <si>
    <t>FLC</t>
  </si>
  <si>
    <t>FLC12064ST</t>
  </si>
  <si>
    <t>FLD112</t>
  </si>
  <si>
    <t xml:space="preserve">FLD12064S MULA </t>
  </si>
  <si>
    <t>FLD132</t>
  </si>
  <si>
    <t xml:space="preserve">FLT8664T </t>
  </si>
  <si>
    <t>INTEGRAL</t>
  </si>
  <si>
    <t>M2106</t>
  </si>
  <si>
    <t>ST120</t>
  </si>
  <si>
    <t xml:space="preserve">TK </t>
  </si>
  <si>
    <t>MB70</t>
  </si>
  <si>
    <t>FS65</t>
  </si>
  <si>
    <t>FARBER</t>
  </si>
  <si>
    <t>M2</t>
  </si>
  <si>
    <t>082</t>
  </si>
  <si>
    <t>F80</t>
  </si>
  <si>
    <t>FL80</t>
  </si>
  <si>
    <t>TANDEM</t>
  </si>
  <si>
    <t>X-LINE</t>
  </si>
  <si>
    <t>BF</t>
  </si>
  <si>
    <t xml:space="preserve">CAPRI </t>
  </si>
  <si>
    <t>CARTIER</t>
  </si>
  <si>
    <t>CONTOUR</t>
  </si>
  <si>
    <t>CORCEL</t>
  </si>
  <si>
    <t>CROWN VICTORIA</t>
  </si>
  <si>
    <t xml:space="preserve">DP </t>
  </si>
  <si>
    <t>ESCORT</t>
  </si>
  <si>
    <t>FAIRMONT</t>
  </si>
  <si>
    <t xml:space="preserve">FALCON </t>
  </si>
  <si>
    <t>FESTIVA</t>
  </si>
  <si>
    <t>FIESTA</t>
  </si>
  <si>
    <t>FOCUS</t>
  </si>
  <si>
    <t>FUSION</t>
  </si>
  <si>
    <t>KA</t>
  </si>
  <si>
    <t>LASER</t>
  </si>
  <si>
    <t>LINCOLN</t>
  </si>
  <si>
    <t xml:space="preserve">LTD </t>
  </si>
  <si>
    <t>MAVERICK</t>
  </si>
  <si>
    <t>MERCURY</t>
  </si>
  <si>
    <t xml:space="preserve">MERCURY </t>
  </si>
  <si>
    <t>MONDEO</t>
  </si>
  <si>
    <t>MUSTANG</t>
  </si>
  <si>
    <t xml:space="preserve">PROBE </t>
  </si>
  <si>
    <t xml:space="preserve">SIERRA </t>
  </si>
  <si>
    <t>TAURUS</t>
  </si>
  <si>
    <t>TELSTAR</t>
  </si>
  <si>
    <t>TEMPO</t>
  </si>
  <si>
    <t xml:space="preserve">THUNDERBIRD </t>
  </si>
  <si>
    <t xml:space="preserve">TORINO </t>
  </si>
  <si>
    <t>TRANSIT</t>
  </si>
  <si>
    <t>136</t>
  </si>
  <si>
    <t>163</t>
  </si>
  <si>
    <t>THURDER</t>
  </si>
  <si>
    <t>165</t>
  </si>
  <si>
    <t>BRONCO</t>
  </si>
  <si>
    <t>ECOSPORT</t>
  </si>
  <si>
    <t>EDGE</t>
  </si>
  <si>
    <t>ESCAPE</t>
  </si>
  <si>
    <t>EVEREST</t>
  </si>
  <si>
    <t>EXCURSION</t>
  </si>
  <si>
    <t>EXPEDITION</t>
  </si>
  <si>
    <t xml:space="preserve">XLT-PLUS CAMIONETA </t>
  </si>
  <si>
    <t>AEROSTAR</t>
  </si>
  <si>
    <t>134</t>
  </si>
  <si>
    <t>FREESTAR</t>
  </si>
  <si>
    <t>139</t>
  </si>
  <si>
    <t>GALAXY</t>
  </si>
  <si>
    <t>140</t>
  </si>
  <si>
    <t>144</t>
  </si>
  <si>
    <t>WINDSTAR</t>
  </si>
  <si>
    <t>170</t>
  </si>
  <si>
    <t>MULTISTOP</t>
  </si>
  <si>
    <t>166</t>
  </si>
  <si>
    <t>JEEP</t>
  </si>
  <si>
    <t>167</t>
  </si>
  <si>
    <t>STYLS SIDE</t>
  </si>
  <si>
    <t>F2500</t>
  </si>
  <si>
    <t>250</t>
  </si>
  <si>
    <t>114</t>
  </si>
  <si>
    <t>7001</t>
  </si>
  <si>
    <t>115</t>
  </si>
  <si>
    <t>COURIER</t>
  </si>
  <si>
    <t>F100</t>
  </si>
  <si>
    <t>117</t>
  </si>
  <si>
    <t>F1250</t>
  </si>
  <si>
    <t>118</t>
  </si>
  <si>
    <t>F150</t>
  </si>
  <si>
    <t>119</t>
  </si>
  <si>
    <t>F25</t>
  </si>
  <si>
    <t>F250</t>
  </si>
  <si>
    <t>121</t>
  </si>
  <si>
    <t>F350</t>
  </si>
  <si>
    <t>122</t>
  </si>
  <si>
    <t>F450</t>
  </si>
  <si>
    <t>123</t>
  </si>
  <si>
    <t>F550</t>
  </si>
  <si>
    <t>124</t>
  </si>
  <si>
    <t>125</t>
  </si>
  <si>
    <t xml:space="preserve">F75 </t>
  </si>
  <si>
    <t>126</t>
  </si>
  <si>
    <t>RANGER</t>
  </si>
  <si>
    <t>128</t>
  </si>
  <si>
    <t>SUPER DUTY</t>
  </si>
  <si>
    <t>129</t>
  </si>
  <si>
    <t xml:space="preserve">VOSTON PICK UP </t>
  </si>
  <si>
    <t>132</t>
  </si>
  <si>
    <t>PU</t>
  </si>
  <si>
    <t>162</t>
  </si>
  <si>
    <t>350</t>
  </si>
  <si>
    <t>E250</t>
  </si>
  <si>
    <t>F600</t>
  </si>
  <si>
    <t>TRANSIT CONNECT</t>
  </si>
  <si>
    <t>161</t>
  </si>
  <si>
    <t>133</t>
  </si>
  <si>
    <t>6000</t>
  </si>
  <si>
    <t>CUBE</t>
  </si>
  <si>
    <t xml:space="preserve">TRADER </t>
  </si>
  <si>
    <t>CLT</t>
  </si>
  <si>
    <t>7600</t>
  </si>
  <si>
    <t>112</t>
  </si>
  <si>
    <t>LTS900</t>
  </si>
  <si>
    <t>AEROMAX</t>
  </si>
  <si>
    <t>8000</t>
  </si>
  <si>
    <t>9000</t>
  </si>
  <si>
    <t>L600</t>
  </si>
  <si>
    <t>L9000</t>
  </si>
  <si>
    <t xml:space="preserve">LA9000 </t>
  </si>
  <si>
    <t>LN8000</t>
  </si>
  <si>
    <t>LN9000</t>
  </si>
  <si>
    <t>LT8000</t>
  </si>
  <si>
    <t>LT900</t>
  </si>
  <si>
    <t>LT9000</t>
  </si>
  <si>
    <t xml:space="preserve">LT9513 </t>
  </si>
  <si>
    <t>LTS8000</t>
  </si>
  <si>
    <t>LTS9000</t>
  </si>
  <si>
    <t>STERLING</t>
  </si>
  <si>
    <t>2631</t>
  </si>
  <si>
    <t>26FT</t>
  </si>
  <si>
    <t>7000</t>
  </si>
  <si>
    <t>CF8000</t>
  </si>
  <si>
    <t>STAKE</t>
  </si>
  <si>
    <t>TRUCK</t>
  </si>
  <si>
    <t>DUMP</t>
  </si>
  <si>
    <t>148</t>
  </si>
  <si>
    <t>158</t>
  </si>
  <si>
    <t>F750</t>
  </si>
  <si>
    <t>164</t>
  </si>
  <si>
    <t>F8000</t>
  </si>
  <si>
    <t>L800</t>
  </si>
  <si>
    <t>L8000</t>
  </si>
  <si>
    <t>LAS 9000</t>
  </si>
  <si>
    <t>900</t>
  </si>
  <si>
    <t>146</t>
  </si>
  <si>
    <t>F700</t>
  </si>
  <si>
    <t>150</t>
  </si>
  <si>
    <t xml:space="preserve">F7000 </t>
  </si>
  <si>
    <t>152</t>
  </si>
  <si>
    <t>153</t>
  </si>
  <si>
    <t>154</t>
  </si>
  <si>
    <t>F900</t>
  </si>
  <si>
    <t>155</t>
  </si>
  <si>
    <t>FT900</t>
  </si>
  <si>
    <t>156</t>
  </si>
  <si>
    <t>GRUA</t>
  </si>
  <si>
    <t>12</t>
  </si>
  <si>
    <t>4700</t>
  </si>
  <si>
    <t xml:space="preserve">CLUB WAGON </t>
  </si>
  <si>
    <t>E350</t>
  </si>
  <si>
    <t>E150</t>
  </si>
  <si>
    <t>ECONOLINE</t>
  </si>
  <si>
    <t>ECONOVAN</t>
  </si>
  <si>
    <t>138</t>
  </si>
  <si>
    <t>B700</t>
  </si>
  <si>
    <t xml:space="preserve">CONVENTIONAL </t>
  </si>
  <si>
    <t>J75 OMNIBUS</t>
  </si>
  <si>
    <t>141</t>
  </si>
  <si>
    <t>ACCENT</t>
  </si>
  <si>
    <t>ACCORD</t>
  </si>
  <si>
    <t>AVANTE</t>
  </si>
  <si>
    <t xml:space="preserve">AZERA </t>
  </si>
  <si>
    <t>ELANTRA</t>
  </si>
  <si>
    <t>EXCEL</t>
  </si>
  <si>
    <t>GENESIS</t>
  </si>
  <si>
    <t xml:space="preserve">GETZ </t>
  </si>
  <si>
    <t>GL COUPE</t>
  </si>
  <si>
    <t>I10</t>
  </si>
  <si>
    <t>I30</t>
  </si>
  <si>
    <t xml:space="preserve">MARCIA </t>
  </si>
  <si>
    <t>MATRIX</t>
  </si>
  <si>
    <t>COUPE</t>
  </si>
  <si>
    <t>SONATA</t>
  </si>
  <si>
    <t>STELLAR</t>
  </si>
  <si>
    <t>SUPER</t>
  </si>
  <si>
    <t>TIBURON</t>
  </si>
  <si>
    <t xml:space="preserve">XG </t>
  </si>
  <si>
    <t>EQUUS</t>
  </si>
  <si>
    <t>PONY</t>
  </si>
  <si>
    <t>PASSPORT</t>
  </si>
  <si>
    <t>GALLOPER</t>
  </si>
  <si>
    <t>SANTA FE</t>
  </si>
  <si>
    <t>SANTAMO</t>
  </si>
  <si>
    <t>TERRACAN</t>
  </si>
  <si>
    <t>TRAJET</t>
  </si>
  <si>
    <t>TUCSON</t>
  </si>
  <si>
    <t xml:space="preserve">VERACRUZ </t>
  </si>
  <si>
    <t>PORTER</t>
  </si>
  <si>
    <t>H100</t>
  </si>
  <si>
    <t>HD120</t>
  </si>
  <si>
    <t>HD160</t>
  </si>
  <si>
    <t>HD45</t>
  </si>
  <si>
    <t>HD65</t>
  </si>
  <si>
    <t>MIGHTY</t>
  </si>
  <si>
    <t xml:space="preserve">HD </t>
  </si>
  <si>
    <t>HD250</t>
  </si>
  <si>
    <t>HD72</t>
  </si>
  <si>
    <t>HD320</t>
  </si>
  <si>
    <t>HD270</t>
  </si>
  <si>
    <t>HD370</t>
  </si>
  <si>
    <t>H-1</t>
  </si>
  <si>
    <t>GRACE</t>
  </si>
  <si>
    <t>MICROBUS</t>
  </si>
  <si>
    <t xml:space="preserve">H260 </t>
  </si>
  <si>
    <t>STAREX</t>
  </si>
  <si>
    <t>H1</t>
  </si>
  <si>
    <t>CHORUS</t>
  </si>
  <si>
    <t>COUNTY</t>
  </si>
  <si>
    <t>AERO600</t>
  </si>
  <si>
    <t xml:space="preserve">AEROCITY </t>
  </si>
  <si>
    <t>AEROSPACE</t>
  </si>
  <si>
    <t>AEROTOWN</t>
  </si>
  <si>
    <t>UNIVERSE</t>
  </si>
  <si>
    <t>UNIVERSE SPACE</t>
  </si>
  <si>
    <t xml:space="preserve">CHUTLER </t>
  </si>
  <si>
    <t>CITY</t>
  </si>
  <si>
    <t>CIVIC</t>
  </si>
  <si>
    <t>ELEMENT</t>
  </si>
  <si>
    <t>FIT</t>
  </si>
  <si>
    <t>INSIGHT</t>
  </si>
  <si>
    <t>CRV</t>
  </si>
  <si>
    <t>PILOT</t>
  </si>
  <si>
    <t xml:space="preserve">WILLYS </t>
  </si>
  <si>
    <t>ODYSSEY</t>
  </si>
  <si>
    <t>MB100</t>
  </si>
  <si>
    <t>MOTOCARROS</t>
  </si>
  <si>
    <t>04</t>
  </si>
  <si>
    <t xml:space="preserve">RIDGELINE </t>
  </si>
  <si>
    <t>CF500</t>
  </si>
  <si>
    <t xml:space="preserve">S1654L CAMION </t>
  </si>
  <si>
    <t>2000</t>
  </si>
  <si>
    <t>4900</t>
  </si>
  <si>
    <t>DT-470 CAMION</t>
  </si>
  <si>
    <t xml:space="preserve">PLATAFORMA </t>
  </si>
  <si>
    <t xml:space="preserve">RK </t>
  </si>
  <si>
    <t>1810</t>
  </si>
  <si>
    <t>4170</t>
  </si>
  <si>
    <t>4300</t>
  </si>
  <si>
    <t>4400</t>
  </si>
  <si>
    <t>4800</t>
  </si>
  <si>
    <t>5600I</t>
  </si>
  <si>
    <t>7400</t>
  </si>
  <si>
    <t>7500</t>
  </si>
  <si>
    <t xml:space="preserve">79370-6X4 MULA </t>
  </si>
  <si>
    <t>8100</t>
  </si>
  <si>
    <t>8200</t>
  </si>
  <si>
    <t xml:space="preserve">920 MULA </t>
  </si>
  <si>
    <t>9200</t>
  </si>
  <si>
    <t>92001</t>
  </si>
  <si>
    <t>9200I</t>
  </si>
  <si>
    <t>92I MULA</t>
  </si>
  <si>
    <t>9300</t>
  </si>
  <si>
    <t>940</t>
  </si>
  <si>
    <t>9400</t>
  </si>
  <si>
    <t>94001</t>
  </si>
  <si>
    <t xml:space="preserve">960 MULA </t>
  </si>
  <si>
    <t>9600</t>
  </si>
  <si>
    <t>9670</t>
  </si>
  <si>
    <t>9700</t>
  </si>
  <si>
    <t>9800</t>
  </si>
  <si>
    <t>990</t>
  </si>
  <si>
    <t>9900</t>
  </si>
  <si>
    <t>99001</t>
  </si>
  <si>
    <t>9900I</t>
  </si>
  <si>
    <t>9900IX</t>
  </si>
  <si>
    <t xml:space="preserve">AGUILA </t>
  </si>
  <si>
    <t>CO9670</t>
  </si>
  <si>
    <t>COF9800</t>
  </si>
  <si>
    <t>DS MULA</t>
  </si>
  <si>
    <t xml:space="preserve">F2574 </t>
  </si>
  <si>
    <t xml:space="preserve">TK MULA </t>
  </si>
  <si>
    <t>TRAILER</t>
  </si>
  <si>
    <t>9VL</t>
  </si>
  <si>
    <t>4770</t>
  </si>
  <si>
    <t>160V</t>
  </si>
  <si>
    <t>1954</t>
  </si>
  <si>
    <t>4000</t>
  </si>
  <si>
    <t xml:space="preserve">490 V CAMION </t>
  </si>
  <si>
    <t>7300</t>
  </si>
  <si>
    <t xml:space="preserve">853 CAMION </t>
  </si>
  <si>
    <t xml:space="preserve">90S </t>
  </si>
  <si>
    <t xml:space="preserve">BOX TRUCK </t>
  </si>
  <si>
    <t>CARGOSTAR</t>
  </si>
  <si>
    <t xml:space="preserve">D0525 CAMION </t>
  </si>
  <si>
    <t>F8100</t>
  </si>
  <si>
    <t xml:space="preserve">FLATBED TRUCK </t>
  </si>
  <si>
    <t xml:space="preserve">TK CAMION </t>
  </si>
  <si>
    <t>VULCAN</t>
  </si>
  <si>
    <t>466</t>
  </si>
  <si>
    <t>8701</t>
  </si>
  <si>
    <t>9100</t>
  </si>
  <si>
    <t>S19000</t>
  </si>
  <si>
    <t>113</t>
  </si>
  <si>
    <t>T444</t>
  </si>
  <si>
    <t>1700</t>
  </si>
  <si>
    <t>1754</t>
  </si>
  <si>
    <t>2554</t>
  </si>
  <si>
    <t>2574</t>
  </si>
  <si>
    <t>4600</t>
  </si>
  <si>
    <t>5000</t>
  </si>
  <si>
    <t xml:space="preserve">DT466 CAMION </t>
  </si>
  <si>
    <t>F5070</t>
  </si>
  <si>
    <t>PAYSTAR</t>
  </si>
  <si>
    <t>S1800</t>
  </si>
  <si>
    <t>S1900</t>
  </si>
  <si>
    <t xml:space="preserve">F2654 </t>
  </si>
  <si>
    <t>F93</t>
  </si>
  <si>
    <t>S1954</t>
  </si>
  <si>
    <t xml:space="preserve">TT CRUA </t>
  </si>
  <si>
    <t xml:space="preserve">TT GRUA </t>
  </si>
  <si>
    <t>3800</t>
  </si>
  <si>
    <t>BLUEBIRD</t>
  </si>
  <si>
    <t>CARPENTER</t>
  </si>
  <si>
    <t>DT360</t>
  </si>
  <si>
    <t>S1700</t>
  </si>
  <si>
    <t>THOMAS</t>
  </si>
  <si>
    <t xml:space="preserve">WARD </t>
  </si>
  <si>
    <t>WAYNE</t>
  </si>
  <si>
    <t>3400</t>
  </si>
  <si>
    <t>DUTRO</t>
  </si>
  <si>
    <t>FC</t>
  </si>
  <si>
    <t>FG1JPUB</t>
  </si>
  <si>
    <t>FC2WHSR</t>
  </si>
  <si>
    <t>FE</t>
  </si>
  <si>
    <t>FF</t>
  </si>
  <si>
    <t>GD1JLUA</t>
  </si>
  <si>
    <t>SG</t>
  </si>
  <si>
    <t>FF3020</t>
  </si>
  <si>
    <t>WU340L</t>
  </si>
  <si>
    <t>WU300L-HBMMS3</t>
  </si>
  <si>
    <t>WU422L-HKMRB3</t>
  </si>
  <si>
    <t>XZU303L-HBMLA3</t>
  </si>
  <si>
    <t>WU410L</t>
  </si>
  <si>
    <t>S7</t>
  </si>
  <si>
    <t>FC3JLUA</t>
  </si>
  <si>
    <t>FC3JJUA</t>
  </si>
  <si>
    <t>FC9JJSA-NNK</t>
  </si>
  <si>
    <t>ZS1EPVA</t>
  </si>
  <si>
    <t>ASKA</t>
  </si>
  <si>
    <t>GEMINI</t>
  </si>
  <si>
    <t>MARK</t>
  </si>
  <si>
    <t>SWIFT</t>
  </si>
  <si>
    <t>TFB SEDAN</t>
  </si>
  <si>
    <t>AMIGO</t>
  </si>
  <si>
    <t xml:space="preserve">ASCENDER </t>
  </si>
  <si>
    <t>AXIOM</t>
  </si>
  <si>
    <t>RODEO</t>
  </si>
  <si>
    <t>TROOPER</t>
  </si>
  <si>
    <t>UBS</t>
  </si>
  <si>
    <t>UT CAMIONETA</t>
  </si>
  <si>
    <t>TFS54H-20</t>
  </si>
  <si>
    <t xml:space="preserve">DLX KB </t>
  </si>
  <si>
    <t>KBLS 4X4</t>
  </si>
  <si>
    <t>DMAX</t>
  </si>
  <si>
    <t xml:space="preserve">IFR52H-00 PICK UP </t>
  </si>
  <si>
    <t>KB</t>
  </si>
  <si>
    <t xml:space="preserve">KR PICK UP </t>
  </si>
  <si>
    <t>SPACECAB</t>
  </si>
  <si>
    <t>TFR</t>
  </si>
  <si>
    <t>TFR54H</t>
  </si>
  <si>
    <t>TFS</t>
  </si>
  <si>
    <t>TFS54H</t>
  </si>
  <si>
    <t>TFS55</t>
  </si>
  <si>
    <t xml:space="preserve">TFS56H-00 PICK UP </t>
  </si>
  <si>
    <t>TFS77</t>
  </si>
  <si>
    <t>TFS85</t>
  </si>
  <si>
    <t xml:space="preserve">TFR52HLS </t>
  </si>
  <si>
    <t>GGLZ8001</t>
  </si>
  <si>
    <t xml:space="preserve">KR55L CAMION </t>
  </si>
  <si>
    <t>NHR55E2</t>
  </si>
  <si>
    <t>NKR55E-16</t>
  </si>
  <si>
    <t>NKR55L</t>
  </si>
  <si>
    <t xml:space="preserve">NKR58614 CAMION </t>
  </si>
  <si>
    <t>NKR58E</t>
  </si>
  <si>
    <t>NRP</t>
  </si>
  <si>
    <t xml:space="preserve">TLD24 PANEL </t>
  </si>
  <si>
    <t>GGLZA001</t>
  </si>
  <si>
    <t xml:space="preserve">5CR500 CAMION </t>
  </si>
  <si>
    <t xml:space="preserve">7LD-44 CAMION </t>
  </si>
  <si>
    <t>FRR33L-02</t>
  </si>
  <si>
    <t>FTR</t>
  </si>
  <si>
    <t>FTR33M</t>
  </si>
  <si>
    <t>FVR33P-02</t>
  </si>
  <si>
    <t xml:space="preserve">K3 CAMION </t>
  </si>
  <si>
    <t xml:space="preserve">NDR58L02 CAMION </t>
  </si>
  <si>
    <t>NKR</t>
  </si>
  <si>
    <t xml:space="preserve">NKR55E14 </t>
  </si>
  <si>
    <t xml:space="preserve">NKR55E-16 </t>
  </si>
  <si>
    <t>NKR575</t>
  </si>
  <si>
    <t xml:space="preserve">NKR58L04 </t>
  </si>
  <si>
    <t xml:space="preserve">NKR58L-04 CAMION </t>
  </si>
  <si>
    <t xml:space="preserve">NKR661-34 CAMION </t>
  </si>
  <si>
    <t>NKR66E</t>
  </si>
  <si>
    <t>NKR66L</t>
  </si>
  <si>
    <t>NLR55E</t>
  </si>
  <si>
    <t>NMR55E-22</t>
  </si>
  <si>
    <t xml:space="preserve">NMR55H-22 </t>
  </si>
  <si>
    <t>NOR71R</t>
  </si>
  <si>
    <t xml:space="preserve">NPA CAMION </t>
  </si>
  <si>
    <t>NPR</t>
  </si>
  <si>
    <t>NPR58</t>
  </si>
  <si>
    <t>NPR59</t>
  </si>
  <si>
    <t>NPR66G</t>
  </si>
  <si>
    <t>NPR66L</t>
  </si>
  <si>
    <t>NPR66P</t>
  </si>
  <si>
    <t>NPR77</t>
  </si>
  <si>
    <t>NPS71L</t>
  </si>
  <si>
    <t>NQR</t>
  </si>
  <si>
    <t>NQR71</t>
  </si>
  <si>
    <t xml:space="preserve">OHV CAMION </t>
  </si>
  <si>
    <t>REEFER</t>
  </si>
  <si>
    <t xml:space="preserve">SJR531 CAMION </t>
  </si>
  <si>
    <t>NPR71H</t>
  </si>
  <si>
    <t>NPS71</t>
  </si>
  <si>
    <t>NPR71</t>
  </si>
  <si>
    <t>CXZ81K</t>
  </si>
  <si>
    <t>FORWARD</t>
  </si>
  <si>
    <t>FRR33L</t>
  </si>
  <si>
    <t xml:space="preserve">FRR6MF CAMION </t>
  </si>
  <si>
    <t>FRV</t>
  </si>
  <si>
    <t>FSR</t>
  </si>
  <si>
    <t xml:space="preserve">FSRLLK56 CAMION </t>
  </si>
  <si>
    <t>NMR71</t>
  </si>
  <si>
    <t>SINGLE</t>
  </si>
  <si>
    <t xml:space="preserve">FTR6MF </t>
  </si>
  <si>
    <t>WFR</t>
  </si>
  <si>
    <t>CARRY</t>
  </si>
  <si>
    <t>1200</t>
  </si>
  <si>
    <t>12000</t>
  </si>
  <si>
    <t>C500A</t>
  </si>
  <si>
    <t>K150</t>
  </si>
  <si>
    <t xml:space="preserve">BOX TRUCK MULA </t>
  </si>
  <si>
    <t>K100</t>
  </si>
  <si>
    <t>K100E</t>
  </si>
  <si>
    <t>T200</t>
  </si>
  <si>
    <t>T2000</t>
  </si>
  <si>
    <t>T600</t>
  </si>
  <si>
    <t>T600A</t>
  </si>
  <si>
    <t>T600B</t>
  </si>
  <si>
    <t>T80</t>
  </si>
  <si>
    <t>T800</t>
  </si>
  <si>
    <t>T8000</t>
  </si>
  <si>
    <t xml:space="preserve">T800B </t>
  </si>
  <si>
    <t>W900</t>
  </si>
  <si>
    <t>W900B</t>
  </si>
  <si>
    <t>WF900B</t>
  </si>
  <si>
    <t>TR</t>
  </si>
  <si>
    <t>T400</t>
  </si>
  <si>
    <t>AVELLA</t>
  </si>
  <si>
    <t>CAPITAL</t>
  </si>
  <si>
    <t>CERATO</t>
  </si>
  <si>
    <t>CLARUS</t>
  </si>
  <si>
    <t xml:space="preserve">ELAN </t>
  </si>
  <si>
    <t>ENTERPRISE</t>
  </si>
  <si>
    <t>OPIRUS</t>
  </si>
  <si>
    <t>OPTIMA</t>
  </si>
  <si>
    <t xml:space="preserve">PICANTO </t>
  </si>
  <si>
    <t>PICANTO</t>
  </si>
  <si>
    <t>POTENTIA</t>
  </si>
  <si>
    <t>PRIDE</t>
  </si>
  <si>
    <t>PRIDE POP</t>
  </si>
  <si>
    <t>RIO</t>
  </si>
  <si>
    <t xml:space="preserve">SECRETY </t>
  </si>
  <si>
    <t>SEPHIA</t>
  </si>
  <si>
    <t>SHUMA</t>
  </si>
  <si>
    <t>SOUL</t>
  </si>
  <si>
    <t>SPECTRA</t>
  </si>
  <si>
    <t xml:space="preserve">SPORTS RGR </t>
  </si>
  <si>
    <t>MOHAVE</t>
  </si>
  <si>
    <t>BORREGO</t>
  </si>
  <si>
    <t>CARENS</t>
  </si>
  <si>
    <t>CARNIVAL</t>
  </si>
  <si>
    <t>SEDONA</t>
  </si>
  <si>
    <t>SORENTO</t>
  </si>
  <si>
    <t>SPORTAGE</t>
  </si>
  <si>
    <t>BONGO</t>
  </si>
  <si>
    <t>CERES</t>
  </si>
  <si>
    <t>K2400</t>
  </si>
  <si>
    <t>K2500</t>
  </si>
  <si>
    <t>K2700</t>
  </si>
  <si>
    <t>MASTER</t>
  </si>
  <si>
    <t xml:space="preserve">PAMAX DLX </t>
  </si>
  <si>
    <t>K2200</t>
  </si>
  <si>
    <t xml:space="preserve">PRE610 PANEL </t>
  </si>
  <si>
    <t>K 3500255</t>
  </si>
  <si>
    <t>K3000</t>
  </si>
  <si>
    <t>K3000S</t>
  </si>
  <si>
    <t>K3500</t>
  </si>
  <si>
    <t>K3500S</t>
  </si>
  <si>
    <t>K3600</t>
  </si>
  <si>
    <t>BESTA</t>
  </si>
  <si>
    <t>PREGIO</t>
  </si>
  <si>
    <t>K1400</t>
  </si>
  <si>
    <t>GRANDBIRD</t>
  </si>
  <si>
    <t>MS250</t>
  </si>
  <si>
    <t>MS250P</t>
  </si>
  <si>
    <t xml:space="preserve">CH </t>
  </si>
  <si>
    <t xml:space="preserve">CH TRUCK </t>
  </si>
  <si>
    <t xml:space="preserve">CM </t>
  </si>
  <si>
    <t xml:space="preserve">DR600 </t>
  </si>
  <si>
    <t>E6350</t>
  </si>
  <si>
    <t xml:space="preserve">E7-300 </t>
  </si>
  <si>
    <t>LE6</t>
  </si>
  <si>
    <t xml:space="preserve">LE613 </t>
  </si>
  <si>
    <t>MIXER</t>
  </si>
  <si>
    <t>R690</t>
  </si>
  <si>
    <t>R690ST</t>
  </si>
  <si>
    <t>RD590S</t>
  </si>
  <si>
    <t>RD600</t>
  </si>
  <si>
    <t xml:space="preserve">RS </t>
  </si>
  <si>
    <t>290</t>
  </si>
  <si>
    <t xml:space="preserve">CH6 </t>
  </si>
  <si>
    <t>CH600</t>
  </si>
  <si>
    <t>CH613</t>
  </si>
  <si>
    <t>CL700</t>
  </si>
  <si>
    <t>CL713</t>
  </si>
  <si>
    <t>CRUISE-LINER</t>
  </si>
  <si>
    <t xml:space="preserve">CX600 </t>
  </si>
  <si>
    <t xml:space="preserve">CX613 </t>
  </si>
  <si>
    <t xml:space="preserve">DS MULA </t>
  </si>
  <si>
    <t xml:space="preserve">F786ST </t>
  </si>
  <si>
    <t>MH600</t>
  </si>
  <si>
    <t>MH612</t>
  </si>
  <si>
    <t>MH613</t>
  </si>
  <si>
    <t>R600</t>
  </si>
  <si>
    <t>RD</t>
  </si>
  <si>
    <t>VISION</t>
  </si>
  <si>
    <t>CL600</t>
  </si>
  <si>
    <t xml:space="preserve">6856S </t>
  </si>
  <si>
    <t>MIDLINER</t>
  </si>
  <si>
    <t>MS2</t>
  </si>
  <si>
    <t>MS200</t>
  </si>
  <si>
    <t>700CV700</t>
  </si>
  <si>
    <t>MR688S</t>
  </si>
  <si>
    <t>CV5</t>
  </si>
  <si>
    <t xml:space="preserve">720 CAMION </t>
  </si>
  <si>
    <t>CV713</t>
  </si>
  <si>
    <t xml:space="preserve">DB688 </t>
  </si>
  <si>
    <t>DM600</t>
  </si>
  <si>
    <t>DM615</t>
  </si>
  <si>
    <t xml:space="preserve">DM685 </t>
  </si>
  <si>
    <t>DM6855</t>
  </si>
  <si>
    <t>DM6859</t>
  </si>
  <si>
    <t>DM685S</t>
  </si>
  <si>
    <t>DM686</t>
  </si>
  <si>
    <t>DM686S</t>
  </si>
  <si>
    <t xml:space="preserve">DM6885 </t>
  </si>
  <si>
    <t>DM688S</t>
  </si>
  <si>
    <t>DM690</t>
  </si>
  <si>
    <t>DM6905</t>
  </si>
  <si>
    <t>DM690S</t>
  </si>
  <si>
    <t>DM890S</t>
  </si>
  <si>
    <t xml:space="preserve">DMM </t>
  </si>
  <si>
    <t>DMM600</t>
  </si>
  <si>
    <t>DMS690S</t>
  </si>
  <si>
    <t xml:space="preserve">DR TRK </t>
  </si>
  <si>
    <t>GARBAGE TRUCK</t>
  </si>
  <si>
    <t>GU813E</t>
  </si>
  <si>
    <t>MS300P</t>
  </si>
  <si>
    <t xml:space="preserve">R685T </t>
  </si>
  <si>
    <t>R686ST</t>
  </si>
  <si>
    <t>R6885T</t>
  </si>
  <si>
    <t>R688ST</t>
  </si>
  <si>
    <t xml:space="preserve">RB688 </t>
  </si>
  <si>
    <t>RB690S</t>
  </si>
  <si>
    <t xml:space="preserve">RD6 </t>
  </si>
  <si>
    <t xml:space="preserve">RD685 </t>
  </si>
  <si>
    <t>RD688S</t>
  </si>
  <si>
    <t>RD6905</t>
  </si>
  <si>
    <t>RD690</t>
  </si>
  <si>
    <t>ROLL BK</t>
  </si>
  <si>
    <t xml:space="preserve">RW7 </t>
  </si>
  <si>
    <t>S250</t>
  </si>
  <si>
    <t xml:space="preserve">CH VOLQUETE </t>
  </si>
  <si>
    <t>CH612</t>
  </si>
  <si>
    <t>CL7000</t>
  </si>
  <si>
    <t>DM6868</t>
  </si>
  <si>
    <t>RD688</t>
  </si>
  <si>
    <t>RD6885</t>
  </si>
  <si>
    <t>RF690S</t>
  </si>
  <si>
    <t>RS686</t>
  </si>
  <si>
    <t>RW713</t>
  </si>
  <si>
    <t>DMM 6855</t>
  </si>
  <si>
    <t>675</t>
  </si>
  <si>
    <t>676</t>
  </si>
  <si>
    <t>323F</t>
  </si>
  <si>
    <t>61</t>
  </si>
  <si>
    <t>8P1KLBY SEDAN</t>
  </si>
  <si>
    <t>929</t>
  </si>
  <si>
    <t>GB</t>
  </si>
  <si>
    <t>GS1</t>
  </si>
  <si>
    <t xml:space="preserve">MIATA </t>
  </si>
  <si>
    <t>MILENIA</t>
  </si>
  <si>
    <t>MX3</t>
  </si>
  <si>
    <t>MX5</t>
  </si>
  <si>
    <t>MX6</t>
  </si>
  <si>
    <t xml:space="preserve">PREMACY </t>
  </si>
  <si>
    <t>PROTEGE</t>
  </si>
  <si>
    <t>RX7</t>
  </si>
  <si>
    <t>RX8</t>
  </si>
  <si>
    <t>TOURING</t>
  </si>
  <si>
    <t>BBW8LAC</t>
  </si>
  <si>
    <t>BBW9</t>
  </si>
  <si>
    <t>BCC1 LAF</t>
  </si>
  <si>
    <t>BP1ELBB</t>
  </si>
  <si>
    <t>BP1KLBU</t>
  </si>
  <si>
    <t>BR7J</t>
  </si>
  <si>
    <t>BR7J LA8</t>
  </si>
  <si>
    <t>BR7JLCC</t>
  </si>
  <si>
    <t>CC39 LAE</t>
  </si>
  <si>
    <t>CE41</t>
  </si>
  <si>
    <t>DF96</t>
  </si>
  <si>
    <t>DF97 LAD</t>
  </si>
  <si>
    <t>DN65</t>
  </si>
  <si>
    <t>GBT1</t>
  </si>
  <si>
    <t>GR9M</t>
  </si>
  <si>
    <t>GS2T LAC</t>
  </si>
  <si>
    <t>EH54NAB</t>
  </si>
  <si>
    <t>BP1JLCA</t>
  </si>
  <si>
    <t>181</t>
  </si>
  <si>
    <t>GR9NLAK</t>
  </si>
  <si>
    <t>182</t>
  </si>
  <si>
    <t>BR7JLCA</t>
  </si>
  <si>
    <t>183</t>
  </si>
  <si>
    <t>CG61</t>
  </si>
  <si>
    <t>BAH2 LAS</t>
  </si>
  <si>
    <t>187</t>
  </si>
  <si>
    <t>CX5</t>
  </si>
  <si>
    <t>188</t>
  </si>
  <si>
    <t>FF23 EAC</t>
  </si>
  <si>
    <t>189</t>
  </si>
  <si>
    <t>GL8LLBX</t>
  </si>
  <si>
    <t>190</t>
  </si>
  <si>
    <t>323 BK2J</t>
  </si>
  <si>
    <t>191</t>
  </si>
  <si>
    <t>MPV</t>
  </si>
  <si>
    <t xml:space="preserve">TD81 NAT </t>
  </si>
  <si>
    <t>CX7</t>
  </si>
  <si>
    <t>CX9</t>
  </si>
  <si>
    <t xml:space="preserve">EG68 NAX CAMIONETA </t>
  </si>
  <si>
    <t xml:space="preserve">MARVIE </t>
  </si>
  <si>
    <t>TRIBUTE</t>
  </si>
  <si>
    <t>EG65</t>
  </si>
  <si>
    <t>EH53 NAK</t>
  </si>
  <si>
    <t>GA0E</t>
  </si>
  <si>
    <t>184</t>
  </si>
  <si>
    <t>UK72 LAD</t>
  </si>
  <si>
    <t>UA7S</t>
  </si>
  <si>
    <t>UC6C 901</t>
  </si>
  <si>
    <t>2200</t>
  </si>
  <si>
    <t xml:space="preserve">2500EXT CAB </t>
  </si>
  <si>
    <t xml:space="preserve">B200 </t>
  </si>
  <si>
    <t>B2000</t>
  </si>
  <si>
    <t>B2200</t>
  </si>
  <si>
    <t>B2300</t>
  </si>
  <si>
    <t>B2500</t>
  </si>
  <si>
    <t>B2600</t>
  </si>
  <si>
    <t>B26001</t>
  </si>
  <si>
    <t xml:space="preserve">B2900 </t>
  </si>
  <si>
    <t xml:space="preserve">B3000 </t>
  </si>
  <si>
    <t>137</t>
  </si>
  <si>
    <t>BT50</t>
  </si>
  <si>
    <t>EXTRA CAB</t>
  </si>
  <si>
    <t>143</t>
  </si>
  <si>
    <t>UA7L LA PICK UP</t>
  </si>
  <si>
    <t xml:space="preserve">UA7L LAF PICK UP </t>
  </si>
  <si>
    <t>157</t>
  </si>
  <si>
    <t xml:space="preserve">UB8P LAH PICK UP </t>
  </si>
  <si>
    <t xml:space="preserve">UC6G LAT PICK UP </t>
  </si>
  <si>
    <t>159</t>
  </si>
  <si>
    <t xml:space="preserve">UF-27 PICK UP </t>
  </si>
  <si>
    <t>160</t>
  </si>
  <si>
    <t xml:space="preserve">UF27B2200 PICKUP </t>
  </si>
  <si>
    <t xml:space="preserve">UF32, PICK UP. </t>
  </si>
  <si>
    <t>UG81 PICK UP</t>
  </si>
  <si>
    <t xml:space="preserve">UG91 PICK-UP </t>
  </si>
  <si>
    <t xml:space="preserve">UG92 </t>
  </si>
  <si>
    <t>ULSO PICK UP</t>
  </si>
  <si>
    <t xml:space="preserve">UP73LCC PICKUP </t>
  </si>
  <si>
    <t>168</t>
  </si>
  <si>
    <t xml:space="preserve">UP75 PICK UP </t>
  </si>
  <si>
    <t>169</t>
  </si>
  <si>
    <t xml:space="preserve">UZ7S LAJ PICK UP </t>
  </si>
  <si>
    <t>VF32 PICK UP</t>
  </si>
  <si>
    <t>171</t>
  </si>
  <si>
    <t xml:space="preserve">VG81 PICK UP </t>
  </si>
  <si>
    <t>173</t>
  </si>
  <si>
    <t xml:space="preserve">VG92 PICKUP </t>
  </si>
  <si>
    <t>174</t>
  </si>
  <si>
    <t>UC6G</t>
  </si>
  <si>
    <t>185</t>
  </si>
  <si>
    <t>T3500</t>
  </si>
  <si>
    <t>E2200</t>
  </si>
  <si>
    <t>GL</t>
  </si>
  <si>
    <t xml:space="preserve">SPRINTER 313 </t>
  </si>
  <si>
    <t>UNIMOG</t>
  </si>
  <si>
    <t>313 CDI</t>
  </si>
  <si>
    <t>L0914</t>
  </si>
  <si>
    <t>1320</t>
  </si>
  <si>
    <t>L-608-D</t>
  </si>
  <si>
    <t xml:space="preserve">MB800 </t>
  </si>
  <si>
    <t>2423K</t>
  </si>
  <si>
    <t>L1214/51</t>
  </si>
  <si>
    <t xml:space="preserve">LA-141851 </t>
  </si>
  <si>
    <t>1214/48</t>
  </si>
  <si>
    <t>149</t>
  </si>
  <si>
    <t>3340-K</t>
  </si>
  <si>
    <t>512 D-KA</t>
  </si>
  <si>
    <t>MB140</t>
  </si>
  <si>
    <t>145</t>
  </si>
  <si>
    <t>MB140D</t>
  </si>
  <si>
    <t>SPRINTER</t>
  </si>
  <si>
    <t>147</t>
  </si>
  <si>
    <t xml:space="preserve">611D </t>
  </si>
  <si>
    <t>EVOBUS</t>
  </si>
  <si>
    <t>O400RSD</t>
  </si>
  <si>
    <t>O500RSD</t>
  </si>
  <si>
    <t>3000GT</t>
  </si>
  <si>
    <t>A10</t>
  </si>
  <si>
    <t>CORDIA</t>
  </si>
  <si>
    <t xml:space="preserve">DIAMANTE </t>
  </si>
  <si>
    <t>ECLIPSE</t>
  </si>
  <si>
    <t>GALANT</t>
  </si>
  <si>
    <t>LANCER</t>
  </si>
  <si>
    <t>MINICA COUPE</t>
  </si>
  <si>
    <t>MIRAGE</t>
  </si>
  <si>
    <t>P15WHLZL SEDAN</t>
  </si>
  <si>
    <t xml:space="preserve">PRECIS </t>
  </si>
  <si>
    <t xml:space="preserve">SAPPORO </t>
  </si>
  <si>
    <t>SIGMA</t>
  </si>
  <si>
    <t>TREDIA</t>
  </si>
  <si>
    <t>0061</t>
  </si>
  <si>
    <t>CB1ASNML</t>
  </si>
  <si>
    <t>AZ</t>
  </si>
  <si>
    <t xml:space="preserve">ENDEAVOR </t>
  </si>
  <si>
    <t>ZINGER</t>
  </si>
  <si>
    <t>ASX</t>
  </si>
  <si>
    <t>EXPO</t>
  </si>
  <si>
    <t xml:space="preserve">GRANDIS </t>
  </si>
  <si>
    <t>MONTERO</t>
  </si>
  <si>
    <t>NATIVA</t>
  </si>
  <si>
    <t>OUTLANDER</t>
  </si>
  <si>
    <t>PAJERO</t>
  </si>
  <si>
    <t>SPACE WAGON</t>
  </si>
  <si>
    <t>STATION WAGON</t>
  </si>
  <si>
    <t xml:space="preserve">2BLE. C PICK UP 4X4 </t>
  </si>
  <si>
    <t xml:space="preserve">K14TJUNSL PICK UP </t>
  </si>
  <si>
    <t xml:space="preserve">K14TUNSL PICK UP </t>
  </si>
  <si>
    <t xml:space="preserve">K34TJUNS PICK UP </t>
  </si>
  <si>
    <t xml:space="preserve">K34TJUNSL PICK UP </t>
  </si>
  <si>
    <t xml:space="preserve">K34TUNSL PICK UP </t>
  </si>
  <si>
    <t xml:space="preserve">L026 PICK UP </t>
  </si>
  <si>
    <t>L200</t>
  </si>
  <si>
    <t>MIGHTY MAX</t>
  </si>
  <si>
    <t>SPORTERO</t>
  </si>
  <si>
    <t>CANTER</t>
  </si>
  <si>
    <t>FG140</t>
  </si>
  <si>
    <t>FH100</t>
  </si>
  <si>
    <t>FK455</t>
  </si>
  <si>
    <t>FUSO</t>
  </si>
  <si>
    <t xml:space="preserve">TSUCK </t>
  </si>
  <si>
    <t>PANEL</t>
  </si>
  <si>
    <t xml:space="preserve">6551 L PANEL </t>
  </si>
  <si>
    <t xml:space="preserve">P15VJLNL PANEL </t>
  </si>
  <si>
    <t xml:space="preserve">P15VJLZL PANEL </t>
  </si>
  <si>
    <t xml:space="preserve">P15VLNL PANEL </t>
  </si>
  <si>
    <t xml:space="preserve">P16VJLNL PANEL </t>
  </si>
  <si>
    <t>F617</t>
  </si>
  <si>
    <t>FE515BN4L</t>
  </si>
  <si>
    <t>FM515</t>
  </si>
  <si>
    <t>CANTER FE 84</t>
  </si>
  <si>
    <t>FM657LL</t>
  </si>
  <si>
    <t>MINIBUS</t>
  </si>
  <si>
    <t>L300</t>
  </si>
  <si>
    <t>L400</t>
  </si>
  <si>
    <t>BE439FLMDH OMNIBUS</t>
  </si>
  <si>
    <t>BE439FLMDL MICROBUS</t>
  </si>
  <si>
    <t xml:space="preserve">BE647GLMD OMNIBUS </t>
  </si>
  <si>
    <t xml:space="preserve">PASWNSZUTL MICROBUS </t>
  </si>
  <si>
    <t>ROSA</t>
  </si>
  <si>
    <t>1500 SEDAN</t>
  </si>
  <si>
    <t>200SX</t>
  </si>
  <si>
    <t>240SX</t>
  </si>
  <si>
    <t>280ZX</t>
  </si>
  <si>
    <t>300ZX</t>
  </si>
  <si>
    <t>350Z</t>
  </si>
  <si>
    <t>370Z</t>
  </si>
  <si>
    <t>AD WAGON</t>
  </si>
  <si>
    <t>ALMERA</t>
  </si>
  <si>
    <t>ALTIMA</t>
  </si>
  <si>
    <t xml:space="preserve">CEDRIC </t>
  </si>
  <si>
    <t>DATSUN</t>
  </si>
  <si>
    <t>LAUREL</t>
  </si>
  <si>
    <t>MARCH</t>
  </si>
  <si>
    <t>MAXIMA</t>
  </si>
  <si>
    <t>NX</t>
  </si>
  <si>
    <t>PLATINA</t>
  </si>
  <si>
    <t>PLB12 SEDAN</t>
  </si>
  <si>
    <t>PRIMERA</t>
  </si>
  <si>
    <t>SENTRA</t>
  </si>
  <si>
    <t>SILVIA</t>
  </si>
  <si>
    <t xml:space="preserve">SKYLINE </t>
  </si>
  <si>
    <t>STANZA</t>
  </si>
  <si>
    <t>SUNNY</t>
  </si>
  <si>
    <t>TEANA</t>
  </si>
  <si>
    <t>TIIDA</t>
  </si>
  <si>
    <t xml:space="preserve">VERSA </t>
  </si>
  <si>
    <t>BAYAL</t>
  </si>
  <si>
    <t>180SX</t>
  </si>
  <si>
    <t>SLG</t>
  </si>
  <si>
    <t xml:space="preserve">ARMADA </t>
  </si>
  <si>
    <t>AXXESS</t>
  </si>
  <si>
    <t>MURANO</t>
  </si>
  <si>
    <t>PATHFINDER</t>
  </si>
  <si>
    <t>PATROL</t>
  </si>
  <si>
    <t>PRAIRIE</t>
  </si>
  <si>
    <t>QASHQAI</t>
  </si>
  <si>
    <t>QUEST</t>
  </si>
  <si>
    <t xml:space="preserve">ROGUE </t>
  </si>
  <si>
    <t>TERRANO</t>
  </si>
  <si>
    <t>XTERRA</t>
  </si>
  <si>
    <t>XTRAIL</t>
  </si>
  <si>
    <t>F15 JUKE</t>
  </si>
  <si>
    <t>UBLGD212SFA</t>
  </si>
  <si>
    <t>1500 PICKUP</t>
  </si>
  <si>
    <t xml:space="preserve">92-F PICK UP </t>
  </si>
  <si>
    <t xml:space="preserve">AL270 PICK UP </t>
  </si>
  <si>
    <t>ALG</t>
  </si>
  <si>
    <t xml:space="preserve">ALG7207 PICK UP </t>
  </si>
  <si>
    <t xml:space="preserve">ALG720M PICK UP </t>
  </si>
  <si>
    <t xml:space="preserve">ALJ72T PICK UP </t>
  </si>
  <si>
    <t>D11 PICK UP</t>
  </si>
  <si>
    <t>D21</t>
  </si>
  <si>
    <t>FRONTIER</t>
  </si>
  <si>
    <t>HARDBODY</t>
  </si>
  <si>
    <t>HD21</t>
  </si>
  <si>
    <t>KING CAB</t>
  </si>
  <si>
    <t>LB120</t>
  </si>
  <si>
    <t>NAVARA</t>
  </si>
  <si>
    <t xml:space="preserve">NL-FEU PICK UP </t>
  </si>
  <si>
    <t>SD23</t>
  </si>
  <si>
    <t>SD25</t>
  </si>
  <si>
    <t>SHORT BED</t>
  </si>
  <si>
    <t xml:space="preserve">STANDARD </t>
  </si>
  <si>
    <t>STD</t>
  </si>
  <si>
    <t>TD27</t>
  </si>
  <si>
    <t>TITAN</t>
  </si>
  <si>
    <t>VAL720T</t>
  </si>
  <si>
    <t>FRONTERA</t>
  </si>
  <si>
    <t>ALTAS</t>
  </si>
  <si>
    <t>ATLAS</t>
  </si>
  <si>
    <t xml:space="preserve">CM80EHH CAMION </t>
  </si>
  <si>
    <t>H5</t>
  </si>
  <si>
    <t>U41</t>
  </si>
  <si>
    <t>UD1800</t>
  </si>
  <si>
    <t>UD2600</t>
  </si>
  <si>
    <t>CK11</t>
  </si>
  <si>
    <t>UD</t>
  </si>
  <si>
    <t>UG780</t>
  </si>
  <si>
    <t xml:space="preserve">VD CAMION </t>
  </si>
  <si>
    <t xml:space="preserve">CABAL </t>
  </si>
  <si>
    <t>BLGD211SF</t>
  </si>
  <si>
    <t>URVAN</t>
  </si>
  <si>
    <t>VANETTE</t>
  </si>
  <si>
    <t xml:space="preserve">CIVILIAN </t>
  </si>
  <si>
    <t>W41</t>
  </si>
  <si>
    <t>A95</t>
  </si>
  <si>
    <t>TEREX</t>
  </si>
  <si>
    <t>205</t>
  </si>
  <si>
    <t>206</t>
  </si>
  <si>
    <t>207</t>
  </si>
  <si>
    <t>3008</t>
  </si>
  <si>
    <t>306</t>
  </si>
  <si>
    <t>307</t>
  </si>
  <si>
    <t>405</t>
  </si>
  <si>
    <t>406</t>
  </si>
  <si>
    <t>406ST</t>
  </si>
  <si>
    <t>406SV</t>
  </si>
  <si>
    <t>407</t>
  </si>
  <si>
    <t>505</t>
  </si>
  <si>
    <t>607</t>
  </si>
  <si>
    <t>BERLINA</t>
  </si>
  <si>
    <t>807</t>
  </si>
  <si>
    <t>PARTNER</t>
  </si>
  <si>
    <t>BOXER</t>
  </si>
  <si>
    <t>ACCLAIM</t>
  </si>
  <si>
    <t xml:space="preserve">BARRACUDA </t>
  </si>
  <si>
    <t xml:space="preserve">BELVER </t>
  </si>
  <si>
    <t>BREEZE</t>
  </si>
  <si>
    <t>DUSTER</t>
  </si>
  <si>
    <t xml:space="preserve">FUTURA </t>
  </si>
  <si>
    <t>GRAND FURY</t>
  </si>
  <si>
    <t xml:space="preserve">LASER </t>
  </si>
  <si>
    <t xml:space="preserve">NEON </t>
  </si>
  <si>
    <t xml:space="preserve">PREMIER </t>
  </si>
  <si>
    <t>RELIANT</t>
  </si>
  <si>
    <t xml:space="preserve">SUNDANCE </t>
  </si>
  <si>
    <t>VALIANT</t>
  </si>
  <si>
    <t>VOLARE</t>
  </si>
  <si>
    <t xml:space="preserve">CARAVAN </t>
  </si>
  <si>
    <t xml:space="preserve">C09670 MULA </t>
  </si>
  <si>
    <t>CLIO</t>
  </si>
  <si>
    <t>LAGUNA</t>
  </si>
  <si>
    <t>MEGANE</t>
  </si>
  <si>
    <t>R9</t>
  </si>
  <si>
    <t>SANDERO</t>
  </si>
  <si>
    <t>STEPWAY</t>
  </si>
  <si>
    <t>FLUENCE</t>
  </si>
  <si>
    <t>LOGAN</t>
  </si>
  <si>
    <t>ESPACE</t>
  </si>
  <si>
    <t>SCENIC</t>
  </si>
  <si>
    <t>KOLEOS</t>
  </si>
  <si>
    <t>KANGOO</t>
  </si>
  <si>
    <t>KERAX</t>
  </si>
  <si>
    <t>LANDER</t>
  </si>
  <si>
    <t>SCANIA</t>
  </si>
  <si>
    <t>RN4F30A</t>
  </si>
  <si>
    <t>P420</t>
  </si>
  <si>
    <t>JB360</t>
  </si>
  <si>
    <t>K112</t>
  </si>
  <si>
    <t>K113</t>
  </si>
  <si>
    <t>K124</t>
  </si>
  <si>
    <t>FABIA</t>
  </si>
  <si>
    <t>FELICIA</t>
  </si>
  <si>
    <t>OCTAVIA</t>
  </si>
  <si>
    <t>SLX110KW</t>
  </si>
  <si>
    <t>SLX74KW</t>
  </si>
  <si>
    <t>SUPERB</t>
  </si>
  <si>
    <t>OCTAVIA COMBI</t>
  </si>
  <si>
    <t xml:space="preserve">PRAKTIK </t>
  </si>
  <si>
    <t>AERIO</t>
  </si>
  <si>
    <t>ALTO</t>
  </si>
  <si>
    <t>CELERIO</t>
  </si>
  <si>
    <t>ESTEEM</t>
  </si>
  <si>
    <t xml:space="preserve">F410 </t>
  </si>
  <si>
    <t xml:space="preserve">FORENZA </t>
  </si>
  <si>
    <t xml:space="preserve">FORZA </t>
  </si>
  <si>
    <t xml:space="preserve">FRONTE </t>
  </si>
  <si>
    <t xml:space="preserve">LIANA </t>
  </si>
  <si>
    <t xml:space="preserve">MARUTI </t>
  </si>
  <si>
    <t>NEW SWIFT</t>
  </si>
  <si>
    <t>WAGON</t>
  </si>
  <si>
    <t xml:space="preserve">X90 </t>
  </si>
  <si>
    <t>KIZASHI</t>
  </si>
  <si>
    <t>CJ-10 COUPE</t>
  </si>
  <si>
    <t xml:space="preserve">FLX JEEP </t>
  </si>
  <si>
    <t>GRAND VITARA</t>
  </si>
  <si>
    <t>JIMNY</t>
  </si>
  <si>
    <t>LX75</t>
  </si>
  <si>
    <t>SAMURAI</t>
  </si>
  <si>
    <t>SCOURY</t>
  </si>
  <si>
    <t>SIDECHI</t>
  </si>
  <si>
    <t>SIDEKICK</t>
  </si>
  <si>
    <t>SJ410</t>
  </si>
  <si>
    <t>SJ413</t>
  </si>
  <si>
    <t>SX4</t>
  </si>
  <si>
    <t>VITARA</t>
  </si>
  <si>
    <t>WAGON R</t>
  </si>
  <si>
    <t>XL7</t>
  </si>
  <si>
    <t>SJ</t>
  </si>
  <si>
    <t>APV</t>
  </si>
  <si>
    <t xml:space="preserve">SK 408 </t>
  </si>
  <si>
    <t>ST90</t>
  </si>
  <si>
    <t>SUPER CARRY</t>
  </si>
  <si>
    <t xml:space="preserve">VAN 322 </t>
  </si>
  <si>
    <t>CAMRY</t>
  </si>
  <si>
    <t>COROLLA</t>
  </si>
  <si>
    <t>PRIUS</t>
  </si>
  <si>
    <t>TERCEL</t>
  </si>
  <si>
    <t>YARIS</t>
  </si>
  <si>
    <t>4RUNNER</t>
  </si>
  <si>
    <t>FJ CRUISER</t>
  </si>
  <si>
    <t>FORTUNER</t>
  </si>
  <si>
    <t>RAV4</t>
  </si>
  <si>
    <t>SIENNA</t>
  </si>
  <si>
    <t>VENZA</t>
  </si>
  <si>
    <t xml:space="preserve">1000 PICK-UP </t>
  </si>
  <si>
    <t>DLX</t>
  </si>
  <si>
    <t>HILUX</t>
  </si>
  <si>
    <t>T100</t>
  </si>
  <si>
    <t>TACOMA</t>
  </si>
  <si>
    <t>TUNDRA</t>
  </si>
  <si>
    <t xml:space="preserve">62-8FD25 </t>
  </si>
  <si>
    <t>DYNA</t>
  </si>
  <si>
    <t>COMMUTER</t>
  </si>
  <si>
    <t xml:space="preserve">F-GL MICROBUS </t>
  </si>
  <si>
    <t>HIACE</t>
  </si>
  <si>
    <t>LITEACE</t>
  </si>
  <si>
    <t>COASTER</t>
  </si>
  <si>
    <t>GOLF</t>
  </si>
  <si>
    <t>AMAROK</t>
  </si>
  <si>
    <t>C PICKUP</t>
  </si>
  <si>
    <t>HIGHLINE</t>
  </si>
  <si>
    <t>SAVEIRO</t>
  </si>
  <si>
    <t>LT46</t>
  </si>
  <si>
    <t>LT35</t>
  </si>
  <si>
    <t>CARAVELLE</t>
  </si>
  <si>
    <t>COMBI</t>
  </si>
  <si>
    <t>KOMBI</t>
  </si>
  <si>
    <t>TRANSPORTER</t>
  </si>
  <si>
    <t>VANAGON AUTOMOVIL</t>
  </si>
  <si>
    <t>VOLVO</t>
  </si>
  <si>
    <t>360</t>
  </si>
  <si>
    <t>C30</t>
  </si>
  <si>
    <t xml:space="preserve">ACL </t>
  </si>
  <si>
    <t>660</t>
  </si>
  <si>
    <t>FE42</t>
  </si>
  <si>
    <t>GM</t>
  </si>
  <si>
    <t xml:space="preserve">TRUCK MULA </t>
  </si>
  <si>
    <t>VLN64T</t>
  </si>
  <si>
    <t>VM</t>
  </si>
  <si>
    <t>VNL</t>
  </si>
  <si>
    <t xml:space="preserve">W1A64TTSE CABEZAL </t>
  </si>
  <si>
    <t>WHITE</t>
  </si>
  <si>
    <t xml:space="preserve">WJ64TS MULA </t>
  </si>
  <si>
    <t>240CL</t>
  </si>
  <si>
    <t>FL7</t>
  </si>
  <si>
    <t xml:space="preserve">N1026 CAMION </t>
  </si>
  <si>
    <t>FE613</t>
  </si>
  <si>
    <t>FM480</t>
  </si>
  <si>
    <t>WG64</t>
  </si>
  <si>
    <t>ANDARE AUTOBUS</t>
  </si>
  <si>
    <t>B12</t>
  </si>
  <si>
    <t>B58</t>
  </si>
  <si>
    <t>B7R</t>
  </si>
  <si>
    <t>4964EX</t>
  </si>
  <si>
    <t xml:space="preserve">CONTINENTAL </t>
  </si>
  <si>
    <t>TOWN CAR</t>
  </si>
  <si>
    <t>199</t>
  </si>
  <si>
    <t>MKX</t>
  </si>
  <si>
    <t>NAVIGATOR</t>
  </si>
  <si>
    <t>172</t>
  </si>
  <si>
    <t>194</t>
  </si>
  <si>
    <t>197</t>
  </si>
  <si>
    <t>FB29-F240 REMOLQUE</t>
  </si>
  <si>
    <t>REMOLQUE VGXF240</t>
  </si>
  <si>
    <t xml:space="preserve">T48 REMOLQUE </t>
  </si>
  <si>
    <t>VAGONETA</t>
  </si>
  <si>
    <t>186</t>
  </si>
  <si>
    <t>196</t>
  </si>
  <si>
    <t>BJ1043V8JB5-1</t>
  </si>
  <si>
    <t>AT9513</t>
  </si>
  <si>
    <t xml:space="preserve">FREHAU - FURGON </t>
  </si>
  <si>
    <t>LT9500</t>
  </si>
  <si>
    <t>192</t>
  </si>
  <si>
    <t>201</t>
  </si>
  <si>
    <t>A9513</t>
  </si>
  <si>
    <t>FSR33L-02</t>
  </si>
  <si>
    <t>K21</t>
  </si>
  <si>
    <t>LT7500</t>
  </si>
  <si>
    <t>LT8513</t>
  </si>
  <si>
    <t>PARADISO</t>
  </si>
  <si>
    <t>198</t>
  </si>
  <si>
    <t>JX1021</t>
  </si>
  <si>
    <t xml:space="preserve">JX102106H PICK UP </t>
  </si>
  <si>
    <t>JX1021DSJ</t>
  </si>
  <si>
    <t>JX1032</t>
  </si>
  <si>
    <t>JX1043DB2</t>
  </si>
  <si>
    <t>JX1043DL2</t>
  </si>
  <si>
    <t xml:space="preserve">NHR LIGHT TRUCK </t>
  </si>
  <si>
    <t>JX1052TG2</t>
  </si>
  <si>
    <t>JX3041D2</t>
  </si>
  <si>
    <t>PETERBILT</t>
  </si>
  <si>
    <t>340</t>
  </si>
  <si>
    <t>352A</t>
  </si>
  <si>
    <t>362</t>
  </si>
  <si>
    <t>377</t>
  </si>
  <si>
    <t>378</t>
  </si>
  <si>
    <t>379</t>
  </si>
  <si>
    <t>CONTRACTOR</t>
  </si>
  <si>
    <t>7011TZ1</t>
  </si>
  <si>
    <t>711</t>
  </si>
  <si>
    <t xml:space="preserve">FLATBED GREAT DANE TRAILER </t>
  </si>
  <si>
    <t>363</t>
  </si>
  <si>
    <t>ENVOY</t>
  </si>
  <si>
    <t>YUKON</t>
  </si>
  <si>
    <t>TERRAIN</t>
  </si>
  <si>
    <t>TOPKICK</t>
  </si>
  <si>
    <t>JIMMY</t>
  </si>
  <si>
    <t>3500HD</t>
  </si>
  <si>
    <t>S15</t>
  </si>
  <si>
    <t>SIERRA</t>
  </si>
  <si>
    <t>SONOMA</t>
  </si>
  <si>
    <t xml:space="preserve">A126 REMOLQUE </t>
  </si>
  <si>
    <t xml:space="preserve">400 CAMION </t>
  </si>
  <si>
    <t>JX1032D</t>
  </si>
  <si>
    <t>W3500</t>
  </si>
  <si>
    <t>50000</t>
  </si>
  <si>
    <t xml:space="preserve">BRIGADIER </t>
  </si>
  <si>
    <t xml:space="preserve">A-10 CAMION </t>
  </si>
  <si>
    <t>C7500</t>
  </si>
  <si>
    <t>C7D</t>
  </si>
  <si>
    <t>J9500</t>
  </si>
  <si>
    <t>TC7H042</t>
  </si>
  <si>
    <t>SAVANA</t>
  </si>
  <si>
    <t>VANDURA</t>
  </si>
  <si>
    <t>G.D. SCHOOL</t>
  </si>
  <si>
    <t>372</t>
  </si>
  <si>
    <t>TL</t>
  </si>
  <si>
    <t>FRUEHAUF</t>
  </si>
  <si>
    <t>PBF</t>
  </si>
  <si>
    <t>RB688</t>
  </si>
  <si>
    <t>RENO</t>
  </si>
  <si>
    <t>BP1JLCD</t>
  </si>
  <si>
    <t>GGLZA038</t>
  </si>
  <si>
    <t>NMR71H-22</t>
  </si>
  <si>
    <t>mack</t>
  </si>
  <si>
    <t>tc</t>
  </si>
  <si>
    <t>cl 112 60k</t>
  </si>
  <si>
    <t>S10603</t>
  </si>
  <si>
    <t>REMOLQUE 40</t>
  </si>
  <si>
    <t>mitsubishi</t>
  </si>
  <si>
    <t>ck1asnml</t>
  </si>
  <si>
    <t>6H1C</t>
  </si>
  <si>
    <t>EON</t>
  </si>
  <si>
    <t>RW700</t>
  </si>
  <si>
    <t>GRAN MAX</t>
  </si>
  <si>
    <t>385</t>
  </si>
  <si>
    <t>CASCADIA</t>
  </si>
  <si>
    <t>T SERIES</t>
  </si>
  <si>
    <t>DF97</t>
  </si>
  <si>
    <t>LEGNUM</t>
  </si>
  <si>
    <t>338</t>
  </si>
  <si>
    <t>398</t>
  </si>
  <si>
    <t>BJ3032D3PEA</t>
  </si>
  <si>
    <t>BAH2LBU</t>
  </si>
  <si>
    <t>195</t>
  </si>
  <si>
    <t>BJ2810CD</t>
  </si>
  <si>
    <t>375</t>
  </si>
  <si>
    <t>FC2</t>
  </si>
  <si>
    <t>GGLB038</t>
  </si>
  <si>
    <t>DIESEL</t>
  </si>
  <si>
    <t>IMAGEN</t>
  </si>
  <si>
    <t>OMNIBUS</t>
  </si>
  <si>
    <t>VN</t>
  </si>
  <si>
    <t>NE</t>
  </si>
  <si>
    <t>GGLB026</t>
  </si>
  <si>
    <t>GGLB039</t>
  </si>
  <si>
    <t>ISI</t>
  </si>
  <si>
    <t>COE</t>
  </si>
  <si>
    <t>GGLZ8026</t>
  </si>
  <si>
    <t>NEW BT-50</t>
  </si>
  <si>
    <t>FB</t>
  </si>
  <si>
    <t>BDK5</t>
  </si>
  <si>
    <t>DN64</t>
  </si>
  <si>
    <t>MAHINDRA</t>
  </si>
  <si>
    <t>409</t>
  </si>
  <si>
    <t>A 6</t>
  </si>
  <si>
    <t>DURASTAR</t>
  </si>
  <si>
    <t>COMMANDER</t>
  </si>
  <si>
    <t>GGLZ8039</t>
  </si>
  <si>
    <t>BAH8</t>
  </si>
  <si>
    <t>UT</t>
  </si>
  <si>
    <t>FH211E</t>
  </si>
  <si>
    <t>CHARIOT</t>
  </si>
  <si>
    <t>1828A</t>
  </si>
  <si>
    <t>TE76 NAL</t>
  </si>
  <si>
    <t>I20</t>
  </si>
  <si>
    <t>SCORPIO</t>
  </si>
  <si>
    <t>DIGGER</t>
  </si>
  <si>
    <t>TFS69HDAT</t>
  </si>
  <si>
    <t>AT9</t>
  </si>
  <si>
    <t>429</t>
  </si>
  <si>
    <t>P124CA6X4NZ</t>
  </si>
  <si>
    <t>F-171-FLM 3C</t>
  </si>
  <si>
    <t>NEW ALTO</t>
  </si>
  <si>
    <t>4964E</t>
  </si>
  <si>
    <t>TRAX</t>
  </si>
  <si>
    <t>FM400</t>
  </si>
  <si>
    <t>COOSNECK</t>
  </si>
  <si>
    <t>6067GK60</t>
  </si>
  <si>
    <t>TOWNACE</t>
  </si>
  <si>
    <t>RB600</t>
  </si>
  <si>
    <t>NOTE</t>
  </si>
  <si>
    <t>CRAFFTER</t>
  </si>
  <si>
    <t>1700BT</t>
  </si>
  <si>
    <t>1M2P</t>
  </si>
  <si>
    <t>BAH2 LAY</t>
  </si>
  <si>
    <t>BJ1043V9JEA-H</t>
  </si>
  <si>
    <t>bj5122v5pdc-a1</t>
  </si>
  <si>
    <t>QUORIS</t>
  </si>
  <si>
    <t>CIAZ</t>
  </si>
  <si>
    <t>FG1JPUB-BGX</t>
  </si>
  <si>
    <t>469</t>
  </si>
  <si>
    <t>AVIATOR</t>
  </si>
  <si>
    <t>NEW CELERIO</t>
  </si>
  <si>
    <t>N300</t>
  </si>
  <si>
    <t>M5250</t>
  </si>
  <si>
    <t>NKR66LL</t>
  </si>
  <si>
    <t>NPR71L</t>
  </si>
  <si>
    <t>COD</t>
  </si>
  <si>
    <t>cod</t>
  </si>
  <si>
    <t>CLASE_DESC</t>
  </si>
  <si>
    <t>CLASE_CD2</t>
  </si>
  <si>
    <t>MS300T</t>
  </si>
  <si>
    <t>SG58</t>
  </si>
  <si>
    <t>ACTROS 4844k</t>
  </si>
  <si>
    <t>DELTA PESADO</t>
  </si>
  <si>
    <t>DELTA MEDIANO</t>
  </si>
  <si>
    <t>HIACE PANEL</t>
  </si>
  <si>
    <t>Historial</t>
  </si>
  <si>
    <t>Corredor</t>
  </si>
  <si>
    <t>INFORMACIÓN DE COTIZACIÓN</t>
  </si>
  <si>
    <t>Cliente</t>
  </si>
  <si>
    <t>Licencia (Tipo)</t>
  </si>
  <si>
    <t>INFORMACIÓN DEL AUTOMÓVIL</t>
  </si>
  <si>
    <t>Marca</t>
  </si>
  <si>
    <t>Modelo</t>
  </si>
  <si>
    <t>Año</t>
  </si>
  <si>
    <t>Tipo de Negocio</t>
  </si>
  <si>
    <t>Por Persona</t>
  </si>
  <si>
    <t>Por Accidente</t>
  </si>
  <si>
    <t>LÍMITES</t>
  </si>
  <si>
    <t>PRIMAS</t>
  </si>
  <si>
    <t>DEDUCIBLES</t>
  </si>
  <si>
    <t>Directa</t>
  </si>
  <si>
    <t>CONCA</t>
  </si>
  <si>
    <t>8-888-8888</t>
  </si>
  <si>
    <t>Seguros Sura</t>
  </si>
  <si>
    <t>Cotización válida hasta el</t>
  </si>
  <si>
    <t>Esta cotización está sujeta a la inspección del vehículo y a las políticas de suscripción de la Compañía.</t>
  </si>
  <si>
    <t>El Dorado (Century Tower)</t>
  </si>
  <si>
    <t>Multicentro</t>
  </si>
  <si>
    <t>Chitré</t>
  </si>
  <si>
    <t>David</t>
  </si>
  <si>
    <t>Santiago</t>
  </si>
  <si>
    <t>Centro Autos | Sura</t>
  </si>
  <si>
    <t>Marbella</t>
  </si>
  <si>
    <t>Turismo</t>
  </si>
  <si>
    <t>Carga de Mercancía</t>
  </si>
  <si>
    <t>UBER</t>
  </si>
  <si>
    <t>FABRICACION_NACIONAL</t>
  </si>
  <si>
    <t>GREAT_DANE</t>
  </si>
  <si>
    <t>MERCEDES_BENZ</t>
  </si>
  <si>
    <t>WESTERN_STAR</t>
  </si>
  <si>
    <t>DES/REC</t>
  </si>
  <si>
    <t>CMV PANEL</t>
  </si>
  <si>
    <t>4300 MULA</t>
  </si>
  <si>
    <t>4900 MULA</t>
  </si>
  <si>
    <t>4900 VOLQUETE</t>
  </si>
  <si>
    <t>CANTER PESADO</t>
  </si>
  <si>
    <t>CONDUCTOR 1</t>
  </si>
  <si>
    <t>A,B,C,D</t>
  </si>
  <si>
    <t>CARGA</t>
  </si>
  <si>
    <t>Cédula de Conductor</t>
  </si>
  <si>
    <t>K2700 CAMION</t>
  </si>
  <si>
    <t>H100 BUS</t>
  </si>
  <si>
    <t>H100 CAMION</t>
  </si>
  <si>
    <t xml:space="preserve"> www.sura.com.pa</t>
  </si>
  <si>
    <t>Central Telefónica 205-0700   |   Asistencia: 800-SURA (7872) - 800-8888 | Centro Autos Sura 360-5200</t>
  </si>
  <si>
    <t>* El pago de las 10 Cuotas VISA / ACH seran de la siguiente forma:</t>
  </si>
  <si>
    <t>y la última letra de:</t>
  </si>
  <si>
    <t>Total de pago de las 10 Cuotas VISA / ACH:</t>
  </si>
  <si>
    <t xml:space="preserve"> 9 cuotas por:</t>
  </si>
  <si>
    <t xml:space="preserve">Los límites de responsabilidad de la Cobertura SOAT son los siguientes:			
Lesiones Corporales                      5,000.00 / 10000			
Daños a la Propiedad Ajena        5,000.00		</t>
  </si>
  <si>
    <t xml:space="preserve">COBERTURA SOAT	
			</t>
  </si>
  <si>
    <t>Lesiones Corporales Soat</t>
  </si>
  <si>
    <t>Daños a la Propiedad Ajena Soat</t>
  </si>
  <si>
    <t>5,000.00 / 10,000.00</t>
  </si>
  <si>
    <t>AS-C0418</t>
  </si>
  <si>
    <t>AGYA</t>
  </si>
  <si>
    <t>COBERTURA SOAT</t>
  </si>
  <si>
    <t xml:space="preserve">Los límites de responsabilidad de la Cobertura SOAT son los siguientes:	</t>
  </si>
  <si>
    <t xml:space="preserve">           Lesiones Corporales Soat                    5,000.00 / 10,000.00</t>
  </si>
  <si>
    <t xml:space="preserve">           Daños a la Propiedad Ajena Soat                5,000.00</t>
  </si>
  <si>
    <t>KICKS</t>
  </si>
  <si>
    <t>BEAT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</si>
</sst>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dd/mm/yy;@"/>
    <numFmt numFmtId="165" formatCode="0.000%"/>
    <numFmt numFmtId="166" formatCode="[$-180A]d&quot; de &quot;mmmm&quot; de &quot;yyyy;@"/>
  </numFmts>
  <fonts count="6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1"/>
      <name val="Tahoma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b/>
      <sz val="11"/>
      <name val="Calibri"/>
      <family val="2"/>
    </font>
    <font>
      <sz val="10"/>
      <color indexed="9"/>
      <name val="Calibri"/>
      <family val="2"/>
    </font>
    <font>
      <sz val="10"/>
      <color indexed="8"/>
      <name val="Calibri"/>
      <family val="2"/>
    </font>
    <font>
      <sz val="9"/>
      <name val="Calibri"/>
      <family val="2"/>
    </font>
    <font>
      <sz val="10"/>
      <name val="Arial"/>
      <family val="2"/>
    </font>
    <font>
      <b/>
      <sz val="9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/>
      <name val="Calibri"/>
      <family val="2"/>
    </font>
    <font>
      <b/>
      <sz val="10"/>
      <color theme="0"/>
      <name val="Calibri"/>
      <family val="2"/>
    </font>
    <font>
      <sz val="11"/>
      <color theme="0"/>
      <name val="Calibri"/>
      <family val="2"/>
    </font>
    <font>
      <b/>
      <sz val="11"/>
      <color rgb="FF0070C0"/>
      <name val="Calibri"/>
      <family val="2"/>
    </font>
    <font>
      <sz val="11"/>
      <name val="Calibri"/>
      <family val="2"/>
      <scheme val="minor"/>
    </font>
    <font>
      <sz val="10"/>
      <color rgb="FFEEE809"/>
      <name val="Calibri"/>
      <family val="2"/>
    </font>
    <font>
      <b/>
      <sz val="9"/>
      <color theme="0"/>
      <name val="Calibri"/>
      <family val="2"/>
    </font>
    <font>
      <b/>
      <sz val="10"/>
      <color theme="1"/>
      <name val="Calibri"/>
      <family val="2"/>
    </font>
    <font>
      <sz val="16"/>
      <color theme="0"/>
      <name val="Calibri"/>
      <family val="2"/>
    </font>
    <font>
      <sz val="12"/>
      <color rgb="FFFF0000"/>
      <name val="Calibri"/>
      <family val="2"/>
    </font>
    <font>
      <sz val="18"/>
      <color rgb="FF0070C0"/>
      <name val="Calibri"/>
      <family val="2"/>
    </font>
    <font>
      <b/>
      <sz val="11"/>
      <color rgb="FF005DAA"/>
      <name val="Calibri"/>
      <family val="2"/>
    </font>
    <font>
      <b/>
      <sz val="11"/>
      <color theme="0"/>
      <name val="Calibri"/>
      <family val="2"/>
    </font>
    <font>
      <sz val="10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name val="Calibri"/>
      <family val="2"/>
      <scheme val="minor"/>
    </font>
    <font>
      <sz val="11"/>
      <color indexed="64"/>
      <name val="Calibri"/>
      <family val="2"/>
      <scheme val="minor"/>
    </font>
    <font>
      <sz val="11"/>
      <color indexed="64"/>
      <name val="Calibri"/>
      <family val="2"/>
    </font>
    <font>
      <sz val="11"/>
      <color indexed="8"/>
      <name val="Calibri"/>
      <family val="2"/>
      <charset val="1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</font>
    <font>
      <sz val="14"/>
      <color indexed="56"/>
      <name val="Calibri"/>
      <family val="2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56"/>
      <name val="Calibri"/>
      <family val="2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6"/>
      <color indexed="56"/>
      <name val="Calibri"/>
      <family val="2"/>
    </font>
    <font>
      <b/>
      <sz val="12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6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</font>
    <font>
      <b/>
      <sz val="10"/>
      <color theme="1"/>
      <name val="Arial"/>
      <family val="2"/>
    </font>
    <font>
      <b/>
      <sz val="10.5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5DAA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EE80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E2F1F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 style="thin">
        <color rgb="FF0070C0"/>
      </right>
      <top/>
      <bottom/>
      <diagonal/>
    </border>
    <border>
      <left/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/>
      <bottom/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 style="thin">
        <color rgb="FF0070C0"/>
      </left>
      <right/>
      <top/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/>
      <top style="medium">
        <color theme="8" tint="-0.499984740745262"/>
      </top>
      <bottom style="dashed">
        <color theme="8" tint="-0.499984740745262"/>
      </bottom>
      <diagonal/>
    </border>
    <border>
      <left/>
      <right/>
      <top style="dashed">
        <color theme="8" tint="-0.499984740745262"/>
      </top>
      <bottom style="dashed">
        <color theme="8" tint="-0.499984740745262"/>
      </bottom>
      <diagonal/>
    </border>
    <border>
      <left/>
      <right/>
      <top style="dashed">
        <color theme="8" tint="-0.499984740745262"/>
      </top>
      <bottom style="medium">
        <color theme="8" tint="-0.499984740745262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/>
      <top style="dashed">
        <color theme="8" tint="-0.499984740745262"/>
      </top>
      <bottom/>
      <diagonal/>
    </border>
  </borders>
  <cellStyleXfs count="1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5" fillId="0" borderId="0"/>
    <xf numFmtId="0" fontId="3" fillId="0" borderId="0"/>
    <xf numFmtId="0" fontId="3" fillId="0" borderId="0"/>
    <xf numFmtId="0" fontId="15" fillId="0" borderId="0"/>
    <xf numFmtId="9" fontId="3" fillId="0" borderId="0" applyFont="0" applyFill="0" applyBorder="0" applyAlignment="0" applyProtection="0"/>
    <xf numFmtId="0" fontId="42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434">
    <xf numFmtId="0" fontId="0" fillId="0" borderId="0" xfId="0"/>
    <xf numFmtId="0" fontId="8" fillId="2" borderId="0" xfId="0" applyFont="1" applyFill="1" applyAlignment="1" applyProtection="1">
      <alignment vertical="center"/>
      <protection locked="0"/>
    </xf>
    <xf numFmtId="0" fontId="9" fillId="2" borderId="0" xfId="0" applyFont="1" applyFill="1" applyAlignment="1" applyProtection="1">
      <alignment vertical="center"/>
      <protection locked="0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9" fontId="10" fillId="2" borderId="0" xfId="7" applyFont="1" applyFill="1" applyBorder="1" applyAlignment="1" applyProtection="1">
      <alignment horizontal="right" vertical="center"/>
      <protection hidden="1"/>
    </xf>
    <xf numFmtId="4" fontId="9" fillId="2" borderId="0" xfId="0" applyNumberFormat="1" applyFont="1" applyFill="1" applyAlignment="1" applyProtection="1">
      <alignment vertical="center"/>
      <protection locked="0"/>
    </xf>
    <xf numFmtId="0" fontId="8" fillId="2" borderId="0" xfId="0" applyFont="1" applyFill="1" applyProtection="1">
      <protection hidden="1"/>
    </xf>
    <xf numFmtId="0" fontId="8" fillId="2" borderId="0" xfId="0" applyFont="1" applyFill="1" applyAlignment="1" applyProtection="1">
      <alignment vertical="center"/>
      <protection hidden="1"/>
    </xf>
    <xf numFmtId="0" fontId="9" fillId="2" borderId="0" xfId="0" applyFont="1" applyFill="1" applyBorder="1" applyAlignment="1" applyProtection="1">
      <alignment vertical="center"/>
      <protection hidden="1"/>
    </xf>
    <xf numFmtId="0" fontId="8" fillId="2" borderId="0" xfId="0" applyFont="1" applyFill="1" applyBorder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9" fillId="2" borderId="0" xfId="0" applyFont="1" applyFill="1" applyBorder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vertical="center"/>
      <protection hidden="1"/>
    </xf>
    <xf numFmtId="4" fontId="8" fillId="2" borderId="0" xfId="0" applyNumberFormat="1" applyFont="1" applyFill="1" applyBorder="1" applyAlignment="1" applyProtection="1">
      <alignment horizontal="right" vertical="center"/>
      <protection hidden="1"/>
    </xf>
    <xf numFmtId="49" fontId="0" fillId="0" borderId="0" xfId="0" applyNumberFormat="1"/>
    <xf numFmtId="3" fontId="13" fillId="3" borderId="0" xfId="0" applyNumberFormat="1" applyFont="1" applyFill="1" applyProtection="1">
      <protection locked="0"/>
    </xf>
    <xf numFmtId="0" fontId="13" fillId="3" borderId="0" xfId="0" applyFont="1" applyFill="1" applyProtection="1">
      <protection locked="0"/>
    </xf>
    <xf numFmtId="0" fontId="5" fillId="2" borderId="0" xfId="0" applyFont="1" applyFill="1" applyProtection="1">
      <protection locked="0"/>
    </xf>
    <xf numFmtId="1" fontId="5" fillId="2" borderId="0" xfId="0" applyNumberFormat="1" applyFont="1" applyFill="1" applyProtection="1">
      <protection locked="0"/>
    </xf>
    <xf numFmtId="1" fontId="6" fillId="2" borderId="0" xfId="0" applyNumberFormat="1" applyFont="1" applyFill="1" applyProtection="1">
      <protection locked="0"/>
    </xf>
    <xf numFmtId="43" fontId="5" fillId="2" borderId="0" xfId="1" applyNumberFormat="1" applyFont="1" applyFill="1" applyProtection="1">
      <protection locked="0"/>
    </xf>
    <xf numFmtId="2" fontId="8" fillId="2" borderId="0" xfId="0" applyNumberFormat="1" applyFont="1" applyFill="1" applyAlignment="1" applyProtection="1">
      <alignment vertical="center"/>
      <protection locked="0"/>
    </xf>
    <xf numFmtId="0" fontId="8" fillId="4" borderId="0" xfId="0" applyFont="1" applyFill="1" applyAlignment="1">
      <alignment vertical="center"/>
    </xf>
    <xf numFmtId="0" fontId="8" fillId="4" borderId="0" xfId="0" applyFont="1" applyFill="1" applyAlignment="1" applyProtection="1">
      <alignment vertical="center"/>
      <protection locked="0"/>
    </xf>
    <xf numFmtId="0" fontId="8" fillId="4" borderId="0" xfId="0" applyFont="1" applyFill="1" applyAlignment="1" applyProtection="1">
      <alignment vertical="center"/>
      <protection hidden="1"/>
    </xf>
    <xf numFmtId="0" fontId="9" fillId="4" borderId="0" xfId="0" applyFont="1" applyFill="1" applyBorder="1" applyAlignment="1" applyProtection="1">
      <alignment vertical="center"/>
      <protection hidden="1"/>
    </xf>
    <xf numFmtId="49" fontId="4" fillId="0" borderId="0" xfId="0" applyNumberFormat="1" applyFont="1"/>
    <xf numFmtId="0" fontId="8" fillId="5" borderId="0" xfId="0" applyFont="1" applyFill="1" applyAlignment="1" applyProtection="1">
      <alignment vertical="center"/>
      <protection locked="0"/>
    </xf>
    <xf numFmtId="4" fontId="8" fillId="4" borderId="0" xfId="0" applyNumberFormat="1" applyFont="1" applyFill="1" applyBorder="1" applyAlignment="1" applyProtection="1">
      <alignment horizontal="center" vertical="center"/>
      <protection hidden="1"/>
    </xf>
    <xf numFmtId="3" fontId="8" fillId="4" borderId="0" xfId="0" applyNumberFormat="1" applyFont="1" applyFill="1" applyBorder="1" applyAlignment="1" applyProtection="1">
      <alignment horizontal="center" vertical="center"/>
      <protection hidden="1"/>
    </xf>
    <xf numFmtId="3" fontId="9" fillId="4" borderId="0" xfId="0" applyNumberFormat="1" applyFont="1" applyFill="1" applyBorder="1" applyAlignment="1" applyProtection="1">
      <alignment horizontal="center" vertical="center"/>
      <protection hidden="1"/>
    </xf>
    <xf numFmtId="4" fontId="8" fillId="4" borderId="0" xfId="0" applyNumberFormat="1" applyFont="1" applyFill="1" applyBorder="1" applyAlignment="1" applyProtection="1">
      <alignment horizontal="right" vertical="center"/>
      <protection hidden="1"/>
    </xf>
    <xf numFmtId="9" fontId="10" fillId="4" borderId="0" xfId="7" applyFont="1" applyFill="1" applyBorder="1" applyAlignment="1" applyProtection="1">
      <alignment horizontal="right" vertical="center"/>
      <protection hidden="1"/>
    </xf>
    <xf numFmtId="0" fontId="9" fillId="4" borderId="0" xfId="0" applyFont="1" applyFill="1" applyBorder="1" applyAlignment="1" applyProtection="1">
      <alignment horizontal="center" vertical="center" wrapText="1"/>
      <protection hidden="1"/>
    </xf>
    <xf numFmtId="4" fontId="9" fillId="4" borderId="0" xfId="0" applyNumberFormat="1" applyFont="1" applyFill="1" applyBorder="1" applyAlignment="1" applyProtection="1">
      <alignment horizontal="right" vertical="center"/>
      <protection hidden="1"/>
    </xf>
    <xf numFmtId="2" fontId="8" fillId="4" borderId="0" xfId="0" applyNumberFormat="1" applyFont="1" applyFill="1" applyBorder="1" applyAlignment="1" applyProtection="1">
      <alignment horizontal="right" vertical="center"/>
      <protection hidden="1"/>
    </xf>
    <xf numFmtId="9" fontId="8" fillId="4" borderId="0" xfId="0" applyNumberFormat="1" applyFont="1" applyFill="1" applyBorder="1" applyAlignment="1" applyProtection="1">
      <alignment horizontal="right" vertical="center"/>
      <protection hidden="1"/>
    </xf>
    <xf numFmtId="0" fontId="12" fillId="4" borderId="0" xfId="0" applyFont="1" applyFill="1" applyBorder="1" applyAlignment="1" applyProtection="1">
      <alignment horizontal="center" vertical="center" wrapText="1"/>
      <protection hidden="1"/>
    </xf>
    <xf numFmtId="0" fontId="22" fillId="4" borderId="0" xfId="0" applyFont="1" applyFill="1" applyAlignment="1" applyProtection="1">
      <alignment vertical="center"/>
      <protection hidden="1"/>
    </xf>
    <xf numFmtId="0" fontId="23" fillId="4" borderId="0" xfId="0" applyFont="1" applyFill="1" applyAlignment="1" applyProtection="1">
      <alignment horizontal="center" vertical="center"/>
      <protection hidden="1"/>
    </xf>
    <xf numFmtId="0" fontId="22" fillId="4" borderId="0" xfId="0" applyFont="1" applyFill="1" applyBorder="1" applyAlignment="1" applyProtection="1">
      <alignment vertical="center"/>
      <protection hidden="1"/>
    </xf>
    <xf numFmtId="4" fontId="9" fillId="4" borderId="0" xfId="0" applyNumberFormat="1" applyFont="1" applyFill="1" applyBorder="1" applyAlignment="1" applyProtection="1">
      <alignment vertical="center"/>
      <protection hidden="1"/>
    </xf>
    <xf numFmtId="4" fontId="8" fillId="5" borderId="0" xfId="0" applyNumberFormat="1" applyFont="1" applyFill="1" applyBorder="1" applyAlignment="1" applyProtection="1">
      <alignment horizontal="left" vertical="center"/>
      <protection hidden="1"/>
    </xf>
    <xf numFmtId="4" fontId="9" fillId="5" borderId="0" xfId="0" applyNumberFormat="1" applyFont="1" applyFill="1" applyBorder="1" applyAlignment="1" applyProtection="1">
      <alignment horizontal="left" vertical="center"/>
      <protection hidden="1"/>
    </xf>
    <xf numFmtId="49" fontId="4" fillId="0" borderId="0" xfId="2" applyNumberFormat="1"/>
    <xf numFmtId="0" fontId="8" fillId="4" borderId="0" xfId="0" applyFont="1" applyFill="1" applyAlignment="1" applyProtection="1">
      <alignment vertical="center"/>
    </xf>
    <xf numFmtId="0" fontId="8" fillId="2" borderId="0" xfId="6" applyFont="1" applyFill="1" applyAlignment="1" applyProtection="1">
      <alignment vertical="center"/>
      <protection locked="0"/>
    </xf>
    <xf numFmtId="0" fontId="8" fillId="2" borderId="0" xfId="6" applyFont="1" applyFill="1" applyAlignment="1" applyProtection="1">
      <alignment vertical="center"/>
      <protection hidden="1"/>
    </xf>
    <xf numFmtId="164" fontId="8" fillId="2" borderId="0" xfId="0" applyNumberFormat="1" applyFont="1" applyFill="1" applyBorder="1" applyAlignment="1" applyProtection="1">
      <alignment vertical="center"/>
      <protection hidden="1"/>
    </xf>
    <xf numFmtId="0" fontId="14" fillId="2" borderId="0" xfId="6" applyFont="1" applyFill="1" applyAlignment="1" applyProtection="1">
      <alignment vertical="center"/>
      <protection locked="0"/>
    </xf>
    <xf numFmtId="2" fontId="9" fillId="2" borderId="0" xfId="0" applyNumberFormat="1" applyFont="1" applyFill="1" applyBorder="1" applyAlignment="1" applyProtection="1">
      <alignment horizontal="right" vertical="center"/>
      <protection hidden="1"/>
    </xf>
    <xf numFmtId="4" fontId="9" fillId="6" borderId="0" xfId="0" applyNumberFormat="1" applyFont="1" applyFill="1" applyBorder="1" applyAlignment="1" applyProtection="1">
      <alignment horizontal="right" vertical="center"/>
      <protection hidden="1"/>
    </xf>
    <xf numFmtId="4" fontId="8" fillId="2" borderId="1" xfId="0" applyNumberFormat="1" applyFont="1" applyFill="1" applyBorder="1" applyAlignment="1" applyProtection="1">
      <alignment horizontal="right" vertical="center"/>
      <protection hidden="1"/>
    </xf>
    <xf numFmtId="4" fontId="9" fillId="6" borderId="1" xfId="0" applyNumberFormat="1" applyFont="1" applyFill="1" applyBorder="1" applyAlignment="1" applyProtection="1">
      <alignment horizontal="right" vertical="center"/>
      <protection hidden="1"/>
    </xf>
    <xf numFmtId="2" fontId="9" fillId="2" borderId="1" xfId="0" applyNumberFormat="1" applyFont="1" applyFill="1" applyBorder="1" applyAlignment="1" applyProtection="1">
      <alignment horizontal="right" vertical="center"/>
      <protection hidden="1"/>
    </xf>
    <xf numFmtId="2" fontId="8" fillId="2" borderId="1" xfId="0" applyNumberFormat="1" applyFont="1" applyFill="1" applyBorder="1" applyAlignment="1" applyProtection="1">
      <alignment vertical="center"/>
      <protection hidden="1"/>
    </xf>
    <xf numFmtId="0" fontId="9" fillId="4" borderId="6" xfId="0" applyFont="1" applyFill="1" applyBorder="1" applyAlignment="1" applyProtection="1">
      <alignment horizontal="center" vertical="center" wrapText="1"/>
      <protection hidden="1"/>
    </xf>
    <xf numFmtId="4" fontId="24" fillId="7" borderId="7" xfId="0" applyNumberFormat="1" applyFont="1" applyFill="1" applyBorder="1" applyAlignment="1" applyProtection="1">
      <alignment horizontal="right" vertical="center"/>
      <protection hidden="1"/>
    </xf>
    <xf numFmtId="4" fontId="24" fillId="7" borderId="8" xfId="0" applyNumberFormat="1" applyFont="1" applyFill="1" applyBorder="1" applyAlignment="1" applyProtection="1">
      <alignment horizontal="right" vertical="center"/>
      <protection hidden="1"/>
    </xf>
    <xf numFmtId="4" fontId="24" fillId="8" borderId="5" xfId="0" applyNumberFormat="1" applyFont="1" applyFill="1" applyBorder="1" applyAlignment="1" applyProtection="1">
      <alignment horizontal="center" vertical="center"/>
      <protection hidden="1"/>
    </xf>
    <xf numFmtId="0" fontId="8" fillId="10" borderId="0" xfId="0" applyFont="1" applyFill="1" applyAlignment="1">
      <alignment vertical="center"/>
    </xf>
    <xf numFmtId="0" fontId="8" fillId="10" borderId="0" xfId="0" applyFont="1" applyFill="1" applyAlignment="1" applyProtection="1">
      <alignment vertical="center"/>
      <protection hidden="1"/>
    </xf>
    <xf numFmtId="0" fontId="8" fillId="8" borderId="0" xfId="0" applyFont="1" applyFill="1" applyAlignment="1" applyProtection="1">
      <alignment vertical="center"/>
      <protection hidden="1"/>
    </xf>
    <xf numFmtId="0" fontId="24" fillId="8" borderId="0" xfId="0" applyFont="1" applyFill="1" applyAlignment="1" applyProtection="1">
      <alignment wrapText="1"/>
      <protection hidden="1"/>
    </xf>
    <xf numFmtId="0" fontId="22" fillId="8" borderId="0" xfId="0" applyFont="1" applyFill="1" applyAlignment="1" applyProtection="1">
      <alignment vertical="center"/>
      <protection hidden="1"/>
    </xf>
    <xf numFmtId="3" fontId="13" fillId="10" borderId="0" xfId="0" applyNumberFormat="1" applyFont="1" applyFill="1" applyProtection="1">
      <protection locked="0"/>
    </xf>
    <xf numFmtId="0" fontId="8" fillId="10" borderId="0" xfId="0" applyFont="1" applyFill="1" applyAlignment="1" applyProtection="1">
      <alignment vertical="center"/>
      <protection locked="0"/>
    </xf>
    <xf numFmtId="49" fontId="0" fillId="10" borderId="0" xfId="0" applyNumberFormat="1" applyFill="1"/>
    <xf numFmtId="49" fontId="4" fillId="10" borderId="0" xfId="2" applyNumberFormat="1" applyFill="1"/>
    <xf numFmtId="164" fontId="8" fillId="13" borderId="0" xfId="0" applyNumberFormat="1" applyFont="1" applyFill="1" applyBorder="1" applyAlignment="1" applyProtection="1">
      <alignment horizontal="center" vertical="center"/>
      <protection hidden="1"/>
    </xf>
    <xf numFmtId="0" fontId="8" fillId="13" borderId="0" xfId="0" applyFont="1" applyFill="1" applyAlignment="1" applyProtection="1">
      <alignment horizontal="center" vertical="center"/>
      <protection hidden="1"/>
    </xf>
    <xf numFmtId="0" fontId="9" fillId="13" borderId="2" xfId="0" applyFont="1" applyFill="1" applyBorder="1" applyAlignment="1" applyProtection="1">
      <alignment horizontal="center" vertical="center"/>
      <protection locked="0"/>
    </xf>
    <xf numFmtId="3" fontId="9" fillId="13" borderId="3" xfId="0" applyNumberFormat="1" applyFont="1" applyFill="1" applyBorder="1" applyAlignment="1" applyProtection="1">
      <alignment horizontal="center" vertical="center"/>
    </xf>
    <xf numFmtId="4" fontId="24" fillId="8" borderId="4" xfId="0" applyNumberFormat="1" applyFont="1" applyFill="1" applyBorder="1" applyAlignment="1" applyProtection="1">
      <alignment horizontal="center" vertical="center"/>
      <protection hidden="1"/>
    </xf>
    <xf numFmtId="0" fontId="8" fillId="10" borderId="0" xfId="6" applyFont="1" applyFill="1" applyAlignment="1" applyProtection="1">
      <alignment vertical="center"/>
      <protection locked="0"/>
    </xf>
    <xf numFmtId="0" fontId="8" fillId="2" borderId="0" xfId="0" applyFont="1" applyFill="1" applyAlignment="1" applyProtection="1">
      <alignment vertical="top" wrapText="1"/>
      <protection hidden="1"/>
    </xf>
    <xf numFmtId="0" fontId="8" fillId="2" borderId="6" xfId="0" applyFont="1" applyFill="1" applyBorder="1" applyAlignment="1" applyProtection="1">
      <alignment horizontal="left" vertical="center"/>
      <protection hidden="1"/>
    </xf>
    <xf numFmtId="0" fontId="8" fillId="2" borderId="0" xfId="0" applyFont="1" applyFill="1" applyBorder="1" applyAlignment="1" applyProtection="1">
      <alignment horizontal="left" vertical="center"/>
      <protection hidden="1"/>
    </xf>
    <xf numFmtId="3" fontId="8" fillId="4" borderId="0" xfId="0" applyNumberFormat="1" applyFont="1" applyFill="1" applyBorder="1" applyAlignment="1" applyProtection="1">
      <alignment horizontal="center" vertical="center"/>
      <protection hidden="1"/>
    </xf>
    <xf numFmtId="0" fontId="23" fillId="6" borderId="4" xfId="0" applyFont="1" applyFill="1" applyBorder="1" applyAlignment="1" applyProtection="1">
      <alignment horizontal="center" vertical="center" wrapText="1"/>
      <protection hidden="1"/>
    </xf>
    <xf numFmtId="0" fontId="23" fillId="6" borderId="5" xfId="0" applyFont="1" applyFill="1" applyBorder="1" applyAlignment="1" applyProtection="1">
      <alignment horizontal="center" vertical="center" wrapText="1"/>
      <protection hidden="1"/>
    </xf>
    <xf numFmtId="4" fontId="22" fillId="2" borderId="1" xfId="0" applyNumberFormat="1" applyFont="1" applyFill="1" applyBorder="1" applyAlignment="1" applyProtection="1">
      <alignment horizontal="right" vertical="center"/>
      <protection hidden="1"/>
    </xf>
    <xf numFmtId="0" fontId="23" fillId="2" borderId="0" xfId="0" applyFont="1" applyFill="1" applyAlignment="1" applyProtection="1">
      <alignment vertical="top" wrapText="1"/>
      <protection hidden="1"/>
    </xf>
    <xf numFmtId="0" fontId="28" fillId="4" borderId="0" xfId="0" applyFont="1" applyFill="1" applyAlignment="1" applyProtection="1">
      <protection hidden="1"/>
    </xf>
    <xf numFmtId="3" fontId="29" fillId="9" borderId="0" xfId="0" applyNumberFormat="1" applyFont="1" applyFill="1" applyBorder="1" applyAlignment="1" applyProtection="1">
      <alignment horizontal="center" vertical="center"/>
      <protection hidden="1"/>
    </xf>
    <xf numFmtId="4" fontId="29" fillId="9" borderId="0" xfId="0" applyNumberFormat="1" applyFont="1" applyFill="1" applyBorder="1" applyAlignment="1" applyProtection="1">
      <alignment horizontal="center" vertical="center"/>
      <protection locked="0" hidden="1"/>
    </xf>
    <xf numFmtId="3" fontId="29" fillId="9" borderId="0" xfId="0" applyNumberFormat="1" applyFont="1" applyFill="1" applyBorder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vertical="center"/>
    </xf>
    <xf numFmtId="0" fontId="20" fillId="15" borderId="0" xfId="0" applyFont="1" applyFill="1" applyProtection="1"/>
    <xf numFmtId="0" fontId="20" fillId="15" borderId="0" xfId="0" applyFont="1" applyFill="1" applyAlignment="1" applyProtection="1">
      <alignment horizontal="center"/>
    </xf>
    <xf numFmtId="0" fontId="35" fillId="4" borderId="0" xfId="0" applyFont="1" applyFill="1" applyProtection="1"/>
    <xf numFmtId="0" fontId="35" fillId="0" borderId="0" xfId="0" applyFont="1" applyProtection="1"/>
    <xf numFmtId="0" fontId="19" fillId="11" borderId="0" xfId="0" applyFont="1" applyFill="1" applyProtection="1"/>
    <xf numFmtId="0" fontId="26" fillId="11" borderId="0" xfId="0" applyFont="1" applyFill="1" applyAlignment="1" applyProtection="1">
      <alignment horizontal="center"/>
    </xf>
    <xf numFmtId="0" fontId="26" fillId="14" borderId="0" xfId="0" applyFont="1" applyFill="1" applyAlignment="1" applyProtection="1">
      <alignment horizontal="center"/>
      <protection locked="0"/>
    </xf>
    <xf numFmtId="0" fontId="21" fillId="12" borderId="0" xfId="0" applyFont="1" applyFill="1" applyProtection="1"/>
    <xf numFmtId="0" fontId="21" fillId="12" borderId="0" xfId="0" applyFont="1" applyFill="1" applyAlignment="1" applyProtection="1">
      <alignment horizontal="center"/>
    </xf>
    <xf numFmtId="0" fontId="21" fillId="5" borderId="0" xfId="0" applyFont="1" applyFill="1" applyAlignment="1" applyProtection="1">
      <alignment horizontal="center"/>
      <protection locked="0"/>
    </xf>
    <xf numFmtId="0" fontId="19" fillId="4" borderId="0" xfId="0" applyFont="1" applyFill="1" applyAlignment="1" applyProtection="1">
      <alignment horizontal="left"/>
    </xf>
    <xf numFmtId="0" fontId="19" fillId="4" borderId="0" xfId="0" applyFont="1" applyFill="1" applyAlignment="1" applyProtection="1">
      <alignment horizontal="center"/>
    </xf>
    <xf numFmtId="0" fontId="19" fillId="4" borderId="0" xfId="0" applyFont="1" applyFill="1" applyProtection="1"/>
    <xf numFmtId="0" fontId="35" fillId="4" borderId="0" xfId="0" applyFont="1" applyFill="1" applyAlignment="1" applyProtection="1">
      <alignment horizontal="left"/>
    </xf>
    <xf numFmtId="0" fontId="36" fillId="15" borderId="0" xfId="0" applyFont="1" applyFill="1" applyAlignment="1" applyProtection="1">
      <alignment horizontal="left"/>
    </xf>
    <xf numFmtId="0" fontId="38" fillId="15" borderId="0" xfId="0" applyFont="1" applyFill="1" applyAlignment="1" applyProtection="1">
      <alignment horizontal="left"/>
    </xf>
    <xf numFmtId="0" fontId="35" fillId="4" borderId="0" xfId="0" applyFont="1" applyFill="1" applyAlignment="1" applyProtection="1">
      <alignment horizontal="center"/>
    </xf>
    <xf numFmtId="0" fontId="35" fillId="0" borderId="0" xfId="0" applyFont="1" applyAlignment="1" applyProtection="1">
      <alignment horizontal="center"/>
    </xf>
    <xf numFmtId="0" fontId="35" fillId="0" borderId="0" xfId="0" applyFont="1" applyAlignment="1" applyProtection="1">
      <alignment horizontal="left"/>
    </xf>
    <xf numFmtId="0" fontId="22" fillId="2" borderId="0" xfId="0" applyFont="1" applyFill="1" applyAlignment="1" applyProtection="1">
      <alignment vertical="center"/>
    </xf>
    <xf numFmtId="49" fontId="23" fillId="2" borderId="0" xfId="0" applyNumberFormat="1" applyFont="1" applyFill="1" applyAlignment="1" applyProtection="1">
      <alignment horizontal="left" vertical="top" wrapText="1"/>
      <protection hidden="1"/>
    </xf>
    <xf numFmtId="0" fontId="23" fillId="2" borderId="0" xfId="0" applyFont="1" applyFill="1" applyAlignment="1" applyProtection="1">
      <alignment horizontal="left" vertical="top" wrapText="1"/>
      <protection hidden="1"/>
    </xf>
    <xf numFmtId="49" fontId="22" fillId="2" borderId="0" xfId="0" applyNumberFormat="1" applyFont="1" applyFill="1" applyAlignment="1" applyProtection="1">
      <alignment vertical="top" wrapText="1"/>
    </xf>
    <xf numFmtId="0" fontId="23" fillId="4" borderId="0" xfId="0" applyFont="1" applyFill="1" applyAlignment="1" applyProtection="1">
      <alignment vertical="center"/>
      <protection hidden="1"/>
    </xf>
    <xf numFmtId="0" fontId="22" fillId="4" borderId="0" xfId="0" applyFont="1" applyFill="1" applyBorder="1" applyAlignment="1" applyProtection="1">
      <alignment horizontal="left" vertical="center"/>
      <protection hidden="1"/>
    </xf>
    <xf numFmtId="0" fontId="27" fillId="4" borderId="0" xfId="0" applyFont="1" applyFill="1" applyAlignment="1" applyProtection="1">
      <alignment vertical="center"/>
      <protection hidden="1"/>
    </xf>
    <xf numFmtId="49" fontId="36" fillId="7" borderId="0" xfId="0" applyNumberFormat="1" applyFont="1" applyFill="1" applyAlignment="1">
      <alignment horizontal="left"/>
    </xf>
    <xf numFmtId="0" fontId="36" fillId="7" borderId="0" xfId="0" applyNumberFormat="1" applyFont="1" applyFill="1" applyAlignment="1">
      <alignment horizontal="left"/>
    </xf>
    <xf numFmtId="49" fontId="40" fillId="12" borderId="0" xfId="0" applyNumberFormat="1" applyFont="1" applyFill="1" applyAlignment="1">
      <alignment horizontal="left"/>
    </xf>
    <xf numFmtId="49" fontId="40" fillId="9" borderId="0" xfId="0" applyNumberFormat="1" applyFont="1" applyFill="1" applyAlignment="1">
      <alignment horizontal="left"/>
    </xf>
    <xf numFmtId="0" fontId="40" fillId="12" borderId="0" xfId="0" applyNumberFormat="1" applyFont="1" applyFill="1" applyAlignment="1">
      <alignment horizontal="left"/>
    </xf>
    <xf numFmtId="0" fontId="0" fillId="0" borderId="0" xfId="0" applyAlignment="1">
      <alignment horizontal="left"/>
    </xf>
    <xf numFmtId="0" fontId="40" fillId="9" borderId="0" xfId="0" applyNumberFormat="1" applyFont="1" applyFill="1" applyAlignment="1">
      <alignment horizontal="left"/>
    </xf>
    <xf numFmtId="49" fontId="41" fillId="16" borderId="0" xfId="0" applyNumberFormat="1" applyFont="1" applyFill="1" applyAlignment="1">
      <alignment horizontal="left"/>
    </xf>
    <xf numFmtId="0" fontId="41" fillId="16" borderId="0" xfId="0" applyNumberFormat="1" applyFont="1" applyFill="1" applyAlignment="1">
      <alignment horizontal="left"/>
    </xf>
    <xf numFmtId="49" fontId="40" fillId="0" borderId="0" xfId="0" applyNumberFormat="1" applyFont="1" applyAlignment="1">
      <alignment horizontal="left"/>
    </xf>
    <xf numFmtId="0" fontId="40" fillId="0" borderId="0" xfId="0" applyNumberFormat="1" applyFont="1" applyAlignment="1">
      <alignment horizontal="left"/>
    </xf>
    <xf numFmtId="0" fontId="8" fillId="4" borderId="0" xfId="0" applyFont="1" applyFill="1" applyBorder="1" applyAlignment="1" applyProtection="1">
      <alignment vertical="center"/>
      <protection hidden="1"/>
    </xf>
    <xf numFmtId="0" fontId="31" fillId="4" borderId="0" xfId="0" applyFont="1" applyFill="1" applyBorder="1" applyAlignment="1" applyProtection="1">
      <alignment vertical="center"/>
      <protection hidden="1"/>
    </xf>
    <xf numFmtId="0" fontId="46" fillId="4" borderId="0" xfId="0" applyFont="1" applyFill="1" applyBorder="1" applyAlignment="1" applyProtection="1">
      <alignment vertical="center" wrapText="1"/>
    </xf>
    <xf numFmtId="0" fontId="0" fillId="4" borderId="0" xfId="0" applyFont="1" applyFill="1" applyBorder="1" applyAlignment="1" applyProtection="1">
      <alignment horizontal="left" vertical="top"/>
    </xf>
    <xf numFmtId="0" fontId="0" fillId="4" borderId="0" xfId="0" applyFill="1" applyBorder="1" applyProtection="1"/>
    <xf numFmtId="0" fontId="46" fillId="4" borderId="15" xfId="0" applyFont="1" applyFill="1" applyBorder="1" applyAlignment="1" applyProtection="1">
      <alignment vertical="center" wrapText="1"/>
    </xf>
    <xf numFmtId="0" fontId="0" fillId="4" borderId="15" xfId="0" applyFill="1" applyBorder="1" applyProtection="1"/>
    <xf numFmtId="49" fontId="47" fillId="7" borderId="0" xfId="0" applyNumberFormat="1" applyFont="1" applyFill="1" applyBorder="1" applyAlignment="1" applyProtection="1">
      <alignment vertical="center"/>
    </xf>
    <xf numFmtId="4" fontId="26" fillId="4" borderId="0" xfId="0" applyNumberFormat="1" applyFont="1" applyFill="1" applyBorder="1" applyAlignment="1" applyProtection="1">
      <alignment vertical="center" wrapText="1"/>
      <protection hidden="1"/>
    </xf>
    <xf numFmtId="4" fontId="44" fillId="4" borderId="0" xfId="0" applyNumberFormat="1" applyFont="1" applyFill="1" applyBorder="1" applyAlignment="1" applyProtection="1">
      <alignment horizontal="center" vertical="center" wrapText="1"/>
      <protection hidden="1"/>
    </xf>
    <xf numFmtId="3" fontId="44" fillId="4" borderId="0" xfId="0" applyNumberFormat="1" applyFont="1" applyFill="1" applyBorder="1" applyAlignment="1" applyProtection="1">
      <alignment horizontal="center" vertical="center" wrapText="1"/>
      <protection hidden="1"/>
    </xf>
    <xf numFmtId="4" fontId="44" fillId="4" borderId="0" xfId="0" applyNumberFormat="1" applyFont="1" applyFill="1" applyBorder="1" applyAlignment="1" applyProtection="1">
      <alignment horizontal="right" vertical="center" wrapText="1"/>
      <protection hidden="1"/>
    </xf>
    <xf numFmtId="4" fontId="44" fillId="4" borderId="0" xfId="0" applyNumberFormat="1" applyFont="1" applyFill="1" applyBorder="1" applyAlignment="1" applyProtection="1">
      <alignment horizontal="left" vertical="center" wrapText="1"/>
      <protection hidden="1"/>
    </xf>
    <xf numFmtId="0" fontId="49" fillId="4" borderId="15" xfId="0" applyFont="1" applyFill="1" applyBorder="1" applyAlignment="1" applyProtection="1">
      <alignment vertical="center" wrapText="1"/>
    </xf>
    <xf numFmtId="4" fontId="44" fillId="5" borderId="0" xfId="0" applyNumberFormat="1" applyFont="1" applyFill="1" applyBorder="1" applyAlignment="1" applyProtection="1">
      <alignment horizontal="right" vertical="center" wrapText="1"/>
      <protection hidden="1"/>
    </xf>
    <xf numFmtId="0" fontId="8" fillId="5" borderId="0" xfId="0" applyFont="1" applyFill="1" applyAlignment="1">
      <alignment vertical="center"/>
    </xf>
    <xf numFmtId="0" fontId="44" fillId="5" borderId="0" xfId="0" applyFont="1" applyFill="1" applyBorder="1" applyAlignment="1" applyProtection="1">
      <alignment vertical="center" wrapText="1"/>
      <protection hidden="1"/>
    </xf>
    <xf numFmtId="0" fontId="8" fillId="2" borderId="0" xfId="0" applyNumberFormat="1" applyFont="1" applyFill="1" applyAlignment="1" applyProtection="1">
      <alignment vertical="top" wrapText="1"/>
      <protection hidden="1"/>
    </xf>
    <xf numFmtId="0" fontId="47" fillId="4" borderId="0" xfId="0" applyFont="1" applyFill="1" applyBorder="1" applyAlignment="1" applyProtection="1">
      <alignment horizontal="center" vertical="center" wrapText="1"/>
      <protection hidden="1"/>
    </xf>
    <xf numFmtId="43" fontId="48" fillId="4" borderId="0" xfId="1" applyFont="1" applyFill="1" applyBorder="1" applyAlignment="1" applyProtection="1">
      <alignment horizontal="right" vertical="center" wrapText="1"/>
      <protection hidden="1"/>
    </xf>
    <xf numFmtId="0" fontId="23" fillId="7" borderId="0" xfId="0" applyFont="1" applyFill="1" applyAlignment="1" applyProtection="1">
      <alignment horizontal="left" vertical="top" wrapText="1"/>
      <protection hidden="1"/>
    </xf>
    <xf numFmtId="0" fontId="22" fillId="7" borderId="0" xfId="0" applyFont="1" applyFill="1" applyAlignment="1" applyProtection="1">
      <alignment vertical="center"/>
    </xf>
    <xf numFmtId="49" fontId="22" fillId="7" borderId="0" xfId="0" applyNumberFormat="1" applyFont="1" applyFill="1" applyAlignment="1" applyProtection="1">
      <alignment vertical="top" wrapText="1"/>
    </xf>
    <xf numFmtId="3" fontId="50" fillId="4" borderId="0" xfId="0" applyNumberFormat="1" applyFont="1" applyFill="1" applyBorder="1" applyAlignment="1" applyProtection="1">
      <alignment horizontal="center" vertical="center" wrapText="1"/>
      <protection hidden="1"/>
    </xf>
    <xf numFmtId="0" fontId="49" fillId="4" borderId="0" xfId="0" applyFont="1" applyFill="1" applyBorder="1" applyAlignment="1" applyProtection="1">
      <alignment vertical="center" wrapText="1"/>
    </xf>
    <xf numFmtId="4" fontId="26" fillId="4" borderId="0" xfId="0" applyNumberFormat="1" applyFont="1" applyFill="1" applyBorder="1" applyAlignment="1" applyProtection="1">
      <alignment horizontal="right" vertical="center" wrapText="1"/>
      <protection hidden="1"/>
    </xf>
    <xf numFmtId="0" fontId="45" fillId="4" borderId="0" xfId="0" applyFont="1" applyFill="1" applyBorder="1" applyAlignment="1" applyProtection="1">
      <alignment horizontal="center" vertical="center"/>
      <protection hidden="1"/>
    </xf>
    <xf numFmtId="0" fontId="45" fillId="4" borderId="0" xfId="0" applyFont="1" applyFill="1" applyBorder="1" applyAlignment="1" applyProtection="1">
      <alignment horizontal="left" vertical="center"/>
      <protection hidden="1"/>
    </xf>
    <xf numFmtId="49" fontId="51" fillId="14" borderId="0" xfId="0" applyNumberFormat="1" applyFont="1" applyFill="1" applyBorder="1" applyAlignment="1" applyProtection="1">
      <alignment vertical="center"/>
    </xf>
    <xf numFmtId="49" fontId="51" fillId="14" borderId="20" xfId="0" applyNumberFormat="1" applyFont="1" applyFill="1" applyBorder="1" applyAlignment="1" applyProtection="1">
      <alignment vertical="center"/>
    </xf>
    <xf numFmtId="49" fontId="39" fillId="14" borderId="21" xfId="0" applyNumberFormat="1" applyFont="1" applyFill="1" applyBorder="1" applyAlignment="1" applyProtection="1">
      <alignment horizontal="center" vertical="center"/>
    </xf>
    <xf numFmtId="49" fontId="39" fillId="14" borderId="22" xfId="0" applyNumberFormat="1" applyFont="1" applyFill="1" applyBorder="1" applyAlignment="1" applyProtection="1">
      <alignment horizontal="center" vertical="center"/>
    </xf>
    <xf numFmtId="0" fontId="3" fillId="0" borderId="0" xfId="0" applyFont="1"/>
    <xf numFmtId="0" fontId="8" fillId="2" borderId="0" xfId="0" applyFont="1" applyFill="1" applyBorder="1" applyAlignment="1" applyProtection="1">
      <alignment vertical="center"/>
    </xf>
    <xf numFmtId="0" fontId="43" fillId="4" borderId="0" xfId="0" applyFont="1" applyFill="1" applyBorder="1" applyAlignment="1" applyProtection="1">
      <alignment vertical="center"/>
    </xf>
    <xf numFmtId="0" fontId="43" fillId="4" borderId="0" xfId="0" applyFont="1" applyFill="1" applyAlignment="1" applyProtection="1">
      <alignment vertical="center"/>
    </xf>
    <xf numFmtId="49" fontId="50" fillId="4" borderId="0" xfId="0" applyNumberFormat="1" applyFont="1" applyFill="1" applyBorder="1" applyAlignment="1" applyProtection="1">
      <alignment vertical="center"/>
    </xf>
    <xf numFmtId="49" fontId="26" fillId="4" borderId="16" xfId="0" applyNumberFormat="1" applyFont="1" applyFill="1" applyBorder="1" applyAlignment="1" applyProtection="1">
      <alignment vertical="center"/>
    </xf>
    <xf numFmtId="49" fontId="26" fillId="4" borderId="18" xfId="0" applyNumberFormat="1" applyFont="1" applyFill="1" applyBorder="1" applyAlignment="1" applyProtection="1">
      <alignment vertical="center"/>
    </xf>
    <xf numFmtId="0" fontId="44" fillId="4" borderId="0" xfId="0" applyFont="1" applyFill="1" applyAlignment="1" applyProtection="1">
      <alignment vertical="center"/>
    </xf>
    <xf numFmtId="0" fontId="8" fillId="4" borderId="0" xfId="0" applyFont="1" applyFill="1" applyBorder="1" applyAlignment="1" applyProtection="1">
      <alignment vertical="center"/>
    </xf>
    <xf numFmtId="0" fontId="44" fillId="4" borderId="0" xfId="0" applyFont="1" applyFill="1" applyBorder="1" applyAlignment="1" applyProtection="1">
      <alignment vertical="center"/>
    </xf>
    <xf numFmtId="0" fontId="44" fillId="5" borderId="0" xfId="0" applyFont="1" applyFill="1" applyBorder="1" applyAlignment="1" applyProtection="1">
      <alignment vertical="center"/>
    </xf>
    <xf numFmtId="0" fontId="44" fillId="5" borderId="0" xfId="0" applyFont="1" applyFill="1" applyBorder="1" applyAlignment="1" applyProtection="1">
      <alignment vertical="center" wrapText="1"/>
    </xf>
    <xf numFmtId="0" fontId="9" fillId="2" borderId="0" xfId="0" applyFont="1" applyFill="1" applyBorder="1" applyAlignment="1" applyProtection="1">
      <alignment vertical="center"/>
    </xf>
    <xf numFmtId="0" fontId="48" fillId="2" borderId="0" xfId="0" applyFont="1" applyFill="1" applyBorder="1" applyAlignment="1" applyProtection="1">
      <alignment vertical="center"/>
    </xf>
    <xf numFmtId="0" fontId="48" fillId="4" borderId="0" xfId="0" applyFont="1" applyFill="1" applyBorder="1" applyAlignment="1" applyProtection="1">
      <alignment vertical="center" wrapText="1"/>
    </xf>
    <xf numFmtId="0" fontId="26" fillId="4" borderId="0" xfId="0" applyFont="1" applyFill="1" applyBorder="1" applyAlignment="1" applyProtection="1">
      <alignment vertical="center" wrapText="1"/>
    </xf>
    <xf numFmtId="0" fontId="50" fillId="4" borderId="0" xfId="0" applyFont="1" applyFill="1" applyBorder="1" applyAlignment="1" applyProtection="1">
      <alignment vertical="center" wrapText="1"/>
    </xf>
    <xf numFmtId="0" fontId="11" fillId="2" borderId="0" xfId="0" applyFont="1" applyFill="1" applyAlignment="1" applyProtection="1">
      <alignment vertical="center"/>
    </xf>
    <xf numFmtId="0" fontId="48" fillId="4" borderId="0" xfId="0" applyFont="1" applyFill="1" applyBorder="1" applyAlignment="1" applyProtection="1">
      <alignment vertical="center"/>
    </xf>
    <xf numFmtId="0" fontId="44" fillId="2" borderId="0" xfId="0" applyFont="1" applyFill="1" applyBorder="1" applyAlignment="1" applyProtection="1">
      <alignment vertical="center"/>
    </xf>
    <xf numFmtId="0" fontId="44" fillId="4" borderId="0" xfId="0" applyFont="1" applyFill="1" applyBorder="1" applyAlignment="1" applyProtection="1">
      <alignment vertical="center" wrapText="1"/>
    </xf>
    <xf numFmtId="0" fontId="45" fillId="2" borderId="0" xfId="0" applyFont="1" applyFill="1" applyAlignment="1" applyProtection="1">
      <alignment vertical="center"/>
    </xf>
    <xf numFmtId="0" fontId="26" fillId="2" borderId="0" xfId="0" applyFont="1" applyFill="1" applyAlignment="1" applyProtection="1">
      <alignment vertical="center"/>
    </xf>
    <xf numFmtId="0" fontId="16" fillId="2" borderId="0" xfId="0" applyFont="1" applyFill="1" applyBorder="1" applyAlignment="1" applyProtection="1">
      <alignment vertical="center"/>
    </xf>
    <xf numFmtId="0" fontId="8" fillId="5" borderId="0" xfId="0" applyFont="1" applyFill="1" applyBorder="1" applyAlignment="1" applyProtection="1">
      <alignment vertical="center"/>
    </xf>
    <xf numFmtId="0" fontId="38" fillId="4" borderId="0" xfId="0" applyFont="1" applyFill="1" applyAlignment="1" applyProtection="1">
      <alignment horizontal="left"/>
    </xf>
    <xf numFmtId="49" fontId="48" fillId="5" borderId="0" xfId="0" applyNumberFormat="1" applyFont="1" applyFill="1" applyBorder="1" applyAlignment="1" applyProtection="1">
      <alignment vertical="center"/>
    </xf>
    <xf numFmtId="9" fontId="0" fillId="0" borderId="0" xfId="0" applyNumberFormat="1"/>
    <xf numFmtId="49" fontId="22" fillId="0" borderId="0" xfId="0" applyNumberFormat="1" applyFont="1" applyFill="1" applyAlignment="1" applyProtection="1">
      <alignment vertical="top" wrapText="1"/>
    </xf>
    <xf numFmtId="49" fontId="8" fillId="0" borderId="0" xfId="0" applyNumberFormat="1" applyFont="1" applyFill="1" applyAlignment="1" applyProtection="1">
      <alignment vertical="top" wrapText="1"/>
    </xf>
    <xf numFmtId="0" fontId="23" fillId="0" borderId="0" xfId="0" applyFont="1" applyFill="1" applyAlignment="1" applyProtection="1">
      <alignment horizontal="left" vertical="top" wrapText="1"/>
      <protection hidden="1"/>
    </xf>
    <xf numFmtId="0" fontId="22" fillId="0" borderId="0" xfId="0" applyFont="1" applyFill="1" applyAlignment="1" applyProtection="1">
      <alignment vertical="center"/>
    </xf>
    <xf numFmtId="0" fontId="9" fillId="0" borderId="0" xfId="0" applyFont="1" applyFill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vertical="center"/>
    </xf>
    <xf numFmtId="0" fontId="8" fillId="0" borderId="0" xfId="0" applyFont="1" applyFill="1" applyAlignment="1" applyProtection="1">
      <alignment vertical="center" wrapText="1"/>
    </xf>
    <xf numFmtId="9" fontId="54" fillId="0" borderId="0" xfId="0" applyNumberFormat="1" applyFont="1"/>
    <xf numFmtId="0" fontId="55" fillId="2" borderId="0" xfId="0" applyFont="1" applyFill="1" applyAlignment="1" applyProtection="1">
      <alignment vertical="center"/>
    </xf>
    <xf numFmtId="0" fontId="55" fillId="2" borderId="0" xfId="0" applyFont="1" applyFill="1" applyAlignment="1">
      <alignment vertical="center"/>
    </xf>
    <xf numFmtId="0" fontId="55" fillId="0" borderId="0" xfId="0" applyFont="1" applyFill="1" applyAlignment="1">
      <alignment vertical="center"/>
    </xf>
    <xf numFmtId="0" fontId="55" fillId="0" borderId="0" xfId="0" applyFont="1" applyFill="1" applyAlignment="1" applyProtection="1">
      <alignment vertical="center"/>
      <protection hidden="1"/>
    </xf>
    <xf numFmtId="0" fontId="55" fillId="0" borderId="0" xfId="0" applyFont="1" applyFill="1" applyAlignment="1" applyProtection="1">
      <alignment vertical="center"/>
      <protection locked="0"/>
    </xf>
    <xf numFmtId="49" fontId="1" fillId="0" borderId="0" xfId="10" applyNumberFormat="1" applyFont="1" applyFill="1" applyAlignment="1">
      <alignment horizontal="left"/>
    </xf>
    <xf numFmtId="3" fontId="55" fillId="0" borderId="0" xfId="0" applyNumberFormat="1" applyFont="1" applyFill="1" applyProtection="1">
      <protection locked="0"/>
    </xf>
    <xf numFmtId="0" fontId="56" fillId="0" borderId="0" xfId="0" applyFont="1" applyFill="1"/>
    <xf numFmtId="43" fontId="55" fillId="0" borderId="0" xfId="0" applyNumberFormat="1" applyFont="1" applyFill="1" applyAlignment="1" applyProtection="1">
      <alignment vertical="center"/>
      <protection locked="0"/>
    </xf>
    <xf numFmtId="0" fontId="55" fillId="2" borderId="0" xfId="0" applyFont="1" applyFill="1" applyBorder="1" applyAlignment="1" applyProtection="1">
      <alignment vertical="center"/>
      <protection hidden="1"/>
    </xf>
    <xf numFmtId="3" fontId="55" fillId="0" borderId="0" xfId="0" applyNumberFormat="1" applyFont="1" applyFill="1" applyProtection="1">
      <protection hidden="1"/>
    </xf>
    <xf numFmtId="0" fontId="55" fillId="2" borderId="0" xfId="0" applyFont="1" applyFill="1" applyAlignment="1" applyProtection="1">
      <alignment vertical="center"/>
      <protection hidden="1"/>
    </xf>
    <xf numFmtId="0" fontId="55" fillId="2" borderId="0" xfId="0" applyFont="1" applyFill="1" applyBorder="1" applyAlignment="1" applyProtection="1">
      <alignment vertical="center"/>
    </xf>
    <xf numFmtId="0" fontId="55" fillId="2" borderId="0" xfId="0" applyFont="1" applyFill="1" applyBorder="1" applyAlignment="1">
      <alignment vertical="center"/>
    </xf>
    <xf numFmtId="49" fontId="55" fillId="0" borderId="0" xfId="0" applyNumberFormat="1" applyFont="1" applyFill="1" applyAlignment="1" applyProtection="1">
      <alignment horizontal="right" vertical="center"/>
      <protection locked="0"/>
    </xf>
    <xf numFmtId="0" fontId="57" fillId="4" borderId="0" xfId="0" applyFont="1" applyFill="1" applyBorder="1" applyAlignment="1" applyProtection="1">
      <alignment vertical="center"/>
      <protection hidden="1"/>
    </xf>
    <xf numFmtId="9" fontId="55" fillId="0" borderId="0" xfId="1" applyNumberFormat="1" applyFont="1" applyFill="1" applyAlignment="1" applyProtection="1">
      <alignment vertical="center"/>
      <protection hidden="1"/>
    </xf>
    <xf numFmtId="9" fontId="55" fillId="0" borderId="0" xfId="7" applyFont="1" applyFill="1" applyAlignment="1" applyProtection="1">
      <alignment vertical="center"/>
      <protection hidden="1"/>
    </xf>
    <xf numFmtId="0" fontId="55" fillId="0" borderId="0" xfId="0" applyFont="1" applyFill="1" applyBorder="1" applyAlignment="1" applyProtection="1">
      <alignment vertical="center" wrapText="1"/>
      <protection hidden="1"/>
    </xf>
    <xf numFmtId="0" fontId="29" fillId="0" borderId="0" xfId="0" applyFont="1" applyFill="1" applyBorder="1" applyAlignment="1" applyProtection="1">
      <alignment horizontal="center" vertical="center" wrapText="1"/>
      <protection hidden="1"/>
    </xf>
    <xf numFmtId="4" fontId="58" fillId="0" borderId="0" xfId="0" applyNumberFormat="1" applyFont="1" applyFill="1" applyBorder="1" applyAlignment="1" applyProtection="1">
      <alignment horizontal="center" vertical="center"/>
      <protection hidden="1"/>
    </xf>
    <xf numFmtId="0" fontId="59" fillId="0" borderId="0" xfId="0" applyFont="1" applyFill="1" applyAlignment="1" applyProtection="1">
      <alignment horizontal="center" vertical="center"/>
    </xf>
    <xf numFmtId="4" fontId="55" fillId="0" borderId="0" xfId="0" applyNumberFormat="1" applyFont="1" applyFill="1" applyBorder="1" applyAlignment="1" applyProtection="1">
      <alignment horizontal="center" vertical="center"/>
      <protection hidden="1"/>
    </xf>
    <xf numFmtId="0" fontId="55" fillId="0" borderId="0" xfId="0" applyFont="1" applyFill="1" applyAlignment="1" applyProtection="1">
      <alignment horizontal="center" vertical="center"/>
      <protection locked="0"/>
    </xf>
    <xf numFmtId="0" fontId="55" fillId="0" borderId="0" xfId="0" applyFont="1" applyFill="1" applyAlignment="1" applyProtection="1">
      <alignment horizontal="center" vertical="center"/>
    </xf>
    <xf numFmtId="3" fontId="55" fillId="0" borderId="0" xfId="0" applyNumberFormat="1" applyFont="1" applyFill="1" applyBorder="1" applyAlignment="1" applyProtection="1">
      <alignment horizontal="center" vertical="center"/>
      <protection hidden="1"/>
    </xf>
    <xf numFmtId="4" fontId="29" fillId="0" borderId="0" xfId="0" applyNumberFormat="1" applyFont="1" applyFill="1" applyBorder="1" applyAlignment="1" applyProtection="1">
      <alignment horizontal="center" vertical="center"/>
      <protection hidden="1"/>
    </xf>
    <xf numFmtId="4" fontId="29" fillId="0" borderId="0" xfId="0" applyNumberFormat="1" applyFont="1" applyFill="1" applyBorder="1" applyAlignment="1" applyProtection="1">
      <alignment horizontal="right" vertical="center"/>
      <protection hidden="1"/>
    </xf>
    <xf numFmtId="2" fontId="55" fillId="0" borderId="0" xfId="0" applyNumberFormat="1" applyFont="1" applyFill="1" applyAlignment="1" applyProtection="1">
      <alignment vertical="center"/>
      <protection locked="0"/>
    </xf>
    <xf numFmtId="0" fontId="60" fillId="0" borderId="0" xfId="0" applyFont="1" applyFill="1" applyProtection="1">
      <protection locked="0"/>
    </xf>
    <xf numFmtId="1" fontId="60" fillId="0" borderId="0" xfId="0" applyNumberFormat="1" applyFont="1" applyFill="1" applyProtection="1">
      <protection locked="0"/>
    </xf>
    <xf numFmtId="0" fontId="29" fillId="2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9" fontId="29" fillId="0" borderId="0" xfId="7" applyFont="1" applyFill="1" applyBorder="1" applyAlignment="1" applyProtection="1">
      <alignment horizontal="right" vertical="center"/>
      <protection hidden="1"/>
    </xf>
    <xf numFmtId="2" fontId="55" fillId="0" borderId="0" xfId="0" applyNumberFormat="1" applyFont="1" applyFill="1" applyBorder="1" applyAlignment="1" applyProtection="1">
      <alignment horizontal="right" vertical="center"/>
      <protection hidden="1"/>
    </xf>
    <xf numFmtId="0" fontId="29" fillId="0" borderId="0" xfId="0" applyFont="1" applyFill="1" applyAlignment="1" applyProtection="1">
      <alignment vertical="center"/>
      <protection hidden="1"/>
    </xf>
    <xf numFmtId="4" fontId="29" fillId="0" borderId="0" xfId="0" applyNumberFormat="1" applyFont="1" applyFill="1" applyAlignment="1" applyProtection="1">
      <alignment vertical="center"/>
      <protection locked="0"/>
    </xf>
    <xf numFmtId="0" fontId="29" fillId="0" borderId="0" xfId="0" applyFont="1" applyFill="1" applyAlignment="1" applyProtection="1">
      <alignment vertical="center"/>
      <protection locked="0"/>
    </xf>
    <xf numFmtId="1" fontId="61" fillId="0" borderId="0" xfId="0" applyNumberFormat="1" applyFont="1" applyFill="1" applyProtection="1">
      <protection locked="0"/>
    </xf>
    <xf numFmtId="4" fontId="55" fillId="0" borderId="0" xfId="0" applyNumberFormat="1" applyFont="1" applyFill="1" applyBorder="1" applyAlignment="1" applyProtection="1">
      <alignment horizontal="right" vertical="center"/>
      <protection hidden="1"/>
    </xf>
    <xf numFmtId="0" fontId="55" fillId="0" borderId="0" xfId="0" applyFont="1" applyFill="1" applyAlignment="1" applyProtection="1">
      <alignment horizontal="left" vertical="center"/>
      <protection hidden="1"/>
    </xf>
    <xf numFmtId="43" fontId="55" fillId="0" borderId="0" xfId="1" applyFont="1" applyFill="1" applyAlignment="1" applyProtection="1">
      <alignment vertical="center"/>
      <protection locked="0"/>
    </xf>
    <xf numFmtId="0" fontId="29" fillId="0" borderId="0" xfId="0" applyFont="1" applyFill="1" applyBorder="1" applyAlignment="1">
      <alignment vertical="center"/>
    </xf>
    <xf numFmtId="43" fontId="60" fillId="0" borderId="0" xfId="1" applyNumberFormat="1" applyFont="1" applyFill="1" applyProtection="1">
      <protection locked="0"/>
    </xf>
    <xf numFmtId="4" fontId="55" fillId="0" borderId="0" xfId="0" applyNumberFormat="1" applyFont="1" applyFill="1" applyBorder="1" applyAlignment="1" applyProtection="1">
      <alignment horizontal="left" vertical="center"/>
      <protection hidden="1"/>
    </xf>
    <xf numFmtId="43" fontId="55" fillId="0" borderId="0" xfId="1" applyFont="1" applyFill="1" applyAlignment="1">
      <alignment vertical="center"/>
    </xf>
    <xf numFmtId="0" fontId="55" fillId="0" borderId="0" xfId="0" applyFont="1" applyFill="1" applyBorder="1" applyAlignment="1" applyProtection="1">
      <alignment vertical="center"/>
      <protection locked="0"/>
    </xf>
    <xf numFmtId="0" fontId="29" fillId="2" borderId="0" xfId="0" applyFont="1" applyFill="1" applyBorder="1" applyAlignment="1" applyProtection="1">
      <alignment vertical="center"/>
    </xf>
    <xf numFmtId="43" fontId="29" fillId="0" borderId="0" xfId="1" applyFont="1" applyFill="1" applyAlignment="1" applyProtection="1">
      <alignment vertical="center"/>
      <protection hidden="1"/>
    </xf>
    <xf numFmtId="0" fontId="62" fillId="2" borderId="0" xfId="0" applyFont="1" applyFill="1" applyAlignment="1">
      <alignment vertical="center"/>
    </xf>
    <xf numFmtId="0" fontId="62" fillId="0" borderId="0" xfId="0" applyFont="1" applyFill="1" applyAlignment="1">
      <alignment vertical="center"/>
    </xf>
    <xf numFmtId="0" fontId="62" fillId="0" borderId="0" xfId="0" applyFont="1" applyFill="1" applyAlignment="1" applyProtection="1">
      <alignment vertical="center"/>
      <protection locked="0"/>
    </xf>
    <xf numFmtId="0" fontId="35" fillId="0" borderId="0" xfId="0" applyFont="1" applyFill="1" applyAlignment="1" applyProtection="1">
      <alignment horizontal="center" vertical="center"/>
      <protection locked="0"/>
    </xf>
    <xf numFmtId="0" fontId="35" fillId="0" borderId="0" xfId="0" applyFont="1" applyFill="1" applyAlignment="1">
      <alignment horizontal="center" vertical="center"/>
    </xf>
    <xf numFmtId="9" fontId="35" fillId="0" borderId="12" xfId="7" applyFont="1" applyFill="1" applyBorder="1" applyAlignment="1">
      <alignment horizontal="center"/>
    </xf>
    <xf numFmtId="0" fontId="59" fillId="0" borderId="0" xfId="0" applyFont="1" applyFill="1"/>
    <xf numFmtId="9" fontId="35" fillId="0" borderId="13" xfId="7" applyFont="1" applyFill="1" applyBorder="1" applyAlignment="1">
      <alignment horizontal="center"/>
    </xf>
    <xf numFmtId="1" fontId="35" fillId="0" borderId="0" xfId="0" applyNumberFormat="1" applyFont="1" applyFill="1" applyBorder="1" applyAlignment="1" applyProtection="1">
      <alignment horizontal="center"/>
      <protection locked="0"/>
    </xf>
    <xf numFmtId="0" fontId="62" fillId="2" borderId="0" xfId="0" applyFont="1" applyFill="1" applyBorder="1" applyAlignment="1" applyProtection="1">
      <alignment vertical="center"/>
    </xf>
    <xf numFmtId="0" fontId="55" fillId="0" borderId="0" xfId="0" applyFont="1" applyFill="1" applyBorder="1" applyAlignment="1" applyProtection="1">
      <alignment horizontal="center" vertical="center"/>
      <protection locked="0"/>
    </xf>
    <xf numFmtId="0" fontId="55" fillId="0" borderId="0" xfId="6" applyFont="1" applyFill="1" applyAlignment="1" applyProtection="1">
      <alignment vertical="center"/>
      <protection locked="0"/>
    </xf>
    <xf numFmtId="0" fontId="55" fillId="0" borderId="0" xfId="0" applyFont="1" applyFill="1" applyAlignment="1" applyProtection="1">
      <alignment horizontal="center" vertical="center"/>
      <protection hidden="1"/>
    </xf>
    <xf numFmtId="49" fontId="55" fillId="0" borderId="0" xfId="0" applyNumberFormat="1" applyFont="1" applyFill="1" applyAlignment="1" applyProtection="1">
      <alignment vertical="top" wrapText="1"/>
    </xf>
    <xf numFmtId="0" fontId="55" fillId="0" borderId="0" xfId="0" applyFont="1" applyFill="1" applyAlignment="1" applyProtection="1">
      <alignment vertical="center"/>
    </xf>
    <xf numFmtId="9" fontId="59" fillId="0" borderId="0" xfId="0" applyNumberFormat="1" applyFont="1" applyFill="1"/>
    <xf numFmtId="0" fontId="35" fillId="0" borderId="12" xfId="0" applyFont="1" applyFill="1" applyBorder="1"/>
    <xf numFmtId="10" fontId="35" fillId="0" borderId="12" xfId="7" applyNumberFormat="1" applyFont="1" applyFill="1" applyBorder="1" applyAlignment="1">
      <alignment horizontal="center"/>
    </xf>
    <xf numFmtId="0" fontId="35" fillId="0" borderId="13" xfId="0" applyFont="1" applyFill="1" applyBorder="1"/>
    <xf numFmtId="10" fontId="35" fillId="0" borderId="13" xfId="7" applyNumberFormat="1" applyFont="1" applyFill="1" applyBorder="1" applyAlignment="1">
      <alignment horizontal="center"/>
    </xf>
    <xf numFmtId="0" fontId="51" fillId="0" borderId="0" xfId="0" applyFont="1" applyFill="1" applyAlignment="1">
      <alignment horizontal="center"/>
    </xf>
    <xf numFmtId="0" fontId="51" fillId="0" borderId="0" xfId="0" applyFont="1" applyFill="1" applyAlignment="1">
      <alignment horizontal="center" wrapText="1"/>
    </xf>
    <xf numFmtId="3" fontId="59" fillId="0" borderId="0" xfId="0" applyNumberFormat="1" applyFont="1" applyFill="1"/>
    <xf numFmtId="43" fontId="35" fillId="0" borderId="12" xfId="1" applyFont="1" applyFill="1" applyBorder="1"/>
    <xf numFmtId="2" fontId="56" fillId="0" borderId="0" xfId="0" applyNumberFormat="1" applyFont="1" applyFill="1"/>
    <xf numFmtId="43" fontId="35" fillId="0" borderId="13" xfId="1" applyFont="1" applyFill="1" applyBorder="1"/>
    <xf numFmtId="43" fontId="35" fillId="0" borderId="14" xfId="1" applyFont="1" applyFill="1" applyBorder="1"/>
    <xf numFmtId="2" fontId="59" fillId="0" borderId="0" xfId="0" applyNumberFormat="1" applyFont="1" applyFill="1"/>
    <xf numFmtId="2" fontId="51" fillId="0" borderId="0" xfId="0" applyNumberFormat="1" applyFont="1" applyFill="1"/>
    <xf numFmtId="0" fontId="59" fillId="0" borderId="0" xfId="0" applyFont="1" applyFill="1" applyAlignment="1">
      <alignment horizontal="right"/>
    </xf>
    <xf numFmtId="0" fontId="35" fillId="0" borderId="23" xfId="0" applyFont="1" applyFill="1" applyBorder="1"/>
    <xf numFmtId="0" fontId="35" fillId="0" borderId="14" xfId="0" applyFont="1" applyFill="1" applyBorder="1"/>
    <xf numFmtId="10" fontId="35" fillId="0" borderId="14" xfId="7" applyNumberFormat="1" applyFont="1" applyFill="1" applyBorder="1" applyAlignment="1">
      <alignment horizontal="center"/>
    </xf>
    <xf numFmtId="10" fontId="56" fillId="0" borderId="0" xfId="0" applyNumberFormat="1" applyFont="1" applyFill="1"/>
    <xf numFmtId="10" fontId="59" fillId="0" borderId="0" xfId="0" applyNumberFormat="1" applyFont="1" applyFill="1"/>
    <xf numFmtId="0" fontId="51" fillId="0" borderId="0" xfId="0" applyFont="1" applyFill="1"/>
    <xf numFmtId="1" fontId="59" fillId="0" borderId="0" xfId="0" applyNumberFormat="1" applyFont="1" applyFill="1"/>
    <xf numFmtId="0" fontId="51" fillId="0" borderId="0" xfId="0" applyFont="1" applyFill="1" applyAlignment="1">
      <alignment horizontal="right"/>
    </xf>
    <xf numFmtId="9" fontId="35" fillId="0" borderId="14" xfId="7" applyFont="1" applyFill="1" applyBorder="1" applyAlignment="1">
      <alignment horizontal="center"/>
    </xf>
    <xf numFmtId="43" fontId="59" fillId="0" borderId="0" xfId="1" applyFont="1" applyFill="1"/>
    <xf numFmtId="1" fontId="51" fillId="0" borderId="0" xfId="0" applyNumberFormat="1" applyFont="1" applyFill="1" applyAlignment="1">
      <alignment horizontal="center"/>
    </xf>
    <xf numFmtId="0" fontId="63" fillId="0" borderId="0" xfId="0" applyFont="1" applyFill="1" applyAlignment="1">
      <alignment horizontal="center" vertical="center"/>
    </xf>
    <xf numFmtId="10" fontId="51" fillId="0" borderId="0" xfId="7" applyNumberFormat="1" applyFont="1" applyFill="1" applyAlignment="1">
      <alignment horizontal="center"/>
    </xf>
    <xf numFmtId="9" fontId="51" fillId="0" borderId="0" xfId="0" applyNumberFormat="1" applyFont="1" applyFill="1"/>
    <xf numFmtId="10" fontId="51" fillId="0" borderId="0" xfId="0" applyNumberFormat="1" applyFont="1" applyFill="1"/>
    <xf numFmtId="165" fontId="51" fillId="0" borderId="0" xfId="0" applyNumberFormat="1" applyFont="1" applyFill="1"/>
    <xf numFmtId="1" fontId="51" fillId="0" borderId="0" xfId="0" applyNumberFormat="1" applyFont="1" applyFill="1"/>
    <xf numFmtId="10" fontId="51" fillId="0" borderId="0" xfId="7" applyNumberFormat="1" applyFont="1" applyFill="1"/>
    <xf numFmtId="4" fontId="26" fillId="4" borderId="0" xfId="0" applyNumberFormat="1" applyFont="1" applyFill="1" applyBorder="1" applyAlignment="1" applyProtection="1">
      <alignment horizontal="right" vertical="center" wrapText="1"/>
      <protection hidden="1"/>
    </xf>
    <xf numFmtId="3" fontId="50" fillId="4" borderId="0" xfId="1" applyNumberFormat="1" applyFont="1" applyFill="1" applyBorder="1" applyAlignment="1" applyProtection="1">
      <alignment horizontal="right" vertical="center" wrapText="1"/>
    </xf>
    <xf numFmtId="0" fontId="9" fillId="2" borderId="6" xfId="0" applyFont="1" applyFill="1" applyBorder="1" applyAlignment="1" applyProtection="1">
      <alignment horizontal="left" vertical="center"/>
      <protection hidden="1"/>
    </xf>
    <xf numFmtId="0" fontId="9" fillId="2" borderId="0" xfId="0" applyFont="1" applyFill="1" applyBorder="1" applyAlignment="1" applyProtection="1">
      <alignment horizontal="left" vertical="center"/>
      <protection hidden="1"/>
    </xf>
    <xf numFmtId="0" fontId="48" fillId="4" borderId="0" xfId="4" applyFont="1" applyFill="1" applyBorder="1" applyAlignment="1" applyProtection="1">
      <alignment horizontal="left" vertical="center"/>
    </xf>
    <xf numFmtId="4" fontId="64" fillId="4" borderId="0" xfId="4" applyNumberFormat="1" applyFont="1" applyFill="1" applyBorder="1" applyAlignment="1" applyProtection="1">
      <alignment horizontal="left" vertical="center" wrapText="1"/>
      <protection hidden="1"/>
    </xf>
    <xf numFmtId="4" fontId="50" fillId="4" borderId="0" xfId="4" applyNumberFormat="1" applyFont="1" applyFill="1" applyBorder="1" applyAlignment="1" applyProtection="1">
      <alignment horizontal="center" vertical="center" wrapText="1"/>
      <protection hidden="1"/>
    </xf>
    <xf numFmtId="0" fontId="48" fillId="4" borderId="0" xfId="4" applyFont="1" applyFill="1" applyBorder="1" applyAlignment="1" applyProtection="1">
      <alignment horizontal="left" vertical="center" wrapText="1"/>
    </xf>
    <xf numFmtId="2" fontId="50" fillId="4" borderId="0" xfId="4" applyNumberFormat="1" applyFont="1" applyFill="1" applyBorder="1" applyAlignment="1" applyProtection="1">
      <alignment horizontal="center" vertical="center" wrapText="1"/>
    </xf>
    <xf numFmtId="4" fontId="48" fillId="4" borderId="0" xfId="4" applyNumberFormat="1" applyFont="1" applyFill="1" applyBorder="1" applyAlignment="1" applyProtection="1">
      <alignment horizontal="left" vertical="center" wrapText="1"/>
      <protection hidden="1"/>
    </xf>
    <xf numFmtId="43" fontId="29" fillId="4" borderId="0" xfId="1" applyFont="1" applyFill="1" applyBorder="1" applyAlignment="1">
      <alignment horizontal="center" vertical="center"/>
    </xf>
    <xf numFmtId="0" fontId="48" fillId="4" borderId="0" xfId="4" applyFont="1" applyFill="1" applyBorder="1" applyAlignment="1" applyProtection="1">
      <alignment vertical="center"/>
    </xf>
    <xf numFmtId="4" fontId="48" fillId="4" borderId="0" xfId="4" applyNumberFormat="1" applyFont="1" applyFill="1" applyBorder="1" applyAlignment="1" applyProtection="1">
      <alignment horizontal="center" vertical="center"/>
    </xf>
    <xf numFmtId="0" fontId="8" fillId="2" borderId="0" xfId="0" applyFont="1" applyFill="1" applyAlignment="1" applyProtection="1">
      <alignment horizontal="right" vertical="center"/>
      <protection hidden="1"/>
    </xf>
    <xf numFmtId="0" fontId="36" fillId="15" borderId="0" xfId="0" applyFont="1" applyFill="1" applyAlignment="1" applyProtection="1">
      <alignment horizontal="left"/>
    </xf>
    <xf numFmtId="0" fontId="37" fillId="15" borderId="0" xfId="0" applyFont="1" applyFill="1" applyAlignment="1" applyProtection="1">
      <alignment horizontal="left" vertical="center"/>
    </xf>
    <xf numFmtId="0" fontId="21" fillId="12" borderId="0" xfId="0" applyFont="1" applyFill="1" applyAlignment="1" applyProtection="1">
      <alignment horizontal="left"/>
    </xf>
    <xf numFmtId="0" fontId="19" fillId="11" borderId="0" xfId="0" applyFont="1" applyFill="1" applyAlignment="1" applyProtection="1">
      <alignment horizontal="left"/>
    </xf>
    <xf numFmtId="0" fontId="20" fillId="15" borderId="0" xfId="0" applyFont="1" applyFill="1" applyAlignment="1" applyProtection="1">
      <alignment horizontal="left"/>
    </xf>
    <xf numFmtId="4" fontId="48" fillId="4" borderId="0" xfId="4" applyNumberFormat="1" applyFont="1" applyFill="1" applyBorder="1" applyAlignment="1" applyProtection="1">
      <alignment horizontal="center" vertical="center"/>
    </xf>
    <xf numFmtId="49" fontId="47" fillId="7" borderId="0" xfId="0" applyNumberFormat="1" applyFont="1" applyFill="1" applyBorder="1" applyAlignment="1" applyProtection="1">
      <alignment horizontal="center" vertical="center"/>
    </xf>
    <xf numFmtId="0" fontId="45" fillId="5" borderId="0" xfId="0" applyFont="1" applyFill="1" applyAlignment="1" applyProtection="1">
      <alignment horizontal="center" vertical="top" wrapText="1"/>
      <protection hidden="1"/>
    </xf>
    <xf numFmtId="49" fontId="9" fillId="0" borderId="0" xfId="0" applyNumberFormat="1" applyFont="1" applyFill="1" applyAlignment="1" applyProtection="1">
      <alignment horizontal="center" vertical="top" wrapText="1"/>
      <protection hidden="1"/>
    </xf>
    <xf numFmtId="0" fontId="25" fillId="4" borderId="0" xfId="0" applyFont="1" applyFill="1" applyAlignment="1" applyProtection="1">
      <alignment horizontal="left"/>
      <protection hidden="1"/>
    </xf>
    <xf numFmtId="0" fontId="34" fillId="7" borderId="0" xfId="0" applyFont="1" applyFill="1" applyAlignment="1" applyProtection="1">
      <alignment horizontal="right" vertical="top" wrapText="1"/>
      <protection hidden="1"/>
    </xf>
    <xf numFmtId="166" fontId="34" fillId="7" borderId="0" xfId="0" applyNumberFormat="1" applyFont="1" applyFill="1" applyAlignment="1" applyProtection="1">
      <alignment horizontal="left" vertical="center"/>
    </xf>
    <xf numFmtId="0" fontId="34" fillId="7" borderId="0" xfId="0" applyFont="1" applyFill="1" applyAlignment="1" applyProtection="1">
      <alignment horizontal="center" vertical="center"/>
    </xf>
    <xf numFmtId="0" fontId="8" fillId="2" borderId="0" xfId="0" applyFont="1" applyFill="1" applyAlignment="1" applyProtection="1">
      <alignment horizontal="left" vertical="top" wrapText="1"/>
      <protection hidden="1"/>
    </xf>
    <xf numFmtId="0" fontId="8" fillId="2" borderId="0" xfId="0" applyNumberFormat="1" applyFont="1" applyFill="1" applyAlignment="1" applyProtection="1">
      <alignment horizontal="left" vertical="top" wrapText="1"/>
      <protection hidden="1"/>
    </xf>
    <xf numFmtId="0" fontId="25" fillId="2" borderId="0" xfId="0" applyFont="1" applyFill="1" applyAlignment="1" applyProtection="1">
      <alignment horizontal="left" vertical="center"/>
      <protection hidden="1"/>
    </xf>
    <xf numFmtId="0" fontId="23" fillId="7" borderId="0" xfId="0" applyFont="1" applyFill="1" applyAlignment="1" applyProtection="1">
      <alignment horizontal="center" vertical="top" wrapText="1"/>
      <protection hidden="1"/>
    </xf>
    <xf numFmtId="0" fontId="8" fillId="14" borderId="0" xfId="0" applyFont="1" applyFill="1" applyAlignment="1" applyProtection="1">
      <alignment horizontal="right" vertical="center"/>
      <protection locked="0"/>
    </xf>
    <xf numFmtId="49" fontId="9" fillId="2" borderId="0" xfId="0" applyNumberFormat="1" applyFont="1" applyFill="1" applyAlignment="1" applyProtection="1">
      <alignment horizontal="center" vertical="center"/>
    </xf>
    <xf numFmtId="49" fontId="47" fillId="7" borderId="0" xfId="0" applyNumberFormat="1" applyFont="1" applyFill="1" applyBorder="1" applyAlignment="1" applyProtection="1">
      <alignment horizontal="right" vertical="center"/>
    </xf>
    <xf numFmtId="4" fontId="26" fillId="4" borderId="0" xfId="0" applyNumberFormat="1" applyFont="1" applyFill="1" applyBorder="1" applyAlignment="1" applyProtection="1">
      <alignment horizontal="right" vertical="center" wrapText="1"/>
      <protection hidden="1"/>
    </xf>
    <xf numFmtId="4" fontId="39" fillId="5" borderId="0" xfId="0" applyNumberFormat="1" applyFont="1" applyFill="1" applyBorder="1" applyAlignment="1" applyProtection="1">
      <alignment horizontal="left" vertical="center" wrapText="1"/>
      <protection hidden="1"/>
    </xf>
    <xf numFmtId="2" fontId="45" fillId="4" borderId="15" xfId="1" applyNumberFormat="1" applyFont="1" applyFill="1" applyBorder="1" applyAlignment="1" applyProtection="1">
      <alignment horizontal="right" vertical="center" wrapText="1"/>
    </xf>
    <xf numFmtId="2" fontId="45" fillId="4" borderId="0" xfId="1" applyNumberFormat="1" applyFont="1" applyFill="1" applyBorder="1" applyAlignment="1" applyProtection="1">
      <alignment horizontal="right" vertical="center" wrapText="1"/>
    </xf>
    <xf numFmtId="2" fontId="26" fillId="4" borderId="0" xfId="1" applyNumberFormat="1" applyFont="1" applyFill="1" applyBorder="1" applyAlignment="1" applyProtection="1">
      <alignment horizontal="right" vertical="center" wrapText="1"/>
      <protection hidden="1"/>
    </xf>
    <xf numFmtId="2" fontId="50" fillId="5" borderId="0" xfId="1" applyNumberFormat="1" applyFont="1" applyFill="1" applyBorder="1" applyAlignment="1" applyProtection="1">
      <alignment horizontal="right" vertical="center"/>
    </xf>
    <xf numFmtId="2" fontId="39" fillId="5" borderId="0" xfId="1" applyNumberFormat="1" applyFont="1" applyFill="1" applyBorder="1" applyAlignment="1" applyProtection="1">
      <alignment horizontal="right" vertical="center" wrapText="1"/>
      <protection hidden="1"/>
    </xf>
    <xf numFmtId="43" fontId="44" fillId="5" borderId="0" xfId="1" applyFont="1" applyFill="1" applyBorder="1" applyAlignment="1" applyProtection="1">
      <alignment horizontal="center" vertical="center" wrapText="1"/>
      <protection hidden="1"/>
    </xf>
    <xf numFmtId="0" fontId="47" fillId="5" borderId="0" xfId="0" applyFont="1" applyFill="1" applyBorder="1" applyAlignment="1" applyProtection="1">
      <alignment horizontal="center" vertical="center" wrapText="1"/>
      <protection hidden="1"/>
    </xf>
    <xf numFmtId="0" fontId="8" fillId="4" borderId="0" xfId="0" applyFont="1" applyFill="1" applyBorder="1" applyAlignment="1" applyProtection="1">
      <alignment horizontal="left" vertical="center" wrapText="1"/>
    </xf>
    <xf numFmtId="0" fontId="44" fillId="4" borderId="0" xfId="0" applyFont="1" applyFill="1" applyBorder="1" applyAlignment="1" applyProtection="1">
      <alignment horizontal="left" vertical="center" wrapText="1"/>
      <protection hidden="1"/>
    </xf>
    <xf numFmtId="0" fontId="8" fillId="4" borderId="15" xfId="0" applyFont="1" applyFill="1" applyBorder="1" applyAlignment="1" applyProtection="1">
      <alignment horizontal="left" vertical="center" wrapText="1"/>
    </xf>
    <xf numFmtId="0" fontId="9" fillId="4" borderId="15" xfId="0" applyFont="1" applyFill="1" applyBorder="1" applyAlignment="1" applyProtection="1">
      <alignment horizontal="left" vertical="center" wrapText="1"/>
      <protection locked="0"/>
    </xf>
    <xf numFmtId="3" fontId="50" fillId="4" borderId="0" xfId="1" applyNumberFormat="1" applyFont="1" applyFill="1" applyBorder="1" applyAlignment="1" applyProtection="1">
      <alignment horizontal="right" vertical="center" wrapText="1"/>
    </xf>
    <xf numFmtId="0" fontId="48" fillId="4" borderId="0" xfId="0" applyFont="1" applyFill="1" applyBorder="1" applyAlignment="1" applyProtection="1">
      <alignment horizontal="left" vertical="center" wrapText="1"/>
      <protection hidden="1"/>
    </xf>
    <xf numFmtId="49" fontId="51" fillId="14" borderId="0" xfId="0" applyNumberFormat="1" applyFont="1" applyFill="1" applyBorder="1" applyAlignment="1" applyProtection="1">
      <alignment horizontal="center" vertical="center"/>
    </xf>
    <xf numFmtId="49" fontId="51" fillId="14" borderId="19" xfId="0" applyNumberFormat="1" applyFont="1" applyFill="1" applyBorder="1" applyAlignment="1" applyProtection="1">
      <alignment horizontal="center" vertical="center"/>
    </xf>
    <xf numFmtId="3" fontId="50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48" fillId="4" borderId="0" xfId="0" applyFont="1" applyFill="1" applyAlignment="1" applyProtection="1">
      <alignment horizontal="center" vertical="center"/>
    </xf>
    <xf numFmtId="0" fontId="26" fillId="4" borderId="17" xfId="0" applyNumberFormat="1" applyFont="1" applyFill="1" applyBorder="1" applyAlignment="1" applyProtection="1">
      <alignment horizontal="center" vertical="center"/>
    </xf>
    <xf numFmtId="0" fontId="26" fillId="4" borderId="16" xfId="0" applyNumberFormat="1" applyFont="1" applyFill="1" applyBorder="1" applyAlignment="1" applyProtection="1">
      <alignment horizontal="center" vertical="center"/>
    </xf>
    <xf numFmtId="0" fontId="26" fillId="4" borderId="18" xfId="0" applyNumberFormat="1" applyFont="1" applyFill="1" applyBorder="1" applyAlignment="1" applyProtection="1">
      <alignment horizontal="center" vertical="center"/>
    </xf>
    <xf numFmtId="49" fontId="26" fillId="4" borderId="17" xfId="0" applyNumberFormat="1" applyFont="1" applyFill="1" applyBorder="1" applyAlignment="1" applyProtection="1">
      <alignment horizontal="center" vertical="center"/>
      <protection locked="0"/>
    </xf>
    <xf numFmtId="49" fontId="26" fillId="4" borderId="16" xfId="0" applyNumberFormat="1" applyFont="1" applyFill="1" applyBorder="1" applyAlignment="1" applyProtection="1">
      <alignment horizontal="center" vertical="center"/>
      <protection locked="0"/>
    </xf>
    <xf numFmtId="49" fontId="26" fillId="4" borderId="18" xfId="0" applyNumberFormat="1" applyFont="1" applyFill="1" applyBorder="1" applyAlignment="1" applyProtection="1">
      <alignment horizontal="center" vertical="center"/>
      <protection locked="0"/>
    </xf>
    <xf numFmtId="0" fontId="39" fillId="5" borderId="0" xfId="0" applyFont="1" applyFill="1" applyBorder="1" applyAlignment="1" applyProtection="1">
      <alignment horizontal="right" vertical="center" wrapText="1"/>
      <protection hidden="1"/>
    </xf>
    <xf numFmtId="3" fontId="50" fillId="4" borderId="0" xfId="1" applyNumberFormat="1" applyFont="1" applyFill="1" applyBorder="1" applyAlignment="1" applyProtection="1">
      <alignment horizontal="right" vertical="center" wrapText="1"/>
      <protection hidden="1"/>
    </xf>
    <xf numFmtId="0" fontId="39" fillId="5" borderId="0" xfId="0" applyFont="1" applyFill="1" applyBorder="1" applyAlignment="1" applyProtection="1">
      <alignment horizontal="left" vertical="center" wrapText="1"/>
      <protection hidden="1"/>
    </xf>
    <xf numFmtId="3" fontId="50" fillId="4" borderId="0" xfId="1" applyNumberFormat="1" applyFont="1" applyFill="1" applyBorder="1" applyAlignment="1" applyProtection="1">
      <alignment horizontal="right" vertical="center" wrapText="1"/>
      <protection locked="0"/>
    </xf>
    <xf numFmtId="0" fontId="52" fillId="4" borderId="0" xfId="0" applyFont="1" applyFill="1" applyBorder="1" applyAlignment="1" applyProtection="1">
      <alignment horizontal="left" vertical="center" wrapText="1"/>
    </xf>
    <xf numFmtId="49" fontId="39" fillId="14" borderId="19" xfId="0" applyNumberFormat="1" applyFont="1" applyFill="1" applyBorder="1" applyAlignment="1" applyProtection="1">
      <alignment horizontal="center" vertical="center"/>
    </xf>
    <xf numFmtId="49" fontId="39" fillId="14" borderId="0" xfId="0" applyNumberFormat="1" applyFont="1" applyFill="1" applyBorder="1" applyAlignment="1" applyProtection="1">
      <alignment horizontal="center" vertical="center"/>
    </xf>
    <xf numFmtId="0" fontId="11" fillId="4" borderId="17" xfId="0" applyFont="1" applyFill="1" applyBorder="1" applyAlignment="1" applyProtection="1">
      <alignment horizontal="center" vertical="center"/>
      <protection locked="0" hidden="1"/>
    </xf>
    <xf numFmtId="0" fontId="11" fillId="4" borderId="16" xfId="0" applyFont="1" applyFill="1" applyBorder="1" applyAlignment="1" applyProtection="1">
      <alignment horizontal="center" vertical="center"/>
      <protection locked="0" hidden="1"/>
    </xf>
    <xf numFmtId="0" fontId="11" fillId="4" borderId="18" xfId="0" applyFont="1" applyFill="1" applyBorder="1" applyAlignment="1" applyProtection="1">
      <alignment horizontal="center" vertical="center"/>
      <protection locked="0" hidden="1"/>
    </xf>
    <xf numFmtId="49" fontId="23" fillId="7" borderId="11" xfId="0" applyNumberFormat="1" applyFont="1" applyFill="1" applyBorder="1" applyAlignment="1" applyProtection="1">
      <alignment horizontal="left" vertical="center" wrapText="1"/>
    </xf>
    <xf numFmtId="49" fontId="23" fillId="7" borderId="7" xfId="0" applyNumberFormat="1" applyFont="1" applyFill="1" applyBorder="1" applyAlignment="1" applyProtection="1">
      <alignment horizontal="left" vertical="center" wrapText="1"/>
    </xf>
    <xf numFmtId="49" fontId="23" fillId="7" borderId="8" xfId="0" applyNumberFormat="1" applyFont="1" applyFill="1" applyBorder="1" applyAlignment="1" applyProtection="1">
      <alignment horizontal="left" vertical="center" wrapText="1"/>
    </xf>
    <xf numFmtId="49" fontId="39" fillId="14" borderId="20" xfId="0" applyNumberFormat="1" applyFont="1" applyFill="1" applyBorder="1" applyAlignment="1" applyProtection="1">
      <alignment horizontal="center" vertical="center"/>
    </xf>
    <xf numFmtId="14" fontId="8" fillId="2" borderId="0" xfId="0" applyNumberFormat="1" applyFont="1" applyFill="1" applyBorder="1" applyAlignment="1" applyProtection="1">
      <alignment horizontal="left" vertical="center"/>
    </xf>
    <xf numFmtId="0" fontId="8" fillId="2" borderId="0" xfId="0" applyFont="1" applyFill="1" applyBorder="1" applyAlignment="1" applyProtection="1">
      <alignment horizontal="left" vertical="center"/>
    </xf>
    <xf numFmtId="49" fontId="39" fillId="14" borderId="21" xfId="0" applyNumberFormat="1" applyFont="1" applyFill="1" applyBorder="1" applyAlignment="1" applyProtection="1">
      <alignment horizontal="center" vertical="center"/>
    </xf>
    <xf numFmtId="49" fontId="8" fillId="0" borderId="0" xfId="0" applyNumberFormat="1" applyFont="1" applyFill="1" applyAlignment="1" applyProtection="1">
      <alignment horizontal="left" vertical="top" wrapText="1"/>
    </xf>
    <xf numFmtId="0" fontId="55" fillId="0" borderId="0" xfId="0" applyFont="1" applyFill="1" applyAlignment="1" applyProtection="1">
      <alignment horizontal="left" vertical="center"/>
      <protection locked="0"/>
    </xf>
    <xf numFmtId="0" fontId="11" fillId="4" borderId="17" xfId="0" applyFont="1" applyFill="1" applyBorder="1" applyAlignment="1" applyProtection="1">
      <alignment horizontal="center" vertical="center"/>
      <protection hidden="1"/>
    </xf>
    <xf numFmtId="0" fontId="11" fillId="4" borderId="16" xfId="0" applyFont="1" applyFill="1" applyBorder="1" applyAlignment="1" applyProtection="1">
      <alignment horizontal="center" vertical="center"/>
      <protection hidden="1"/>
    </xf>
    <xf numFmtId="0" fontId="45" fillId="4" borderId="16" xfId="0" applyFont="1" applyFill="1" applyBorder="1" applyAlignment="1" applyProtection="1">
      <alignment horizontal="left" vertical="center"/>
      <protection hidden="1"/>
    </xf>
    <xf numFmtId="0" fontId="45" fillId="4" borderId="18" xfId="0" applyFont="1" applyFill="1" applyBorder="1" applyAlignment="1" applyProtection="1">
      <alignment horizontal="left" vertical="center"/>
      <protection hidden="1"/>
    </xf>
    <xf numFmtId="1" fontId="53" fillId="4" borderId="19" xfId="1" applyNumberFormat="1" applyFont="1" applyFill="1" applyBorder="1" applyAlignment="1" applyProtection="1">
      <alignment horizontal="center" vertical="center"/>
      <protection locked="0"/>
    </xf>
    <xf numFmtId="1" fontId="53" fillId="4" borderId="0" xfId="1" applyNumberFormat="1" applyFont="1" applyFill="1" applyBorder="1" applyAlignment="1" applyProtection="1">
      <alignment horizontal="center" vertical="center"/>
      <protection locked="0"/>
    </xf>
    <xf numFmtId="1" fontId="53" fillId="4" borderId="20" xfId="1" applyNumberFormat="1" applyFont="1" applyFill="1" applyBorder="1" applyAlignment="1" applyProtection="1">
      <alignment horizontal="center" vertical="center"/>
      <protection locked="0"/>
    </xf>
    <xf numFmtId="49" fontId="53" fillId="4" borderId="19" xfId="0" applyNumberFormat="1" applyFont="1" applyFill="1" applyBorder="1" applyAlignment="1" applyProtection="1">
      <alignment horizontal="center" vertical="center"/>
      <protection locked="0"/>
    </xf>
    <xf numFmtId="49" fontId="53" fillId="4" borderId="0" xfId="0" applyNumberFormat="1" applyFont="1" applyFill="1" applyBorder="1" applyAlignment="1" applyProtection="1">
      <alignment horizontal="center" vertical="center"/>
      <protection locked="0"/>
    </xf>
    <xf numFmtId="49" fontId="53" fillId="4" borderId="20" xfId="0" applyNumberFormat="1" applyFont="1" applyFill="1" applyBorder="1" applyAlignment="1" applyProtection="1">
      <alignment horizontal="center" vertical="center"/>
      <protection locked="0"/>
    </xf>
    <xf numFmtId="4" fontId="53" fillId="4" borderId="0" xfId="1" applyNumberFormat="1" applyFont="1" applyFill="1" applyBorder="1" applyAlignment="1" applyProtection="1">
      <alignment horizontal="center" vertical="center"/>
      <protection locked="0"/>
    </xf>
    <xf numFmtId="4" fontId="53" fillId="4" borderId="20" xfId="1" applyNumberFormat="1" applyFont="1" applyFill="1" applyBorder="1" applyAlignment="1" applyProtection="1">
      <alignment horizontal="center" vertical="center"/>
      <protection locked="0"/>
    </xf>
    <xf numFmtId="49" fontId="47" fillId="7" borderId="11" xfId="0" applyNumberFormat="1" applyFont="1" applyFill="1" applyBorder="1" applyAlignment="1" applyProtection="1">
      <alignment horizontal="left" vertical="center"/>
    </xf>
    <xf numFmtId="49" fontId="47" fillId="7" borderId="7" xfId="0" applyNumberFormat="1" applyFont="1" applyFill="1" applyBorder="1" applyAlignment="1" applyProtection="1">
      <alignment horizontal="left" vertical="center"/>
    </xf>
    <xf numFmtId="49" fontId="47" fillId="7" borderId="8" xfId="0" applyNumberFormat="1" applyFont="1" applyFill="1" applyBorder="1" applyAlignment="1" applyProtection="1">
      <alignment horizontal="left" vertical="center"/>
    </xf>
    <xf numFmtId="49" fontId="51" fillId="14" borderId="20" xfId="0" applyNumberFormat="1" applyFont="1" applyFill="1" applyBorder="1" applyAlignment="1" applyProtection="1">
      <alignment horizontal="center" vertical="center"/>
    </xf>
    <xf numFmtId="4" fontId="48" fillId="4" borderId="0" xfId="4" applyNumberFormat="1" applyFont="1" applyFill="1" applyBorder="1" applyAlignment="1" applyProtection="1">
      <alignment horizontal="left" vertical="center" wrapText="1"/>
      <protection hidden="1"/>
    </xf>
    <xf numFmtId="43" fontId="29" fillId="4" borderId="0" xfId="1" applyFont="1" applyFill="1" applyBorder="1" applyAlignment="1">
      <alignment vertical="center"/>
    </xf>
    <xf numFmtId="0" fontId="48" fillId="4" borderId="0" xfId="4" applyFont="1" applyFill="1" applyBorder="1" applyAlignment="1" applyProtection="1">
      <alignment horizontal="left" vertical="center"/>
    </xf>
    <xf numFmtId="4" fontId="64" fillId="4" borderId="0" xfId="4" applyNumberFormat="1" applyFont="1" applyFill="1" applyBorder="1" applyAlignment="1" applyProtection="1">
      <alignment horizontal="left" vertical="center" wrapText="1"/>
      <protection hidden="1"/>
    </xf>
    <xf numFmtId="4" fontId="50" fillId="4" borderId="0" xfId="4" applyNumberFormat="1" applyFont="1" applyFill="1" applyBorder="1" applyAlignment="1" applyProtection="1">
      <alignment horizontal="center" vertical="center" wrapText="1"/>
      <protection hidden="1"/>
    </xf>
    <xf numFmtId="0" fontId="48" fillId="4" borderId="0" xfId="4" applyFont="1" applyFill="1" applyBorder="1" applyAlignment="1" applyProtection="1">
      <alignment horizontal="left" vertical="center" wrapText="1"/>
    </xf>
    <xf numFmtId="2" fontId="50" fillId="4" borderId="0" xfId="4" applyNumberFormat="1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/>
      <protection hidden="1"/>
    </xf>
    <xf numFmtId="164" fontId="24" fillId="8" borderId="0" xfId="0" applyNumberFormat="1" applyFont="1" applyFill="1" applyAlignment="1" applyProtection="1">
      <alignment horizontal="left"/>
      <protection hidden="1"/>
    </xf>
    <xf numFmtId="4" fontId="24" fillId="8" borderId="9" xfId="0" applyNumberFormat="1" applyFont="1" applyFill="1" applyBorder="1" applyAlignment="1" applyProtection="1">
      <alignment horizontal="center" vertical="center"/>
      <protection hidden="1"/>
    </xf>
    <xf numFmtId="4" fontId="24" fillId="8" borderId="4" xfId="0" applyNumberFormat="1" applyFont="1" applyFill="1" applyBorder="1" applyAlignment="1" applyProtection="1">
      <alignment horizontal="center" vertical="center"/>
      <protection hidden="1"/>
    </xf>
    <xf numFmtId="0" fontId="9" fillId="13" borderId="10" xfId="0" applyFont="1" applyFill="1" applyBorder="1" applyAlignment="1" applyProtection="1">
      <alignment horizontal="center" vertical="center"/>
      <protection locked="0"/>
    </xf>
    <xf numFmtId="0" fontId="9" fillId="13" borderId="2" xfId="0" applyFont="1" applyFill="1" applyBorder="1" applyAlignment="1" applyProtection="1">
      <alignment horizontal="center" vertical="center"/>
      <protection locked="0"/>
    </xf>
    <xf numFmtId="0" fontId="24" fillId="8" borderId="0" xfId="0" applyFont="1" applyFill="1" applyAlignment="1" applyProtection="1">
      <alignment horizontal="right" wrapText="1"/>
      <protection hidden="1"/>
    </xf>
    <xf numFmtId="0" fontId="24" fillId="7" borderId="11" xfId="0" applyFont="1" applyFill="1" applyBorder="1" applyAlignment="1" applyProtection="1">
      <alignment horizontal="left" vertical="center"/>
      <protection hidden="1"/>
    </xf>
    <xf numFmtId="0" fontId="24" fillId="7" borderId="8" xfId="0" applyFont="1" applyFill="1" applyBorder="1" applyAlignment="1" applyProtection="1">
      <alignment horizontal="left" vertical="center"/>
      <protection hidden="1"/>
    </xf>
    <xf numFmtId="0" fontId="8" fillId="2" borderId="6" xfId="0" applyFont="1" applyFill="1" applyBorder="1" applyAlignment="1" applyProtection="1">
      <alignment horizontal="left" vertical="center"/>
      <protection hidden="1"/>
    </xf>
    <xf numFmtId="0" fontId="8" fillId="2" borderId="1" xfId="0" applyFont="1" applyFill="1" applyBorder="1" applyAlignment="1" applyProtection="1">
      <alignment horizontal="left" vertical="center"/>
      <protection hidden="1"/>
    </xf>
    <xf numFmtId="0" fontId="9" fillId="13" borderId="0" xfId="0" applyFont="1" applyFill="1" applyAlignment="1" applyProtection="1">
      <alignment horizontal="center" vertical="center"/>
      <protection locked="0" hidden="1"/>
    </xf>
    <xf numFmtId="0" fontId="9" fillId="6" borderId="6" xfId="0" applyFont="1" applyFill="1" applyBorder="1" applyAlignment="1" applyProtection="1">
      <alignment horizontal="left" vertical="center"/>
      <protection hidden="1"/>
    </xf>
    <xf numFmtId="0" fontId="9" fillId="6" borderId="1" xfId="0" applyFont="1" applyFill="1" applyBorder="1" applyAlignment="1" applyProtection="1">
      <alignment horizontal="left" vertical="center"/>
      <protection hidden="1"/>
    </xf>
    <xf numFmtId="0" fontId="22" fillId="6" borderId="9" xfId="0" applyFont="1" applyFill="1" applyBorder="1" applyAlignment="1" applyProtection="1">
      <alignment horizontal="center" vertical="center" wrapText="1"/>
      <protection hidden="1"/>
    </xf>
    <xf numFmtId="0" fontId="22" fillId="6" borderId="5" xfId="0" applyFont="1" applyFill="1" applyBorder="1" applyAlignment="1" applyProtection="1">
      <alignment horizontal="center" vertical="center" wrapText="1"/>
      <protection hidden="1"/>
    </xf>
    <xf numFmtId="0" fontId="9" fillId="2" borderId="6" xfId="0" applyFont="1" applyFill="1" applyBorder="1" applyAlignment="1" applyProtection="1">
      <alignment horizontal="center" vertical="center"/>
      <protection hidden="1"/>
    </xf>
    <xf numFmtId="0" fontId="9" fillId="2" borderId="1" xfId="0" applyFont="1" applyFill="1" applyBorder="1" applyAlignment="1" applyProtection="1">
      <alignment horizontal="center" vertical="center"/>
      <protection hidden="1"/>
    </xf>
    <xf numFmtId="0" fontId="9" fillId="9" borderId="6" xfId="0" applyFont="1" applyFill="1" applyBorder="1" applyAlignment="1" applyProtection="1">
      <alignment horizontal="left" vertical="center"/>
      <protection locked="0" hidden="1"/>
    </xf>
    <xf numFmtId="0" fontId="9" fillId="9" borderId="0" xfId="0" applyFont="1" applyFill="1" applyBorder="1" applyAlignment="1" applyProtection="1">
      <alignment horizontal="left" vertical="center"/>
      <protection locked="0" hidden="1"/>
    </xf>
    <xf numFmtId="0" fontId="32" fillId="2" borderId="0" xfId="0" applyFont="1" applyFill="1" applyBorder="1" applyAlignment="1" applyProtection="1">
      <alignment horizontal="center" vertical="center"/>
      <protection hidden="1"/>
    </xf>
    <xf numFmtId="0" fontId="11" fillId="13" borderId="0" xfId="0" applyFont="1" applyFill="1" applyBorder="1" applyAlignment="1" applyProtection="1">
      <alignment horizontal="left" vertical="center"/>
      <protection locked="0"/>
    </xf>
    <xf numFmtId="0" fontId="8" fillId="13" borderId="0" xfId="0" applyFont="1" applyFill="1" applyBorder="1" applyAlignment="1" applyProtection="1">
      <alignment horizontal="left" vertical="center"/>
      <protection locked="0"/>
    </xf>
    <xf numFmtId="0" fontId="12" fillId="8" borderId="9" xfId="0" applyFont="1" applyFill="1" applyBorder="1" applyAlignment="1" applyProtection="1">
      <alignment horizontal="center" vertical="center"/>
      <protection hidden="1"/>
    </xf>
    <xf numFmtId="0" fontId="12" fillId="8" borderId="4" xfId="0" applyFont="1" applyFill="1" applyBorder="1" applyAlignment="1" applyProtection="1">
      <alignment horizontal="center" vertical="center"/>
      <protection hidden="1"/>
    </xf>
    <xf numFmtId="0" fontId="12" fillId="8" borderId="6" xfId="0" applyFont="1" applyFill="1" applyBorder="1" applyAlignment="1" applyProtection="1">
      <alignment horizontal="center" vertical="center"/>
      <protection hidden="1"/>
    </xf>
    <xf numFmtId="0" fontId="12" fillId="8" borderId="0" xfId="0" applyFont="1" applyFill="1" applyBorder="1" applyAlignment="1" applyProtection="1">
      <alignment horizontal="center" vertical="center"/>
      <protection hidden="1"/>
    </xf>
    <xf numFmtId="0" fontId="12" fillId="8" borderId="4" xfId="0" applyFont="1" applyFill="1" applyBorder="1" applyAlignment="1" applyProtection="1">
      <alignment horizontal="center" vertical="center" wrapText="1"/>
      <protection hidden="1"/>
    </xf>
    <xf numFmtId="0" fontId="12" fillId="8" borderId="0" xfId="0" applyFont="1" applyFill="1" applyBorder="1" applyAlignment="1" applyProtection="1">
      <alignment horizontal="center" vertical="center" wrapText="1"/>
      <protection hidden="1"/>
    </xf>
    <xf numFmtId="0" fontId="9" fillId="13" borderId="0" xfId="0" applyFont="1" applyFill="1" applyAlignment="1" applyProtection="1">
      <alignment horizontal="center" vertical="center"/>
      <protection locked="0"/>
    </xf>
    <xf numFmtId="0" fontId="12" fillId="4" borderId="0" xfId="0" applyFont="1" applyFill="1" applyBorder="1" applyAlignment="1" applyProtection="1">
      <alignment horizontal="center" vertical="center" wrapText="1"/>
      <protection hidden="1"/>
    </xf>
    <xf numFmtId="4" fontId="22" fillId="8" borderId="5" xfId="0" applyNumberFormat="1" applyFont="1" applyFill="1" applyBorder="1" applyAlignment="1" applyProtection="1">
      <alignment horizontal="center" vertical="center"/>
      <protection hidden="1"/>
    </xf>
    <xf numFmtId="4" fontId="22" fillId="8" borderId="1" xfId="0" applyNumberFormat="1" applyFont="1" applyFill="1" applyBorder="1" applyAlignment="1" applyProtection="1">
      <alignment horizontal="center" vertical="center"/>
      <protection hidden="1"/>
    </xf>
    <xf numFmtId="0" fontId="12" fillId="4" borderId="0" xfId="0" applyFont="1" applyFill="1" applyBorder="1" applyAlignment="1" applyProtection="1">
      <alignment horizontal="center" vertical="center"/>
      <protection hidden="1"/>
    </xf>
    <xf numFmtId="49" fontId="8" fillId="2" borderId="0" xfId="0" applyNumberFormat="1" applyFont="1" applyFill="1" applyAlignment="1" applyProtection="1">
      <alignment horizontal="left" vertical="center" wrapText="1"/>
      <protection hidden="1"/>
    </xf>
    <xf numFmtId="0" fontId="8" fillId="4" borderId="0" xfId="0" applyFont="1" applyFill="1" applyAlignment="1">
      <alignment horizontal="left" vertical="top" wrapText="1"/>
    </xf>
    <xf numFmtId="0" fontId="25" fillId="4" borderId="0" xfId="0" applyFont="1" applyFill="1" applyAlignment="1">
      <alignment horizontal="center" vertical="center"/>
    </xf>
    <xf numFmtId="0" fontId="24" fillId="8" borderId="0" xfId="0" applyFont="1" applyFill="1" applyAlignment="1" applyProtection="1">
      <alignment horizontal="center" vertical="center" wrapText="1"/>
      <protection hidden="1"/>
    </xf>
    <xf numFmtId="0" fontId="30" fillId="8" borderId="0" xfId="0" applyFont="1" applyFill="1" applyAlignment="1" applyProtection="1">
      <alignment horizontal="center" vertical="center"/>
      <protection hidden="1"/>
    </xf>
    <xf numFmtId="4" fontId="24" fillId="7" borderId="7" xfId="0" applyNumberFormat="1" applyFont="1" applyFill="1" applyBorder="1" applyAlignment="1" applyProtection="1">
      <alignment horizontal="center" vertical="center"/>
      <protection hidden="1"/>
    </xf>
    <xf numFmtId="0" fontId="33" fillId="2" borderId="0" xfId="0" applyFont="1" applyFill="1" applyAlignment="1" applyProtection="1">
      <alignment horizontal="left" vertical="center"/>
      <protection hidden="1"/>
    </xf>
    <xf numFmtId="0" fontId="11" fillId="10" borderId="0" xfId="0" applyFont="1" applyFill="1" applyAlignment="1">
      <alignment horizontal="left" vertical="center"/>
    </xf>
  </cellXfs>
  <cellStyles count="14">
    <cellStyle name="Excel Built-in Normal" xfId="8"/>
    <cellStyle name="Millares" xfId="1" builtinId="3"/>
    <cellStyle name="Millares 2" xfId="11"/>
    <cellStyle name="Normal" xfId="0" builtinId="0"/>
    <cellStyle name="Normal 2" xfId="2"/>
    <cellStyle name="Normal 2 2" xfId="3"/>
    <cellStyle name="Normal 2 2 2" xfId="4"/>
    <cellStyle name="Normal 2 2 3" xfId="5"/>
    <cellStyle name="Normal 2 3" xfId="6"/>
    <cellStyle name="Normal 2 3 2" xfId="12"/>
    <cellStyle name="Normal 3" xfId="10"/>
    <cellStyle name="Normal 4" xfId="9"/>
    <cellStyle name="Porcentaje" xfId="7" builtinId="5"/>
    <cellStyle name="Porcentaje 2" xfId="13"/>
  </cellStyles>
  <dxfs count="3">
    <dxf>
      <font>
        <color theme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58545</xdr:colOff>
      <xdr:row>0</xdr:row>
      <xdr:rowOff>53688</xdr:rowOff>
    </xdr:from>
    <xdr:to>
      <xdr:col>37</xdr:col>
      <xdr:colOff>11824</xdr:colOff>
      <xdr:row>3</xdr:row>
      <xdr:rowOff>63500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7045" y="53688"/>
          <a:ext cx="2577946" cy="4860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295275</xdr:colOff>
      <xdr:row>1</xdr:row>
      <xdr:rowOff>476250</xdr:rowOff>
    </xdr:to>
    <xdr:pic>
      <xdr:nvPicPr>
        <xdr:cNvPr id="9497" name="1 Imagen">
          <a:extLst>
            <a:ext uri="{FF2B5EF4-FFF2-40B4-BE49-F238E27FC236}">
              <a16:creationId xmlns:a16="http://schemas.microsoft.com/office/drawing/2014/main" xmlns="" id="{00000000-0008-0000-0200-00001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388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361950</xdr:colOff>
      <xdr:row>0</xdr:row>
      <xdr:rowOff>0</xdr:rowOff>
    </xdr:from>
    <xdr:to>
      <xdr:col>12</xdr:col>
      <xdr:colOff>0</xdr:colOff>
      <xdr:row>1</xdr:row>
      <xdr:rowOff>476250</xdr:rowOff>
    </xdr:to>
    <xdr:pic>
      <xdr:nvPicPr>
        <xdr:cNvPr id="9498" name="1 Imagen">
          <a:extLst>
            <a:ext uri="{FF2B5EF4-FFF2-40B4-BE49-F238E27FC236}">
              <a16:creationId xmlns:a16="http://schemas.microsoft.com/office/drawing/2014/main" xmlns="" id="{00000000-0008-0000-0200-00001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775" y="0"/>
          <a:ext cx="56388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workbookViewId="0">
      <selection activeCell="C13" sqref="C13"/>
    </sheetView>
  </sheetViews>
  <sheetFormatPr baseColWidth="10" defaultColWidth="0" defaultRowHeight="12.75" customHeight="1" zeroHeight="1" x14ac:dyDescent="0.2"/>
  <cols>
    <col min="1" max="1" width="60.85546875" style="92" bestFit="1" customWidth="1"/>
    <col min="2" max="2" width="6.42578125" style="106" bestFit="1" customWidth="1"/>
    <col min="3" max="3" width="8.140625" style="106" bestFit="1" customWidth="1"/>
    <col min="4" max="4" width="5.7109375" style="106" bestFit="1" customWidth="1"/>
    <col min="5" max="5" width="6" style="92" customWidth="1"/>
    <col min="6" max="9" width="10.7109375" style="107" customWidth="1"/>
    <col min="10" max="10" width="15.85546875" style="107" customWidth="1"/>
    <col min="11" max="11" width="6.42578125" style="92" bestFit="1" customWidth="1"/>
    <col min="12" max="12" width="8.140625" style="92" bestFit="1" customWidth="1"/>
    <col min="13" max="13" width="5" style="92" bestFit="1" customWidth="1"/>
    <col min="14" max="14" width="11.42578125" style="92" customWidth="1"/>
    <col min="15" max="15" width="0" style="92" hidden="1" customWidth="1"/>
    <col min="16" max="16384" width="11.42578125" style="92" hidden="1"/>
  </cols>
  <sheetData>
    <row r="1" spans="1:14" ht="15" x14ac:dyDescent="0.25">
      <c r="A1" s="89" t="s">
        <v>3</v>
      </c>
      <c r="B1" s="90" t="s">
        <v>4</v>
      </c>
      <c r="C1" s="90" t="s">
        <v>4421</v>
      </c>
      <c r="D1" s="90" t="s">
        <v>1377</v>
      </c>
      <c r="E1" s="91"/>
      <c r="F1" s="309" t="s">
        <v>4422</v>
      </c>
      <c r="G1" s="309"/>
      <c r="H1" s="309"/>
      <c r="I1" s="309"/>
      <c r="J1" s="309"/>
      <c r="K1" s="90" t="s">
        <v>4</v>
      </c>
      <c r="L1" s="90" t="s">
        <v>4421</v>
      </c>
      <c r="M1" s="90" t="s">
        <v>0</v>
      </c>
      <c r="N1" s="91"/>
    </row>
    <row r="2" spans="1:14" ht="15" x14ac:dyDescent="0.25">
      <c r="A2" s="93" t="s">
        <v>4391</v>
      </c>
      <c r="B2" s="94">
        <v>3</v>
      </c>
      <c r="C2" s="95">
        <v>0</v>
      </c>
      <c r="D2" s="94">
        <f>C2*B2</f>
        <v>0</v>
      </c>
      <c r="E2" s="91"/>
      <c r="F2" s="308" t="s">
        <v>4423</v>
      </c>
      <c r="G2" s="308"/>
      <c r="H2" s="308"/>
      <c r="I2" s="308"/>
      <c r="J2" s="308"/>
      <c r="K2" s="94">
        <v>3</v>
      </c>
      <c r="L2" s="95">
        <v>0</v>
      </c>
      <c r="M2" s="94">
        <f>L2*K2</f>
        <v>0</v>
      </c>
      <c r="N2" s="91"/>
    </row>
    <row r="3" spans="1:14" ht="15" x14ac:dyDescent="0.25">
      <c r="A3" s="96" t="s">
        <v>5</v>
      </c>
      <c r="B3" s="97">
        <v>12</v>
      </c>
      <c r="C3" s="98">
        <v>0</v>
      </c>
      <c r="D3" s="97">
        <f t="shared" ref="D3:D23" si="0">C3*B3</f>
        <v>0</v>
      </c>
      <c r="E3" s="91"/>
      <c r="F3" s="308" t="s">
        <v>4424</v>
      </c>
      <c r="G3" s="308"/>
      <c r="H3" s="308"/>
      <c r="I3" s="308"/>
      <c r="J3" s="308"/>
      <c r="K3" s="94">
        <v>1</v>
      </c>
      <c r="L3" s="95">
        <v>0</v>
      </c>
      <c r="M3" s="94">
        <f t="shared" ref="M3:M12" si="1">L3*K3</f>
        <v>0</v>
      </c>
      <c r="N3" s="91"/>
    </row>
    <row r="4" spans="1:14" ht="15" x14ac:dyDescent="0.25">
      <c r="A4" s="96" t="s">
        <v>7</v>
      </c>
      <c r="B4" s="97">
        <v>4</v>
      </c>
      <c r="C4" s="98">
        <v>0</v>
      </c>
      <c r="D4" s="97">
        <f t="shared" si="0"/>
        <v>0</v>
      </c>
      <c r="E4" s="91"/>
      <c r="F4" s="308" t="s">
        <v>4425</v>
      </c>
      <c r="G4" s="308"/>
      <c r="H4" s="308"/>
      <c r="I4" s="308"/>
      <c r="J4" s="308"/>
      <c r="K4" s="94">
        <v>4</v>
      </c>
      <c r="L4" s="95">
        <v>0</v>
      </c>
      <c r="M4" s="94">
        <f t="shared" si="1"/>
        <v>0</v>
      </c>
      <c r="N4" s="91"/>
    </row>
    <row r="5" spans="1:14" ht="15" x14ac:dyDescent="0.25">
      <c r="A5" s="96" t="s">
        <v>4426</v>
      </c>
      <c r="B5" s="97">
        <v>6</v>
      </c>
      <c r="C5" s="98">
        <v>0</v>
      </c>
      <c r="D5" s="97">
        <f t="shared" si="0"/>
        <v>0</v>
      </c>
      <c r="E5" s="91"/>
      <c r="F5" s="307" t="s">
        <v>4427</v>
      </c>
      <c r="G5" s="307"/>
      <c r="H5" s="307"/>
      <c r="I5" s="307"/>
      <c r="J5" s="307"/>
      <c r="K5" s="97">
        <v>5</v>
      </c>
      <c r="L5" s="98">
        <v>0</v>
      </c>
      <c r="M5" s="97">
        <f t="shared" si="1"/>
        <v>0</v>
      </c>
      <c r="N5" s="91"/>
    </row>
    <row r="6" spans="1:14" ht="15" x14ac:dyDescent="0.25">
      <c r="A6" s="93" t="s">
        <v>4428</v>
      </c>
      <c r="B6" s="94">
        <v>4</v>
      </c>
      <c r="C6" s="95">
        <v>0</v>
      </c>
      <c r="D6" s="94">
        <f t="shared" si="0"/>
        <v>0</v>
      </c>
      <c r="E6" s="91"/>
      <c r="F6" s="307" t="s">
        <v>4429</v>
      </c>
      <c r="G6" s="307"/>
      <c r="H6" s="307"/>
      <c r="I6" s="307"/>
      <c r="J6" s="307"/>
      <c r="K6" s="97">
        <v>3</v>
      </c>
      <c r="L6" s="98">
        <v>0</v>
      </c>
      <c r="M6" s="97">
        <f t="shared" si="1"/>
        <v>0</v>
      </c>
      <c r="N6" s="91"/>
    </row>
    <row r="7" spans="1:14" ht="15" x14ac:dyDescent="0.25">
      <c r="A7" s="93" t="s">
        <v>4430</v>
      </c>
      <c r="B7" s="94">
        <v>2</v>
      </c>
      <c r="C7" s="95">
        <v>0</v>
      </c>
      <c r="D7" s="94">
        <f t="shared" si="0"/>
        <v>0</v>
      </c>
      <c r="E7" s="91"/>
      <c r="F7" s="307" t="s">
        <v>4431</v>
      </c>
      <c r="G7" s="307"/>
      <c r="H7" s="307"/>
      <c r="I7" s="307"/>
      <c r="J7" s="307"/>
      <c r="K7" s="97">
        <v>3</v>
      </c>
      <c r="L7" s="98">
        <v>0</v>
      </c>
      <c r="M7" s="97">
        <f t="shared" si="1"/>
        <v>0</v>
      </c>
      <c r="N7" s="91"/>
    </row>
    <row r="8" spans="1:14" ht="15" x14ac:dyDescent="0.25">
      <c r="A8" s="93" t="s">
        <v>4432</v>
      </c>
      <c r="B8" s="94">
        <v>1</v>
      </c>
      <c r="C8" s="95">
        <v>0</v>
      </c>
      <c r="D8" s="94">
        <f t="shared" si="0"/>
        <v>0</v>
      </c>
      <c r="E8" s="91"/>
      <c r="F8" s="307" t="s">
        <v>4433</v>
      </c>
      <c r="G8" s="307"/>
      <c r="H8" s="307"/>
      <c r="I8" s="307"/>
      <c r="J8" s="307"/>
      <c r="K8" s="97">
        <v>5</v>
      </c>
      <c r="L8" s="98">
        <v>0</v>
      </c>
      <c r="M8" s="97">
        <f t="shared" si="1"/>
        <v>0</v>
      </c>
      <c r="N8" s="91"/>
    </row>
    <row r="9" spans="1:14" ht="15" x14ac:dyDescent="0.25">
      <c r="A9" s="93" t="s">
        <v>4434</v>
      </c>
      <c r="B9" s="94">
        <v>3</v>
      </c>
      <c r="C9" s="95">
        <v>0</v>
      </c>
      <c r="D9" s="94">
        <f t="shared" si="0"/>
        <v>0</v>
      </c>
      <c r="E9" s="91"/>
      <c r="F9" s="308" t="s">
        <v>4435</v>
      </c>
      <c r="G9" s="308"/>
      <c r="H9" s="308"/>
      <c r="I9" s="308"/>
      <c r="J9" s="308"/>
      <c r="K9" s="94">
        <v>2</v>
      </c>
      <c r="L9" s="95">
        <v>0</v>
      </c>
      <c r="M9" s="94">
        <f t="shared" si="1"/>
        <v>0</v>
      </c>
      <c r="N9" s="91"/>
    </row>
    <row r="10" spans="1:14" ht="15" x14ac:dyDescent="0.25">
      <c r="A10" s="93" t="s">
        <v>4436</v>
      </c>
      <c r="B10" s="94">
        <v>2</v>
      </c>
      <c r="C10" s="95">
        <v>0</v>
      </c>
      <c r="D10" s="94">
        <f t="shared" si="0"/>
        <v>0</v>
      </c>
      <c r="E10" s="91"/>
      <c r="F10" s="308" t="s">
        <v>4437</v>
      </c>
      <c r="G10" s="308"/>
      <c r="H10" s="308"/>
      <c r="I10" s="308"/>
      <c r="J10" s="308"/>
      <c r="K10" s="94">
        <v>1</v>
      </c>
      <c r="L10" s="95">
        <v>0</v>
      </c>
      <c r="M10" s="94">
        <f t="shared" si="1"/>
        <v>0</v>
      </c>
      <c r="N10" s="91"/>
    </row>
    <row r="11" spans="1:14" ht="15" x14ac:dyDescent="0.25">
      <c r="A11" s="96" t="s">
        <v>6</v>
      </c>
      <c r="B11" s="97">
        <v>12</v>
      </c>
      <c r="C11" s="98">
        <v>0</v>
      </c>
      <c r="D11" s="97">
        <f t="shared" si="0"/>
        <v>0</v>
      </c>
      <c r="E11" s="91"/>
      <c r="F11" s="307" t="s">
        <v>4438</v>
      </c>
      <c r="G11" s="307"/>
      <c r="H11" s="307"/>
      <c r="I11" s="307"/>
      <c r="J11" s="307"/>
      <c r="K11" s="97">
        <v>8</v>
      </c>
      <c r="L11" s="98">
        <v>0</v>
      </c>
      <c r="M11" s="97">
        <f t="shared" si="1"/>
        <v>0</v>
      </c>
      <c r="N11" s="91"/>
    </row>
    <row r="12" spans="1:14" ht="15" x14ac:dyDescent="0.25">
      <c r="A12" s="93" t="s">
        <v>4439</v>
      </c>
      <c r="B12" s="94">
        <v>3</v>
      </c>
      <c r="C12" s="95">
        <v>0</v>
      </c>
      <c r="D12" s="94">
        <f t="shared" si="0"/>
        <v>0</v>
      </c>
      <c r="E12" s="91"/>
      <c r="F12" s="308" t="s">
        <v>4440</v>
      </c>
      <c r="G12" s="308"/>
      <c r="H12" s="308"/>
      <c r="I12" s="308"/>
      <c r="J12" s="308"/>
      <c r="K12" s="94">
        <v>2</v>
      </c>
      <c r="L12" s="95">
        <v>0</v>
      </c>
      <c r="M12" s="94">
        <f t="shared" si="1"/>
        <v>0</v>
      </c>
      <c r="N12" s="91"/>
    </row>
    <row r="13" spans="1:14" ht="15" x14ac:dyDescent="0.25">
      <c r="A13" s="93" t="s">
        <v>4441</v>
      </c>
      <c r="B13" s="94">
        <v>4</v>
      </c>
      <c r="C13" s="95">
        <v>0</v>
      </c>
      <c r="D13" s="94">
        <f t="shared" si="0"/>
        <v>0</v>
      </c>
      <c r="E13" s="91"/>
      <c r="F13" s="99"/>
      <c r="G13" s="99"/>
      <c r="H13" s="99"/>
      <c r="I13" s="99"/>
      <c r="J13" s="99"/>
      <c r="K13" s="100"/>
      <c r="L13" s="101"/>
      <c r="M13" s="100">
        <f>SUM(M2:M12)</f>
        <v>0</v>
      </c>
      <c r="N13" s="91"/>
    </row>
    <row r="14" spans="1:14" ht="15" x14ac:dyDescent="0.25">
      <c r="A14" s="96" t="s">
        <v>4442</v>
      </c>
      <c r="B14" s="97">
        <v>8</v>
      </c>
      <c r="C14" s="98">
        <v>0</v>
      </c>
      <c r="D14" s="97">
        <f t="shared" si="0"/>
        <v>0</v>
      </c>
      <c r="E14" s="91"/>
      <c r="F14" s="102"/>
      <c r="G14" s="102"/>
      <c r="H14" s="102"/>
      <c r="I14" s="102"/>
      <c r="J14" s="102"/>
      <c r="K14" s="91"/>
      <c r="L14" s="91"/>
      <c r="M14" s="91"/>
      <c r="N14" s="91"/>
    </row>
    <row r="15" spans="1:14" ht="15.75" x14ac:dyDescent="0.25">
      <c r="A15" s="96" t="s">
        <v>4443</v>
      </c>
      <c r="B15" s="97">
        <v>12</v>
      </c>
      <c r="C15" s="98">
        <v>0</v>
      </c>
      <c r="D15" s="97">
        <f t="shared" si="0"/>
        <v>0</v>
      </c>
      <c r="E15" s="91"/>
      <c r="F15" s="305" t="s">
        <v>4444</v>
      </c>
      <c r="G15" s="305"/>
      <c r="H15" s="305"/>
      <c r="I15" s="305"/>
      <c r="J15" s="103">
        <f>M13+D24</f>
        <v>0</v>
      </c>
      <c r="K15" s="91"/>
      <c r="L15" s="91"/>
      <c r="M15" s="91"/>
      <c r="N15" s="91"/>
    </row>
    <row r="16" spans="1:14" ht="15" x14ac:dyDescent="0.25">
      <c r="A16" s="93" t="s">
        <v>4445</v>
      </c>
      <c r="B16" s="94">
        <v>3</v>
      </c>
      <c r="C16" s="95">
        <v>0</v>
      </c>
      <c r="D16" s="94">
        <f t="shared" si="0"/>
        <v>0</v>
      </c>
      <c r="E16" s="91"/>
      <c r="F16" s="306" t="str">
        <f>IF(J15&lt;=7,"ASEGURABLE",IF(J15&lt;=12,"PRIMA CON RECARGO","NO ASEGURABLE"))</f>
        <v>ASEGURABLE</v>
      </c>
      <c r="G16" s="306"/>
      <c r="H16" s="306"/>
      <c r="I16" s="306"/>
      <c r="J16" s="104"/>
      <c r="K16" s="91"/>
      <c r="L16" s="91"/>
      <c r="M16" s="91"/>
      <c r="N16" s="91"/>
    </row>
    <row r="17" spans="1:14" ht="15" x14ac:dyDescent="0.25">
      <c r="A17" s="96" t="s">
        <v>4392</v>
      </c>
      <c r="B17" s="97">
        <v>5</v>
      </c>
      <c r="C17" s="98">
        <v>0</v>
      </c>
      <c r="D17" s="97">
        <f t="shared" si="0"/>
        <v>0</v>
      </c>
      <c r="E17" s="91"/>
      <c r="F17" s="306"/>
      <c r="G17" s="306"/>
      <c r="H17" s="306"/>
      <c r="I17" s="306"/>
      <c r="J17" s="104"/>
      <c r="K17" s="91"/>
      <c r="L17" s="91"/>
      <c r="M17" s="91"/>
      <c r="N17" s="91"/>
    </row>
    <row r="18" spans="1:14" ht="15" x14ac:dyDescent="0.25">
      <c r="A18" s="93" t="s">
        <v>4446</v>
      </c>
      <c r="B18" s="94">
        <v>4</v>
      </c>
      <c r="C18" s="95">
        <v>0</v>
      </c>
      <c r="D18" s="94">
        <f t="shared" si="0"/>
        <v>0</v>
      </c>
      <c r="E18" s="91"/>
      <c r="F18" s="306"/>
      <c r="G18" s="306"/>
      <c r="H18" s="306"/>
      <c r="I18" s="306"/>
      <c r="J18" s="104"/>
      <c r="K18" s="91"/>
      <c r="L18" s="91"/>
      <c r="M18" s="91"/>
      <c r="N18" s="91"/>
    </row>
    <row r="19" spans="1:14" ht="15" x14ac:dyDescent="0.25">
      <c r="A19" s="93" t="s">
        <v>4447</v>
      </c>
      <c r="B19" s="94">
        <v>2</v>
      </c>
      <c r="C19" s="95">
        <v>0</v>
      </c>
      <c r="D19" s="94">
        <f t="shared" si="0"/>
        <v>0</v>
      </c>
      <c r="E19" s="91"/>
      <c r="F19" s="102"/>
      <c r="G19" s="102"/>
      <c r="H19" s="102"/>
      <c r="I19" s="102"/>
      <c r="J19" s="102"/>
      <c r="K19" s="91"/>
      <c r="L19" s="91"/>
      <c r="M19" s="91"/>
      <c r="N19" s="91"/>
    </row>
    <row r="20" spans="1:14" ht="15" x14ac:dyDescent="0.25">
      <c r="A20" s="93" t="s">
        <v>4448</v>
      </c>
      <c r="B20" s="94">
        <v>3</v>
      </c>
      <c r="C20" s="95">
        <v>0</v>
      </c>
      <c r="D20" s="94">
        <f t="shared" si="0"/>
        <v>0</v>
      </c>
      <c r="E20" s="91"/>
      <c r="F20" s="183" t="str">
        <f>F16</f>
        <v>ASEGURABLE</v>
      </c>
      <c r="G20" s="102"/>
      <c r="H20" s="102"/>
      <c r="I20" s="102"/>
      <c r="J20" s="102"/>
      <c r="K20" s="91"/>
      <c r="L20" s="91"/>
      <c r="M20" s="91"/>
      <c r="N20" s="91"/>
    </row>
    <row r="21" spans="1:14" ht="15" x14ac:dyDescent="0.25">
      <c r="A21" s="93" t="s">
        <v>4449</v>
      </c>
      <c r="B21" s="94">
        <v>2</v>
      </c>
      <c r="C21" s="95">
        <v>0</v>
      </c>
      <c r="D21" s="94">
        <f t="shared" si="0"/>
        <v>0</v>
      </c>
      <c r="E21" s="91"/>
      <c r="F21" s="102"/>
      <c r="G21" s="102"/>
      <c r="H21" s="102"/>
      <c r="I21" s="102"/>
      <c r="J21" s="102"/>
      <c r="K21" s="91"/>
      <c r="L21" s="91"/>
      <c r="M21" s="91"/>
      <c r="N21" s="91"/>
    </row>
    <row r="22" spans="1:14" ht="15" x14ac:dyDescent="0.25">
      <c r="A22" s="96" t="s">
        <v>8</v>
      </c>
      <c r="B22" s="97">
        <v>5</v>
      </c>
      <c r="C22" s="98">
        <v>0</v>
      </c>
      <c r="D22" s="97">
        <f t="shared" si="0"/>
        <v>0</v>
      </c>
      <c r="E22" s="91"/>
      <c r="F22" s="102"/>
      <c r="G22" s="102"/>
      <c r="H22" s="102"/>
      <c r="I22" s="102"/>
      <c r="J22" s="102"/>
      <c r="K22" s="91"/>
      <c r="L22" s="91"/>
      <c r="M22" s="91"/>
      <c r="N22" s="91"/>
    </row>
    <row r="23" spans="1:14" ht="15" x14ac:dyDescent="0.25">
      <c r="A23" s="93" t="s">
        <v>4393</v>
      </c>
      <c r="B23" s="94">
        <v>3</v>
      </c>
      <c r="C23" s="95">
        <v>0</v>
      </c>
      <c r="D23" s="94">
        <f t="shared" si="0"/>
        <v>0</v>
      </c>
      <c r="E23" s="91"/>
      <c r="F23" s="102"/>
      <c r="G23" s="102"/>
      <c r="H23" s="102"/>
      <c r="I23" s="102"/>
      <c r="J23" s="102"/>
      <c r="K23" s="91"/>
      <c r="L23" s="91"/>
      <c r="M23" s="91"/>
      <c r="N23" s="91"/>
    </row>
    <row r="24" spans="1:14" ht="15" x14ac:dyDescent="0.25">
      <c r="A24" s="101"/>
      <c r="B24" s="100"/>
      <c r="C24" s="100"/>
      <c r="D24" s="100">
        <f>SUM(D2:D23)</f>
        <v>0</v>
      </c>
      <c r="E24" s="91"/>
      <c r="F24" s="102"/>
      <c r="G24" s="102"/>
      <c r="H24" s="102"/>
      <c r="I24" s="102"/>
      <c r="J24" s="102"/>
      <c r="K24" s="91"/>
      <c r="L24" s="91"/>
      <c r="M24" s="91"/>
      <c r="N24" s="91"/>
    </row>
    <row r="25" spans="1:14" x14ac:dyDescent="0.2">
      <c r="A25" s="91"/>
      <c r="B25" s="105"/>
      <c r="C25" s="105"/>
      <c r="D25" s="105"/>
      <c r="E25" s="91"/>
      <c r="F25" s="102"/>
      <c r="G25" s="102"/>
      <c r="H25" s="102"/>
      <c r="I25" s="102"/>
      <c r="J25" s="102"/>
      <c r="K25" s="91"/>
      <c r="L25" s="91"/>
      <c r="M25" s="91"/>
      <c r="N25" s="91"/>
    </row>
  </sheetData>
  <sheetProtection password="DFA9" sheet="1" objects="1" scenarios="1" selectLockedCells="1"/>
  <mergeCells count="14">
    <mergeCell ref="F6:J6"/>
    <mergeCell ref="F1:J1"/>
    <mergeCell ref="F2:J2"/>
    <mergeCell ref="F3:J3"/>
    <mergeCell ref="F4:J4"/>
    <mergeCell ref="F5:J5"/>
    <mergeCell ref="F15:I15"/>
    <mergeCell ref="F16:I18"/>
    <mergeCell ref="F7:J7"/>
    <mergeCell ref="F8:J8"/>
    <mergeCell ref="F9:J9"/>
    <mergeCell ref="F10:J10"/>
    <mergeCell ref="F11:J11"/>
    <mergeCell ref="F12:J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2185"/>
  <sheetViews>
    <sheetView tabSelected="1" showRuler="0" zoomScale="90" zoomScaleNormal="90" workbookViewId="0">
      <selection activeCell="N17" sqref="N17:AA17"/>
    </sheetView>
  </sheetViews>
  <sheetFormatPr baseColWidth="10" defaultColWidth="0" defaultRowHeight="12.75" zeroHeight="1" x14ac:dyDescent="0.2"/>
  <cols>
    <col min="1" max="20" width="3.28515625" style="189" customWidth="1"/>
    <col min="21" max="21" width="6.140625" style="189" customWidth="1"/>
    <col min="22" max="26" width="3.28515625" style="189" customWidth="1"/>
    <col min="27" max="27" width="4.28515625" style="189" customWidth="1"/>
    <col min="28" max="36" width="3.28515625" style="189" customWidth="1"/>
    <col min="37" max="38" width="5" style="189" customWidth="1"/>
    <col min="39" max="39" width="3.28515625" style="257" customWidth="1"/>
    <col min="40" max="40" width="3.28515625" style="196" customWidth="1"/>
    <col min="41" max="41" width="3.28515625" style="196" hidden="1" customWidth="1"/>
    <col min="42" max="42" width="2" style="197" hidden="1" customWidth="1"/>
    <col min="43" max="43" width="24.42578125" style="198" hidden="1"/>
    <col min="44" max="44" width="11.140625" style="198" hidden="1"/>
    <col min="45" max="45" width="16.5703125" style="198" hidden="1"/>
    <col min="46" max="46" width="16.140625" style="198" hidden="1"/>
    <col min="47" max="47" width="32.5703125" style="198" hidden="1"/>
    <col min="48" max="48" width="19" style="198" hidden="1"/>
    <col min="49" max="49" width="7.28515625" style="198" hidden="1"/>
    <col min="50" max="50" width="9.85546875" style="198" hidden="1"/>
    <col min="51" max="51" width="22" style="198" hidden="1"/>
    <col min="52" max="52" width="15.140625" style="198" hidden="1"/>
    <col min="53" max="53" width="5.7109375" style="196" hidden="1"/>
    <col min="54" max="55" width="23.85546875" style="196" hidden="1"/>
    <col min="56" max="56" width="8.28515625" style="196" hidden="1"/>
    <col min="57" max="57" width="2.7109375" style="196" hidden="1"/>
    <col min="58" max="16381" width="11.42578125" style="196" hidden="1"/>
    <col min="16382" max="16382" width="17.42578125" style="196" hidden="1"/>
    <col min="16383" max="16383" width="11.85546875" style="196" hidden="1"/>
    <col min="16384" max="16384" width="11.42578125" style="196" hidden="1"/>
  </cols>
  <sheetData>
    <row r="1" spans="1:74" s="195" customFormat="1" ht="12.95" customHeight="1" x14ac:dyDescent="0.25">
      <c r="A1" s="88"/>
      <c r="B1" s="8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9"/>
      <c r="AC1" s="130"/>
      <c r="AD1" s="130"/>
      <c r="AE1" s="130"/>
      <c r="AF1" s="130"/>
      <c r="AG1" s="130"/>
      <c r="AH1" s="130"/>
      <c r="AI1" s="130"/>
      <c r="AJ1" s="88"/>
      <c r="AK1" s="88"/>
      <c r="AL1" s="88"/>
      <c r="AM1" s="194"/>
      <c r="AO1" s="196"/>
      <c r="AP1" s="197"/>
      <c r="AQ1" s="198" t="s">
        <v>1372</v>
      </c>
      <c r="AR1" s="198"/>
      <c r="AS1" s="198"/>
      <c r="AT1" s="198"/>
      <c r="AU1" s="198" t="s">
        <v>1416</v>
      </c>
      <c r="AV1" s="198" t="s">
        <v>1381</v>
      </c>
      <c r="AW1" s="198"/>
      <c r="AX1" s="198" t="s">
        <v>1379</v>
      </c>
      <c r="AY1" s="198" t="s">
        <v>1417</v>
      </c>
      <c r="AZ1" s="198" t="str">
        <f ca="1">IF($AZ$7-AB17&lt;0,0,IF($AZ$7-AB17&gt;5,"&gt;5",$AZ$7-AB17))</f>
        <v>&gt;5</v>
      </c>
      <c r="BA1" s="196"/>
      <c r="BB1" s="199" t="s">
        <v>4574</v>
      </c>
      <c r="BC1" s="199" t="s">
        <v>4574</v>
      </c>
      <c r="BD1" s="196">
        <v>1</v>
      </c>
      <c r="BE1" s="196"/>
      <c r="BF1" s="196"/>
      <c r="BG1" s="196"/>
      <c r="BH1" s="196"/>
      <c r="BI1" s="196"/>
      <c r="BJ1" s="196"/>
      <c r="BK1" s="196"/>
      <c r="BL1" s="196"/>
      <c r="BM1" s="196"/>
      <c r="BN1" s="196"/>
      <c r="BO1" s="196"/>
      <c r="BP1" s="196"/>
      <c r="BQ1" s="196"/>
      <c r="BR1" s="196"/>
      <c r="BS1" s="196"/>
      <c r="BT1" s="196"/>
      <c r="BU1" s="196"/>
      <c r="BV1" s="196"/>
    </row>
    <row r="2" spans="1:74" s="195" customFormat="1" ht="12.95" customHeight="1" x14ac:dyDescent="0.25">
      <c r="A2" s="88"/>
      <c r="B2" s="354" t="s">
        <v>4420</v>
      </c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  <c r="Q2" s="354"/>
      <c r="R2" s="354"/>
      <c r="S2" s="354"/>
      <c r="T2" s="128"/>
      <c r="U2" s="128"/>
      <c r="V2" s="128"/>
      <c r="W2" s="128"/>
      <c r="X2" s="128"/>
      <c r="Y2" s="128"/>
      <c r="Z2" s="128"/>
      <c r="AA2" s="128"/>
      <c r="AB2" s="129"/>
      <c r="AC2" s="130"/>
      <c r="AD2" s="130"/>
      <c r="AE2" s="130"/>
      <c r="AF2" s="130"/>
      <c r="AG2" s="130"/>
      <c r="AH2" s="130"/>
      <c r="AI2" s="130"/>
      <c r="AJ2" s="88"/>
      <c r="AK2" s="88"/>
      <c r="AL2" s="88"/>
      <c r="AM2" s="194"/>
      <c r="AO2" s="196"/>
      <c r="AP2" s="197"/>
      <c r="AQ2" s="200">
        <v>5000</v>
      </c>
      <c r="AR2" s="200">
        <v>10000</v>
      </c>
      <c r="AS2" s="198"/>
      <c r="AT2" s="198"/>
      <c r="AU2" s="200">
        <v>5000</v>
      </c>
      <c r="AV2" s="200">
        <v>500</v>
      </c>
      <c r="AW2" s="198"/>
      <c r="AX2" s="198">
        <f ca="1">AZ7+1</f>
        <v>2019</v>
      </c>
      <c r="AY2" s="198" t="s">
        <v>1418</v>
      </c>
      <c r="AZ2" s="198" t="str">
        <f>VLOOKUP(AG17,Parametros!$K$17:$L$28,2,1)</f>
        <v>[10000,15000)</v>
      </c>
      <c r="BA2" s="196"/>
      <c r="BB2" s="199" t="s">
        <v>4324</v>
      </c>
      <c r="BC2" s="199" t="s">
        <v>4324</v>
      </c>
      <c r="BD2" s="196">
        <v>2</v>
      </c>
      <c r="BE2" s="196"/>
      <c r="BF2" s="196"/>
      <c r="BG2" s="196"/>
      <c r="BH2" s="196"/>
      <c r="BI2" s="196"/>
      <c r="BJ2" s="196"/>
      <c r="BK2" s="196"/>
      <c r="BL2" s="196"/>
      <c r="BM2" s="196"/>
      <c r="BN2" s="196"/>
      <c r="BO2" s="196"/>
      <c r="BP2" s="196"/>
      <c r="BQ2" s="196"/>
      <c r="BR2" s="196"/>
      <c r="BS2" s="196"/>
      <c r="BT2" s="196"/>
      <c r="BU2" s="196"/>
      <c r="BV2" s="196"/>
    </row>
    <row r="3" spans="1:74" s="195" customFormat="1" ht="12.95" customHeight="1" x14ac:dyDescent="0.25">
      <c r="A3" s="88"/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  <c r="P3" s="354"/>
      <c r="Q3" s="354"/>
      <c r="R3" s="354"/>
      <c r="S3" s="354"/>
      <c r="T3" s="128"/>
      <c r="U3" s="128"/>
      <c r="V3" s="128"/>
      <c r="W3" s="128"/>
      <c r="X3" s="128"/>
      <c r="Y3" s="128"/>
      <c r="Z3" s="128"/>
      <c r="AA3" s="128"/>
      <c r="AB3" s="129"/>
      <c r="AC3" s="130"/>
      <c r="AD3" s="130"/>
      <c r="AE3" s="130"/>
      <c r="AF3" s="130"/>
      <c r="AG3" s="130"/>
      <c r="AH3" s="130"/>
      <c r="AI3" s="130"/>
      <c r="AJ3" s="88"/>
      <c r="AK3" s="88"/>
      <c r="AL3" s="88"/>
      <c r="AM3" s="194"/>
      <c r="AO3" s="196"/>
      <c r="AP3" s="197"/>
      <c r="AQ3" s="200">
        <v>10000</v>
      </c>
      <c r="AR3" s="200">
        <v>20000</v>
      </c>
      <c r="AS3" s="198"/>
      <c r="AT3" s="198"/>
      <c r="AU3" s="200">
        <v>10000</v>
      </c>
      <c r="AV3" s="200">
        <v>1000</v>
      </c>
      <c r="AW3" s="198"/>
      <c r="AX3" s="198">
        <f ca="1">AZ7</f>
        <v>2018</v>
      </c>
      <c r="AY3" s="198" t="s">
        <v>1419</v>
      </c>
      <c r="AZ3" s="198"/>
      <c r="BA3" s="196"/>
      <c r="BB3" s="199" t="s">
        <v>4326</v>
      </c>
      <c r="BC3" s="199" t="s">
        <v>4326</v>
      </c>
      <c r="BD3" s="196">
        <v>3</v>
      </c>
      <c r="BE3" s="201"/>
      <c r="BF3" s="196"/>
      <c r="BG3" s="196"/>
      <c r="BH3" s="196"/>
      <c r="BI3" s="196"/>
      <c r="BJ3" s="196"/>
      <c r="BK3" s="196"/>
      <c r="BL3" s="196"/>
      <c r="BM3" s="196"/>
      <c r="BN3" s="196"/>
      <c r="BO3" s="196"/>
      <c r="BP3" s="196"/>
      <c r="BQ3" s="196"/>
      <c r="BR3" s="196"/>
      <c r="BS3" s="196"/>
      <c r="BT3" s="196"/>
      <c r="BU3" s="196"/>
      <c r="BV3" s="196"/>
    </row>
    <row r="4" spans="1:74" s="195" customFormat="1" ht="12.95" customHeight="1" x14ac:dyDescent="0.25">
      <c r="A4" s="88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94"/>
      <c r="AO4" s="196"/>
      <c r="AP4" s="197"/>
      <c r="AQ4" s="200">
        <v>25000</v>
      </c>
      <c r="AR4" s="200">
        <v>50000</v>
      </c>
      <c r="AS4" s="198"/>
      <c r="AT4" s="198"/>
      <c r="AU4" s="200">
        <v>15000</v>
      </c>
      <c r="AV4" s="200">
        <v>2000</v>
      </c>
      <c r="AW4" s="198"/>
      <c r="AX4" s="198">
        <f ca="1">AX3-1</f>
        <v>2017</v>
      </c>
      <c r="AY4" s="198" t="s">
        <v>1420</v>
      </c>
      <c r="AZ4" s="198"/>
      <c r="BA4" s="196"/>
      <c r="BB4" s="199" t="s">
        <v>4328</v>
      </c>
      <c r="BC4" s="199" t="s">
        <v>4328</v>
      </c>
      <c r="BD4" s="196">
        <v>4</v>
      </c>
      <c r="BE4" s="201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</row>
    <row r="5" spans="1:74" s="195" customFormat="1" ht="12.95" customHeight="1" x14ac:dyDescent="0.25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194"/>
      <c r="AO5" s="196"/>
      <c r="AP5" s="197"/>
      <c r="AQ5" s="200">
        <f>AR4</f>
        <v>50000</v>
      </c>
      <c r="AR5" s="200">
        <f>AQ5*2</f>
        <v>100000</v>
      </c>
      <c r="AS5" s="198"/>
      <c r="AT5" s="198"/>
      <c r="AU5" s="200">
        <v>20000</v>
      </c>
      <c r="AV5" s="200">
        <v>5000</v>
      </c>
      <c r="AW5" s="198"/>
      <c r="AX5" s="198">
        <f ca="1">AX4-1</f>
        <v>2016</v>
      </c>
      <c r="AY5" s="198" t="s">
        <v>1421</v>
      </c>
      <c r="AZ5" s="202">
        <f ca="1">ROUND(MIN(-(VLOOKUP(AZ1,Parametros!M17:N23,2,FALSE)+VLOOKUP(AZ2,Parametros!$I$17:$J$28,2,FALSE)),70%),4)+AZ9+AZ10</f>
        <v>0.3</v>
      </c>
      <c r="BA5" s="196"/>
      <c r="BB5" s="199" t="s">
        <v>6055</v>
      </c>
      <c r="BC5" s="199" t="s">
        <v>6055</v>
      </c>
      <c r="BD5" s="196">
        <v>5</v>
      </c>
      <c r="BE5" s="196"/>
      <c r="BF5" s="196"/>
      <c r="BG5" s="196"/>
      <c r="BH5" s="196"/>
      <c r="BI5" s="196"/>
      <c r="BJ5" s="196"/>
      <c r="BK5" s="196"/>
      <c r="BL5" s="196"/>
      <c r="BM5" s="196"/>
      <c r="BN5" s="196"/>
      <c r="BO5" s="196"/>
      <c r="BP5" s="196"/>
      <c r="BQ5" s="196"/>
      <c r="BR5" s="196"/>
      <c r="BS5" s="196"/>
      <c r="BT5" s="196"/>
      <c r="BU5" s="196"/>
      <c r="BV5" s="196"/>
    </row>
    <row r="6" spans="1:74" s="195" customFormat="1" ht="12.95" customHeight="1" x14ac:dyDescent="0.25">
      <c r="A6" s="88"/>
      <c r="B6" s="364">
        <f ca="1">TODAY()</f>
        <v>43245</v>
      </c>
      <c r="C6" s="365"/>
      <c r="D6" s="365"/>
      <c r="E6" s="365"/>
      <c r="F6" s="365"/>
      <c r="G6" s="365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194"/>
      <c r="AO6" s="196"/>
      <c r="AP6" s="197"/>
      <c r="AQ6" s="200">
        <v>100000</v>
      </c>
      <c r="AR6" s="200">
        <v>300000</v>
      </c>
      <c r="AS6" s="198"/>
      <c r="AT6" s="198"/>
      <c r="AU6" s="200">
        <v>25000</v>
      </c>
      <c r="AV6" s="200">
        <v>10000</v>
      </c>
      <c r="AW6" s="198"/>
      <c r="AX6" s="198">
        <f t="shared" ref="AX6:AX17" ca="1" si="0">AX5-1</f>
        <v>2015</v>
      </c>
      <c r="AY6" s="198"/>
      <c r="AZ6" s="198">
        <v>0</v>
      </c>
      <c r="BA6" s="196"/>
      <c r="BB6" s="199" t="s">
        <v>4329</v>
      </c>
      <c r="BC6" s="199" t="s">
        <v>4329</v>
      </c>
      <c r="BD6" s="196">
        <v>6</v>
      </c>
      <c r="BE6" s="196"/>
      <c r="BF6" s="196"/>
      <c r="BG6" s="196"/>
      <c r="BH6" s="196"/>
      <c r="BI6" s="196"/>
      <c r="BJ6" s="196"/>
      <c r="BK6" s="196"/>
      <c r="BL6" s="196"/>
      <c r="BM6" s="196"/>
      <c r="BN6" s="196"/>
      <c r="BO6" s="196"/>
      <c r="BP6" s="196"/>
      <c r="BQ6" s="196"/>
      <c r="BR6" s="196"/>
      <c r="BS6" s="196"/>
      <c r="BT6" s="196"/>
      <c r="BU6" s="196"/>
      <c r="BV6" s="196"/>
    </row>
    <row r="7" spans="1:74" s="205" customFormat="1" ht="15" customHeight="1" x14ac:dyDescent="0.25">
      <c r="A7" s="88"/>
      <c r="B7" s="8"/>
      <c r="C7" s="8"/>
      <c r="D7" s="8"/>
      <c r="E7" s="8"/>
      <c r="F7" s="8"/>
      <c r="G7" s="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194"/>
      <c r="AN7" s="203"/>
      <c r="AO7" s="197"/>
      <c r="AP7" s="197"/>
      <c r="AQ7" s="197"/>
      <c r="AR7" s="197"/>
      <c r="AS7" s="197"/>
      <c r="AT7" s="197"/>
      <c r="AU7" s="204">
        <v>50000</v>
      </c>
      <c r="AV7" s="197"/>
      <c r="AW7" s="197"/>
      <c r="AX7" s="198">
        <f t="shared" ca="1" si="0"/>
        <v>2014</v>
      </c>
      <c r="AY7" s="197" t="s">
        <v>2138</v>
      </c>
      <c r="AZ7" s="197">
        <f ca="1">YEAR(B6)</f>
        <v>2018</v>
      </c>
      <c r="BA7" s="197"/>
      <c r="BB7" s="199" t="s">
        <v>4330</v>
      </c>
      <c r="BC7" s="199" t="s">
        <v>4330</v>
      </c>
      <c r="BD7" s="196">
        <v>7</v>
      </c>
      <c r="BE7" s="197"/>
      <c r="BF7" s="197"/>
      <c r="BG7" s="197"/>
      <c r="BH7" s="197"/>
      <c r="BI7" s="197"/>
      <c r="BJ7" s="197"/>
      <c r="BK7" s="197"/>
      <c r="BL7" s="197"/>
      <c r="BM7" s="197"/>
      <c r="BN7" s="197"/>
      <c r="BO7" s="197"/>
      <c r="BP7" s="197"/>
      <c r="BQ7" s="197"/>
      <c r="BR7" s="197"/>
      <c r="BS7" s="197"/>
      <c r="BT7" s="197"/>
      <c r="BU7" s="197"/>
      <c r="BV7" s="197"/>
    </row>
    <row r="8" spans="1:74" s="195" customFormat="1" ht="15" customHeight="1" x14ac:dyDescent="0.25">
      <c r="A8" s="88"/>
      <c r="B8" s="360" t="s">
        <v>6026</v>
      </c>
      <c r="C8" s="361"/>
      <c r="D8" s="361"/>
      <c r="E8" s="361"/>
      <c r="F8" s="361"/>
      <c r="G8" s="361"/>
      <c r="H8" s="361"/>
      <c r="I8" s="361"/>
      <c r="J8" s="361"/>
      <c r="K8" s="361"/>
      <c r="L8" s="361"/>
      <c r="M8" s="361"/>
      <c r="N8" s="361"/>
      <c r="O8" s="361"/>
      <c r="P8" s="361"/>
      <c r="Q8" s="361"/>
      <c r="R8" s="361"/>
      <c r="S8" s="361"/>
      <c r="T8" s="361"/>
      <c r="U8" s="361"/>
      <c r="V8" s="361"/>
      <c r="W8" s="361"/>
      <c r="X8" s="361"/>
      <c r="Y8" s="361"/>
      <c r="Z8" s="361"/>
      <c r="AA8" s="361"/>
      <c r="AB8" s="361"/>
      <c r="AC8" s="361"/>
      <c r="AD8" s="361"/>
      <c r="AE8" s="361"/>
      <c r="AF8" s="361"/>
      <c r="AG8" s="361"/>
      <c r="AH8" s="361"/>
      <c r="AI8" s="361"/>
      <c r="AJ8" s="361"/>
      <c r="AK8" s="361"/>
      <c r="AL8" s="362"/>
      <c r="AM8" s="206"/>
      <c r="AN8" s="207"/>
      <c r="AO8" s="196"/>
      <c r="AP8" s="197"/>
      <c r="AQ8" s="198" t="s">
        <v>2121</v>
      </c>
      <c r="AR8" s="368" t="str">
        <f>IF($AS$30="LIVIANO","LIVIANO",IF($AS$30="MEDIANO","MEDIANO",IF($AS$30="PESADO","PESADO",IF($AS$30="MULA","MULA",IF($AS$30="VOLQUETE","MULA",IF($AS$30="REMOLQUE","REMOLQUE"))))))</f>
        <v>LIVIANO</v>
      </c>
      <c r="AS8" s="368"/>
      <c r="AT8" s="198"/>
      <c r="AU8" s="200">
        <v>100000</v>
      </c>
      <c r="AV8" s="198"/>
      <c r="AW8" s="198"/>
      <c r="AX8" s="198">
        <f t="shared" ca="1" si="0"/>
        <v>2013</v>
      </c>
      <c r="AY8" s="198" t="s">
        <v>2139</v>
      </c>
      <c r="AZ8" s="208">
        <f ca="1">AZ7-AB17</f>
        <v>9</v>
      </c>
      <c r="BA8" s="196"/>
      <c r="BB8" s="199" t="s">
        <v>4357</v>
      </c>
      <c r="BC8" s="199" t="s">
        <v>4357</v>
      </c>
      <c r="BD8" s="196">
        <v>8</v>
      </c>
      <c r="BE8" s="196"/>
      <c r="BF8" s="196"/>
      <c r="BG8" s="196"/>
      <c r="BH8" s="196"/>
      <c r="BI8" s="196"/>
      <c r="BJ8" s="196"/>
      <c r="BK8" s="196"/>
      <c r="BL8" s="196"/>
      <c r="BM8" s="196"/>
      <c r="BN8" s="196"/>
      <c r="BO8" s="196"/>
      <c r="BP8" s="196"/>
      <c r="BQ8" s="196"/>
      <c r="BR8" s="196"/>
      <c r="BS8" s="196"/>
      <c r="BT8" s="196"/>
      <c r="BU8" s="196"/>
      <c r="BV8" s="196"/>
    </row>
    <row r="9" spans="1:74" s="205" customFormat="1" ht="15" customHeight="1" x14ac:dyDescent="0.25">
      <c r="A9" s="46"/>
      <c r="B9" s="355" t="s">
        <v>6027</v>
      </c>
      <c r="C9" s="356"/>
      <c r="D9" s="356"/>
      <c r="E9" s="356"/>
      <c r="F9" s="356"/>
      <c r="G9" s="356"/>
      <c r="H9" s="356"/>
      <c r="I9" s="356"/>
      <c r="J9" s="356"/>
      <c r="K9" s="356"/>
      <c r="L9" s="356"/>
      <c r="M9" s="356"/>
      <c r="N9" s="356"/>
      <c r="O9" s="356"/>
      <c r="P9" s="356" t="s">
        <v>6025</v>
      </c>
      <c r="Q9" s="356"/>
      <c r="R9" s="356"/>
      <c r="S9" s="356"/>
      <c r="T9" s="356"/>
      <c r="U9" s="356"/>
      <c r="V9" s="356"/>
      <c r="W9" s="356"/>
      <c r="X9" s="356"/>
      <c r="Y9" s="356"/>
      <c r="Z9" s="356"/>
      <c r="AA9" s="356"/>
      <c r="AB9" s="356"/>
      <c r="AC9" s="356" t="s">
        <v>4407</v>
      </c>
      <c r="AD9" s="356"/>
      <c r="AE9" s="356"/>
      <c r="AF9" s="356"/>
      <c r="AG9" s="356"/>
      <c r="AH9" s="356"/>
      <c r="AI9" s="356"/>
      <c r="AJ9" s="356"/>
      <c r="AK9" s="356"/>
      <c r="AL9" s="363"/>
      <c r="AM9" s="209"/>
      <c r="AN9" s="203"/>
      <c r="AO9" s="197"/>
      <c r="AP9" s="197"/>
      <c r="AQ9" s="197" t="s">
        <v>2122</v>
      </c>
      <c r="AR9" s="197"/>
      <c r="AS9" s="197"/>
      <c r="AT9" s="197"/>
      <c r="AU9" s="197"/>
      <c r="AV9" s="197"/>
      <c r="AW9" s="197"/>
      <c r="AX9" s="198">
        <f t="shared" ca="1" si="0"/>
        <v>2012</v>
      </c>
      <c r="AY9" s="197" t="s">
        <v>4364</v>
      </c>
      <c r="AZ9" s="210">
        <f>VLOOKUP($AT$24,ML!$H:$I,2,0)</f>
        <v>0</v>
      </c>
      <c r="BA9" s="197"/>
      <c r="BB9" s="199" t="s">
        <v>4350</v>
      </c>
      <c r="BC9" s="199" t="s">
        <v>4350</v>
      </c>
      <c r="BD9" s="196">
        <v>9</v>
      </c>
      <c r="BE9" s="197"/>
      <c r="BF9" s="197"/>
      <c r="BG9" s="197"/>
      <c r="BH9" s="197"/>
      <c r="BI9" s="197"/>
      <c r="BJ9" s="197"/>
      <c r="BK9" s="197"/>
      <c r="BL9" s="197"/>
      <c r="BM9" s="197"/>
      <c r="BN9" s="197"/>
      <c r="BO9" s="197"/>
      <c r="BP9" s="197"/>
      <c r="BQ9" s="197"/>
      <c r="BR9" s="197"/>
      <c r="BS9" s="197"/>
      <c r="BT9" s="197"/>
      <c r="BU9" s="197"/>
      <c r="BV9" s="197"/>
    </row>
    <row r="10" spans="1:74" s="205" customFormat="1" ht="15" customHeight="1" x14ac:dyDescent="0.25">
      <c r="A10" s="25"/>
      <c r="B10" s="357" t="s">
        <v>6042</v>
      </c>
      <c r="C10" s="358"/>
      <c r="D10" s="358"/>
      <c r="E10" s="358"/>
      <c r="F10" s="358"/>
      <c r="G10" s="358"/>
      <c r="H10" s="358"/>
      <c r="I10" s="358"/>
      <c r="J10" s="358"/>
      <c r="K10" s="358"/>
      <c r="L10" s="358"/>
      <c r="M10" s="358"/>
      <c r="N10" s="358"/>
      <c r="O10" s="359"/>
      <c r="P10" s="357" t="s">
        <v>6039</v>
      </c>
      <c r="Q10" s="358"/>
      <c r="R10" s="358"/>
      <c r="S10" s="358"/>
      <c r="T10" s="358"/>
      <c r="U10" s="358"/>
      <c r="V10" s="358"/>
      <c r="W10" s="358"/>
      <c r="X10" s="358"/>
      <c r="Y10" s="358"/>
      <c r="Z10" s="358"/>
      <c r="AA10" s="358"/>
      <c r="AB10" s="359"/>
      <c r="AC10" s="357" t="s">
        <v>6050</v>
      </c>
      <c r="AD10" s="358"/>
      <c r="AE10" s="358"/>
      <c r="AF10" s="358"/>
      <c r="AG10" s="358"/>
      <c r="AH10" s="358"/>
      <c r="AI10" s="358"/>
      <c r="AJ10" s="358"/>
      <c r="AK10" s="358"/>
      <c r="AL10" s="359"/>
      <c r="AM10" s="203"/>
      <c r="AN10" s="203"/>
      <c r="AO10" s="197"/>
      <c r="AP10" s="197"/>
      <c r="AQ10" s="197" t="s">
        <v>2123</v>
      </c>
      <c r="AR10" s="197"/>
      <c r="AS10" s="197">
        <f>VLOOKUP(B19,Parametros!I2:J13,2,0)</f>
        <v>0.06</v>
      </c>
      <c r="AT10" s="197"/>
      <c r="AU10" s="197" t="s">
        <v>1385</v>
      </c>
      <c r="AV10" s="197"/>
      <c r="AW10" s="197"/>
      <c r="AX10" s="198">
        <f t="shared" ca="1" si="0"/>
        <v>2011</v>
      </c>
      <c r="AY10" s="197" t="s">
        <v>4408</v>
      </c>
      <c r="AZ10" s="211">
        <v>0</v>
      </c>
      <c r="BA10" s="197"/>
      <c r="BB10" s="199" t="s">
        <v>5923</v>
      </c>
      <c r="BC10" s="199" t="s">
        <v>5923</v>
      </c>
      <c r="BD10" s="196">
        <v>10</v>
      </c>
      <c r="BE10" s="197"/>
      <c r="BF10" s="197"/>
      <c r="BG10" s="197"/>
      <c r="BH10" s="197"/>
      <c r="BI10" s="197"/>
      <c r="BJ10" s="197"/>
      <c r="BK10" s="197"/>
      <c r="BL10" s="197"/>
      <c r="BM10" s="197"/>
      <c r="BN10" s="197"/>
      <c r="BO10" s="197"/>
      <c r="BP10" s="197"/>
      <c r="BQ10" s="197"/>
      <c r="BR10" s="197"/>
      <c r="BS10" s="197"/>
      <c r="BT10" s="197"/>
      <c r="BU10" s="197"/>
      <c r="BV10" s="197"/>
    </row>
    <row r="11" spans="1:74" s="205" customFormat="1" ht="12.95" customHeight="1" x14ac:dyDescent="0.25">
      <c r="A11" s="46"/>
      <c r="B11" s="355" t="s">
        <v>4378</v>
      </c>
      <c r="C11" s="356"/>
      <c r="D11" s="356"/>
      <c r="E11" s="356"/>
      <c r="F11" s="356"/>
      <c r="G11" s="356"/>
      <c r="H11" s="356"/>
      <c r="I11" s="356"/>
      <c r="J11" s="356"/>
      <c r="K11" s="356"/>
      <c r="L11" s="356"/>
      <c r="M11" s="356"/>
      <c r="N11" s="356"/>
      <c r="O11" s="356"/>
      <c r="P11" s="366" t="s">
        <v>6068</v>
      </c>
      <c r="Q11" s="366"/>
      <c r="R11" s="366"/>
      <c r="S11" s="366"/>
      <c r="T11" s="366"/>
      <c r="U11" s="366"/>
      <c r="V11" s="366"/>
      <c r="W11" s="366"/>
      <c r="X11" s="366" t="s">
        <v>6028</v>
      </c>
      <c r="Y11" s="366"/>
      <c r="Z11" s="366"/>
      <c r="AA11" s="366"/>
      <c r="AB11" s="366"/>
      <c r="AC11" s="366" t="s">
        <v>6024</v>
      </c>
      <c r="AD11" s="366"/>
      <c r="AE11" s="366"/>
      <c r="AF11" s="156"/>
      <c r="AG11" s="156"/>
      <c r="AH11" s="156"/>
      <c r="AI11" s="156"/>
      <c r="AJ11" s="156"/>
      <c r="AK11" s="156"/>
      <c r="AL11" s="157"/>
      <c r="AM11" s="206"/>
      <c r="AN11" s="203"/>
      <c r="AO11" s="197"/>
      <c r="AP11" s="212"/>
      <c r="AQ11" s="197" t="s">
        <v>2141</v>
      </c>
      <c r="AR11" s="197"/>
      <c r="AS11" s="197"/>
      <c r="AT11" s="197"/>
      <c r="AU11" s="197" t="s">
        <v>1386</v>
      </c>
      <c r="AV11" s="197"/>
      <c r="AW11" s="197"/>
      <c r="AX11" s="198">
        <f t="shared" ca="1" si="0"/>
        <v>2010</v>
      </c>
      <c r="AY11" s="197"/>
      <c r="AZ11" s="197"/>
      <c r="BA11" s="197"/>
      <c r="BB11" s="199" t="s">
        <v>4331</v>
      </c>
      <c r="BC11" s="199" t="s">
        <v>4331</v>
      </c>
      <c r="BD11" s="196">
        <v>11</v>
      </c>
      <c r="BE11" s="197"/>
      <c r="BF11" s="197"/>
      <c r="BG11" s="197"/>
      <c r="BH11" s="197"/>
      <c r="BI11" s="197"/>
      <c r="BJ11" s="197"/>
      <c r="BK11" s="197"/>
      <c r="BL11" s="197"/>
      <c r="BM11" s="197"/>
      <c r="BN11" s="197"/>
      <c r="BO11" s="197"/>
      <c r="BP11" s="197"/>
      <c r="BQ11" s="197"/>
      <c r="BR11" s="197"/>
      <c r="BS11" s="197"/>
      <c r="BT11" s="197"/>
      <c r="BU11" s="197"/>
      <c r="BV11" s="197"/>
    </row>
    <row r="12" spans="1:74" s="205" customFormat="1" ht="12.95" customHeight="1" x14ac:dyDescent="0.25">
      <c r="A12" s="25"/>
      <c r="B12" s="357" t="s">
        <v>6065</v>
      </c>
      <c r="C12" s="358"/>
      <c r="D12" s="358"/>
      <c r="E12" s="358"/>
      <c r="F12" s="358"/>
      <c r="G12" s="358"/>
      <c r="H12" s="358"/>
      <c r="I12" s="358"/>
      <c r="J12" s="358"/>
      <c r="K12" s="358"/>
      <c r="L12" s="358"/>
      <c r="M12" s="358"/>
      <c r="N12" s="358"/>
      <c r="O12" s="359"/>
      <c r="P12" s="357" t="s">
        <v>6041</v>
      </c>
      <c r="Q12" s="358"/>
      <c r="R12" s="358"/>
      <c r="S12" s="358"/>
      <c r="T12" s="358"/>
      <c r="U12" s="358"/>
      <c r="V12" s="358"/>
      <c r="W12" s="359"/>
      <c r="X12" s="357" t="s">
        <v>6066</v>
      </c>
      <c r="Y12" s="358"/>
      <c r="Z12" s="358"/>
      <c r="AA12" s="358"/>
      <c r="AB12" s="359"/>
      <c r="AC12" s="369">
        <f>'HISTORIAL DE T.'!J15</f>
        <v>0</v>
      </c>
      <c r="AD12" s="370"/>
      <c r="AE12" s="370"/>
      <c r="AF12" s="371" t="str">
        <f>'HISTORIAL DE T.'!F20</f>
        <v>ASEGURABLE</v>
      </c>
      <c r="AG12" s="371"/>
      <c r="AH12" s="371"/>
      <c r="AI12" s="371"/>
      <c r="AJ12" s="371"/>
      <c r="AK12" s="371"/>
      <c r="AL12" s="372"/>
      <c r="AM12" s="203"/>
      <c r="AN12" s="203"/>
      <c r="AO12" s="197"/>
      <c r="AP12" s="212"/>
      <c r="AQ12" s="197" t="s">
        <v>4376</v>
      </c>
      <c r="AR12" s="197"/>
      <c r="AS12" s="197"/>
      <c r="AT12" s="197"/>
      <c r="AU12" s="197"/>
      <c r="AV12" s="197"/>
      <c r="AW12" s="197"/>
      <c r="AX12" s="198">
        <f t="shared" ca="1" si="0"/>
        <v>2009</v>
      </c>
      <c r="AY12" s="197" t="s">
        <v>2132</v>
      </c>
      <c r="AZ12" s="197" t="str">
        <f>VLOOKUP(AG17,Parametros!D25:E35,2,1)</f>
        <v>[5000,10000)</v>
      </c>
      <c r="BA12" s="197"/>
      <c r="BB12" s="199" t="s">
        <v>6056</v>
      </c>
      <c r="BC12" s="199" t="s">
        <v>6056</v>
      </c>
      <c r="BD12" s="196">
        <v>12</v>
      </c>
      <c r="BE12" s="197"/>
      <c r="BF12" s="197"/>
      <c r="BG12" s="197"/>
      <c r="BH12" s="197"/>
      <c r="BI12" s="197"/>
      <c r="BJ12" s="197"/>
      <c r="BK12" s="197"/>
      <c r="BL12" s="197"/>
      <c r="BM12" s="197"/>
      <c r="BN12" s="197"/>
      <c r="BO12" s="197"/>
      <c r="BP12" s="197"/>
      <c r="BQ12" s="197"/>
      <c r="BR12" s="197"/>
      <c r="BS12" s="197"/>
      <c r="BT12" s="197"/>
      <c r="BU12" s="197"/>
      <c r="BV12" s="197"/>
    </row>
    <row r="13" spans="1:74" s="205" customFormat="1" ht="15" customHeight="1" x14ac:dyDescent="0.25">
      <c r="A13" s="25"/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3"/>
      <c r="AG13" s="153"/>
      <c r="AH13" s="153"/>
      <c r="AI13" s="153"/>
      <c r="AJ13" s="153"/>
      <c r="AK13" s="153"/>
      <c r="AL13" s="153"/>
      <c r="AM13" s="203"/>
      <c r="AN13" s="203"/>
      <c r="AO13" s="197"/>
      <c r="AP13" s="213"/>
      <c r="AQ13" s="197" t="s">
        <v>4370</v>
      </c>
      <c r="AR13" s="197"/>
      <c r="AS13" s="197"/>
      <c r="AT13" s="197"/>
      <c r="AU13" s="197"/>
      <c r="AV13" s="197"/>
      <c r="AW13" s="197"/>
      <c r="AX13" s="198">
        <f t="shared" ca="1" si="0"/>
        <v>2008</v>
      </c>
      <c r="AY13" s="197"/>
      <c r="AZ13" s="197"/>
      <c r="BA13" s="197"/>
      <c r="BB13" s="199" t="s">
        <v>4332</v>
      </c>
      <c r="BC13" s="199" t="s">
        <v>4332</v>
      </c>
      <c r="BD13" s="196">
        <v>13</v>
      </c>
      <c r="BE13" s="197"/>
      <c r="BF13" s="197"/>
      <c r="BG13" s="197"/>
      <c r="BH13" s="197"/>
      <c r="BI13" s="197"/>
      <c r="BJ13" s="197"/>
      <c r="BK13" s="197"/>
      <c r="BL13" s="197"/>
      <c r="BM13" s="197"/>
      <c r="BN13" s="197"/>
      <c r="BO13" s="197"/>
      <c r="BP13" s="197"/>
      <c r="BQ13" s="197"/>
      <c r="BR13" s="197"/>
      <c r="BS13" s="197"/>
      <c r="BT13" s="197"/>
      <c r="BU13" s="197"/>
      <c r="BV13" s="197"/>
    </row>
    <row r="14" spans="1:74" s="195" customFormat="1" ht="12.95" customHeight="1" x14ac:dyDescent="0.25">
      <c r="A14" s="25"/>
      <c r="B14" s="126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26"/>
      <c r="AH14" s="127"/>
      <c r="AI14" s="127"/>
      <c r="AJ14" s="25"/>
      <c r="AK14" s="25"/>
      <c r="AL14" s="25"/>
      <c r="AM14" s="203"/>
      <c r="AN14" s="207"/>
      <c r="AO14" s="196"/>
      <c r="AP14" s="214"/>
      <c r="AQ14" s="213" t="s">
        <v>2142</v>
      </c>
      <c r="AR14" s="213" t="s">
        <v>2143</v>
      </c>
      <c r="AS14" s="213" t="s">
        <v>2144</v>
      </c>
      <c r="AT14" s="213" t="s">
        <v>2145</v>
      </c>
      <c r="AU14" s="213" t="s">
        <v>2146</v>
      </c>
      <c r="AV14" s="196"/>
      <c r="AW14" s="198"/>
      <c r="AX14" s="198">
        <f t="shared" ca="1" si="0"/>
        <v>2007</v>
      </c>
      <c r="AY14" s="198"/>
      <c r="AZ14" s="198"/>
      <c r="BA14" s="196"/>
      <c r="BB14" s="199" t="s">
        <v>4333</v>
      </c>
      <c r="BC14" s="199" t="s">
        <v>4333</v>
      </c>
      <c r="BD14" s="196">
        <v>14</v>
      </c>
      <c r="BE14" s="196"/>
      <c r="BF14" s="196"/>
      <c r="BG14" s="196"/>
      <c r="BH14" s="196"/>
      <c r="BI14" s="196"/>
      <c r="BJ14" s="196"/>
      <c r="BK14" s="196"/>
      <c r="BL14" s="196"/>
      <c r="BM14" s="196"/>
      <c r="BN14" s="196"/>
      <c r="BO14" s="196"/>
      <c r="BP14" s="196"/>
      <c r="BQ14" s="196"/>
      <c r="BR14" s="196"/>
      <c r="BS14" s="196"/>
      <c r="BT14" s="196"/>
      <c r="BU14" s="196"/>
      <c r="BV14" s="196"/>
    </row>
    <row r="15" spans="1:74" s="195" customFormat="1" ht="15" customHeight="1" x14ac:dyDescent="0.25">
      <c r="A15" s="25"/>
      <c r="B15" s="381" t="s">
        <v>6029</v>
      </c>
      <c r="C15" s="382"/>
      <c r="D15" s="382"/>
      <c r="E15" s="382"/>
      <c r="F15" s="382"/>
      <c r="G15" s="382"/>
      <c r="H15" s="382"/>
      <c r="I15" s="382"/>
      <c r="J15" s="382"/>
      <c r="K15" s="382"/>
      <c r="L15" s="382"/>
      <c r="M15" s="382"/>
      <c r="N15" s="382"/>
      <c r="O15" s="382"/>
      <c r="P15" s="382"/>
      <c r="Q15" s="382"/>
      <c r="R15" s="382"/>
      <c r="S15" s="382"/>
      <c r="T15" s="382"/>
      <c r="U15" s="382"/>
      <c r="V15" s="382"/>
      <c r="W15" s="382"/>
      <c r="X15" s="382"/>
      <c r="Y15" s="382"/>
      <c r="Z15" s="382"/>
      <c r="AA15" s="382"/>
      <c r="AB15" s="382"/>
      <c r="AC15" s="382"/>
      <c r="AD15" s="382"/>
      <c r="AE15" s="382"/>
      <c r="AF15" s="382"/>
      <c r="AG15" s="382"/>
      <c r="AH15" s="382"/>
      <c r="AI15" s="382"/>
      <c r="AJ15" s="382"/>
      <c r="AK15" s="382"/>
      <c r="AL15" s="383"/>
      <c r="AM15" s="203"/>
      <c r="AN15" s="207"/>
      <c r="AO15" s="196"/>
      <c r="AP15" s="215"/>
      <c r="AQ15" s="216">
        <f ca="1">IF($AR$8="LIVIANO",(VLOOKUP(N26,Parametros!$A$5:$E$10,3,FALSE)*(1-$AZ$5)))</f>
        <v>39.199999999999996</v>
      </c>
      <c r="AR15" s="216">
        <f ca="1">IF($AR$8="LIVIANO",(VLOOKUP(R27,Parametros!$B$12:$G$18,2,FALSE)*(1-$AZ$5)))</f>
        <v>129.5</v>
      </c>
      <c r="AS15" s="217">
        <f ca="1">IF($AR$8=$AQ$8,VLOOKUP(B19,Parametros!I2:J13,2,0)*AG17*(1-$AZ$5))</f>
        <v>420</v>
      </c>
      <c r="AT15" s="217">
        <f ca="1">IF($AR$8=$AQ$8,VLOOKUP(B19,Parametros!I2:K13,3,0)*AG17*(1-$AZ$5))</f>
        <v>2.8</v>
      </c>
      <c r="AU15" s="217">
        <f ca="1">IF($AR$8=$AQ$8,VLOOKUP(B19,Parametros!I2:L13,4,0)*AG17*(1-$AZ$5))</f>
        <v>10.5</v>
      </c>
      <c r="AV15" s="196"/>
      <c r="AW15" s="198"/>
      <c r="AX15" s="198">
        <f t="shared" ca="1" si="0"/>
        <v>2006</v>
      </c>
      <c r="AY15" s="198"/>
      <c r="AZ15" s="198"/>
      <c r="BA15" s="196"/>
      <c r="BB15" s="199" t="s">
        <v>4334</v>
      </c>
      <c r="BC15" s="199" t="s">
        <v>4334</v>
      </c>
      <c r="BD15" s="196">
        <v>15</v>
      </c>
      <c r="BE15" s="196"/>
      <c r="BF15" s="196"/>
      <c r="BG15" s="196"/>
      <c r="BH15" s="196"/>
      <c r="BI15" s="196"/>
      <c r="BJ15" s="196"/>
      <c r="BK15" s="196"/>
      <c r="BL15" s="196"/>
      <c r="BM15" s="196"/>
      <c r="BN15" s="196"/>
      <c r="BO15" s="196"/>
      <c r="BP15" s="196"/>
      <c r="BQ15" s="196"/>
      <c r="BR15" s="196"/>
      <c r="BS15" s="196"/>
      <c r="BT15" s="196"/>
      <c r="BU15" s="196"/>
      <c r="BV15" s="196"/>
    </row>
    <row r="16" spans="1:74" s="195" customFormat="1" ht="12.95" customHeight="1" x14ac:dyDescent="0.25">
      <c r="A16" s="25"/>
      <c r="B16" s="341" t="s">
        <v>6030</v>
      </c>
      <c r="C16" s="340"/>
      <c r="D16" s="340"/>
      <c r="E16" s="340"/>
      <c r="F16" s="340"/>
      <c r="G16" s="340"/>
      <c r="H16" s="340"/>
      <c r="I16" s="340"/>
      <c r="J16" s="340"/>
      <c r="K16" s="340"/>
      <c r="L16" s="340"/>
      <c r="M16" s="340"/>
      <c r="N16" s="340" t="s">
        <v>6031</v>
      </c>
      <c r="O16" s="340"/>
      <c r="P16" s="340"/>
      <c r="Q16" s="340"/>
      <c r="R16" s="340"/>
      <c r="S16" s="340"/>
      <c r="T16" s="340"/>
      <c r="U16" s="340"/>
      <c r="V16" s="340"/>
      <c r="W16" s="340"/>
      <c r="X16" s="340"/>
      <c r="Y16" s="340"/>
      <c r="Z16" s="340"/>
      <c r="AA16" s="340"/>
      <c r="AB16" s="340" t="s">
        <v>6032</v>
      </c>
      <c r="AC16" s="340"/>
      <c r="AD16" s="340"/>
      <c r="AE16" s="340"/>
      <c r="AF16" s="154"/>
      <c r="AG16" s="340" t="s">
        <v>1418</v>
      </c>
      <c r="AH16" s="340"/>
      <c r="AI16" s="340"/>
      <c r="AJ16" s="340"/>
      <c r="AK16" s="340"/>
      <c r="AL16" s="384"/>
      <c r="AM16" s="205"/>
      <c r="AN16" s="207"/>
      <c r="AO16" s="196"/>
      <c r="AP16" s="218"/>
      <c r="AQ16" s="216" t="b">
        <f>IF($AR$8="MEDIANO",(VLOOKUP(N26,Parametros!$A$5:$E$10,4,FALSE)*(1-$AZ$5)))</f>
        <v>0</v>
      </c>
      <c r="AR16" s="216" t="b">
        <f>IF($AR$8="MEDIANO",(VLOOKUP(R27,Parametros!$B$12:$G$18,3,FALSE)*(1-$AZ$5)))</f>
        <v>0</v>
      </c>
      <c r="AS16" s="217" t="b">
        <f>IF($AR$8=$AQ$9,VLOOKUP(B19,Parametros!I2:J13,2,0)*AG17*(1-$AZ$5))</f>
        <v>0</v>
      </c>
      <c r="AT16" s="217" t="b">
        <f>IF($AR$8=$AQ$9,VLOOKUP(B19,Parametros!I2:K13,3,0)*AG17*(1-$AZ$5))</f>
        <v>0</v>
      </c>
      <c r="AU16" s="217" t="b">
        <f>IF($AR$8=$AQ$9,VLOOKUP(B19,Parametros!I2:L13,4,0)*AG17*(1-$AZ$5))</f>
        <v>0</v>
      </c>
      <c r="AV16" s="196"/>
      <c r="AW16" s="198"/>
      <c r="AX16" s="198">
        <f t="shared" ca="1" si="0"/>
        <v>2005</v>
      </c>
      <c r="AY16" s="198"/>
      <c r="AZ16" s="198"/>
      <c r="BA16" s="196"/>
      <c r="BB16" s="199" t="s">
        <v>4335</v>
      </c>
      <c r="BC16" s="199" t="s">
        <v>4335</v>
      </c>
      <c r="BD16" s="196">
        <v>16</v>
      </c>
      <c r="BE16" s="196"/>
      <c r="BF16" s="196"/>
      <c r="BG16" s="196"/>
      <c r="BH16" s="196"/>
      <c r="BI16" s="196"/>
      <c r="BJ16" s="196"/>
      <c r="BK16" s="196"/>
      <c r="BL16" s="196"/>
      <c r="BM16" s="196"/>
      <c r="BN16" s="196"/>
      <c r="BO16" s="196"/>
      <c r="BP16" s="196"/>
      <c r="BQ16" s="196"/>
      <c r="BR16" s="196"/>
      <c r="BS16" s="196"/>
      <c r="BT16" s="196"/>
      <c r="BU16" s="196"/>
      <c r="BV16" s="196"/>
    </row>
    <row r="17" spans="1:74 16382:16382" s="195" customFormat="1" ht="15" customHeight="1" x14ac:dyDescent="0.25">
      <c r="A17" s="46"/>
      <c r="B17" s="376" t="s">
        <v>4348</v>
      </c>
      <c r="C17" s="377"/>
      <c r="D17" s="377"/>
      <c r="E17" s="377"/>
      <c r="F17" s="377"/>
      <c r="G17" s="377"/>
      <c r="H17" s="377"/>
      <c r="I17" s="377"/>
      <c r="J17" s="377"/>
      <c r="K17" s="377"/>
      <c r="L17" s="377"/>
      <c r="M17" s="378"/>
      <c r="N17" s="377" t="s">
        <v>5803</v>
      </c>
      <c r="O17" s="377"/>
      <c r="P17" s="377"/>
      <c r="Q17" s="377"/>
      <c r="R17" s="377"/>
      <c r="S17" s="377"/>
      <c r="T17" s="377"/>
      <c r="U17" s="377"/>
      <c r="V17" s="377"/>
      <c r="W17" s="377"/>
      <c r="X17" s="377"/>
      <c r="Y17" s="377"/>
      <c r="Z17" s="377"/>
      <c r="AA17" s="378"/>
      <c r="AB17" s="373">
        <v>2009</v>
      </c>
      <c r="AC17" s="374"/>
      <c r="AD17" s="374"/>
      <c r="AE17" s="375"/>
      <c r="AF17" s="162"/>
      <c r="AG17" s="379">
        <v>10000</v>
      </c>
      <c r="AH17" s="379"/>
      <c r="AI17" s="379"/>
      <c r="AJ17" s="379"/>
      <c r="AK17" s="379"/>
      <c r="AL17" s="380"/>
      <c r="AM17" s="194"/>
      <c r="AN17" s="207"/>
      <c r="AO17" s="196"/>
      <c r="AP17" s="197"/>
      <c r="AQ17" s="216" t="b">
        <f>IF($AR$8="PESADO",VLOOKUP(N26,Parametros!$A$5:$E$10,5,FALSE)*(1-$AZ$5))</f>
        <v>0</v>
      </c>
      <c r="AR17" s="216" t="b">
        <f>IF($AR$8="PESADO",VLOOKUP(R27,Parametros!$B$12:$G$18,4,FALSE)*(1-$AZ$5))</f>
        <v>0</v>
      </c>
      <c r="AS17" s="217" t="b">
        <f>IF($AR$8=$AQ$10,VLOOKUP(B19,Parametros!I2:J13,2,0)*AG17*(1-$AZ$5))</f>
        <v>0</v>
      </c>
      <c r="AT17" s="217" t="b">
        <f>IF($AR$8=$AQ$10,VLOOKUP(B19,Parametros!I2:K13,3,0)*AG17*(1-$AZ$5))</f>
        <v>0</v>
      </c>
      <c r="AU17" s="217" t="b">
        <f>IF($AR$8=$AQ$10,VLOOKUP(B19,Parametros!I2:L13,4,0)*AG17*(1-$AZ$5))</f>
        <v>0</v>
      </c>
      <c r="AV17" s="196"/>
      <c r="AW17" s="198"/>
      <c r="AX17" s="198">
        <f t="shared" ca="1" si="0"/>
        <v>2004</v>
      </c>
      <c r="AY17" s="198"/>
      <c r="AZ17" s="198"/>
      <c r="BA17" s="196"/>
      <c r="BB17" s="199" t="s">
        <v>4322</v>
      </c>
      <c r="BC17" s="199" t="s">
        <v>4322</v>
      </c>
      <c r="BD17" s="196">
        <v>17</v>
      </c>
      <c r="BE17" s="196"/>
      <c r="BF17" s="196"/>
      <c r="BG17" s="196"/>
      <c r="BH17" s="196"/>
      <c r="BI17" s="196"/>
      <c r="BJ17" s="196"/>
      <c r="BK17" s="196"/>
      <c r="BL17" s="196"/>
      <c r="BM17" s="196"/>
      <c r="BN17" s="196"/>
      <c r="BO17" s="196"/>
      <c r="BP17" s="196"/>
      <c r="BQ17" s="196"/>
      <c r="BR17" s="196"/>
      <c r="BS17" s="196"/>
      <c r="BT17" s="196"/>
      <c r="BU17" s="196"/>
      <c r="BV17" s="196"/>
    </row>
    <row r="18" spans="1:74 16382:16382" s="195" customFormat="1" ht="12.95" customHeight="1" x14ac:dyDescent="0.25">
      <c r="A18" s="46"/>
      <c r="B18" s="341" t="s">
        <v>4369</v>
      </c>
      <c r="C18" s="340"/>
      <c r="D18" s="340"/>
      <c r="E18" s="340"/>
      <c r="F18" s="340"/>
      <c r="G18" s="340"/>
      <c r="H18" s="340"/>
      <c r="I18" s="340"/>
      <c r="J18" s="340"/>
      <c r="K18" s="340" t="s">
        <v>6033</v>
      </c>
      <c r="L18" s="340"/>
      <c r="M18" s="340"/>
      <c r="N18" s="340"/>
      <c r="O18" s="340"/>
      <c r="P18" s="340"/>
      <c r="Q18" s="340"/>
      <c r="R18" s="340"/>
      <c r="S18" s="340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5"/>
      <c r="AM18" s="194"/>
      <c r="AO18" s="196"/>
      <c r="AP18" s="219"/>
      <c r="AQ18" s="216" t="b">
        <f>IF($AR$8="MULA",VLOOKUP(N26,Parametros!$A$5:$G$10,6,FALSE)*(1-$AZ$5))</f>
        <v>0</v>
      </c>
      <c r="AR18" s="216" t="b">
        <f>IF($AR$8="MULA",VLOOKUP(R27,Parametros!$B$12:$G$18,5,FALSE)*(1-$AZ$5))</f>
        <v>0</v>
      </c>
      <c r="AS18" s="217" t="b">
        <f>IF($AR$8=$AQ$11,VLOOKUP(B19,Parametros!I2:J13,2,0)*AG17*(1-$AZ$5))</f>
        <v>0</v>
      </c>
      <c r="AT18" s="217" t="b">
        <f>IF($AR$8=$AQ$11,VLOOKUP(B19,Parametros!I2:K13,3,0)*AG17*(1-$AZ$5))</f>
        <v>0</v>
      </c>
      <c r="AU18" s="217" t="b">
        <f>IF($AR$8=$AQ$11,VLOOKUP(B19,Parametros!I2:L13,4,0)*AG17*(1-$AZ$5))</f>
        <v>0</v>
      </c>
      <c r="AV18" s="196"/>
      <c r="AW18" s="198"/>
      <c r="AX18" s="198"/>
      <c r="AY18" s="196"/>
      <c r="AZ18" s="198"/>
      <c r="BA18" s="196"/>
      <c r="BB18" s="199" t="s">
        <v>4398</v>
      </c>
      <c r="BC18" s="199" t="s">
        <v>4398</v>
      </c>
      <c r="BD18" s="196">
        <v>18</v>
      </c>
      <c r="BE18" s="196"/>
      <c r="BF18" s="196"/>
      <c r="BG18" s="196"/>
      <c r="BH18" s="196"/>
      <c r="BI18" s="196"/>
      <c r="BJ18" s="196"/>
      <c r="BK18" s="196"/>
      <c r="BL18" s="196"/>
      <c r="BM18" s="196"/>
      <c r="BN18" s="196"/>
      <c r="BO18" s="196"/>
      <c r="BP18" s="196"/>
      <c r="BQ18" s="196"/>
      <c r="BR18" s="196"/>
      <c r="BS18" s="196"/>
      <c r="BT18" s="196"/>
      <c r="BU18" s="196"/>
      <c r="BV18" s="196"/>
    </row>
    <row r="19" spans="1:74 16382:16382" s="195" customFormat="1" ht="12.95" customHeight="1" x14ac:dyDescent="0.25">
      <c r="A19" s="46"/>
      <c r="B19" s="344" t="str">
        <f>VLOOKUP($AT$25,$AP$30:$AQ$48,2,0)</f>
        <v>PICK UP</v>
      </c>
      <c r="C19" s="345"/>
      <c r="D19" s="345"/>
      <c r="E19" s="345"/>
      <c r="F19" s="345"/>
      <c r="G19" s="345"/>
      <c r="H19" s="345"/>
      <c r="I19" s="345"/>
      <c r="J19" s="346"/>
      <c r="K19" s="347" t="s">
        <v>6067</v>
      </c>
      <c r="L19" s="348"/>
      <c r="M19" s="348"/>
      <c r="N19" s="348"/>
      <c r="O19" s="348"/>
      <c r="P19" s="348"/>
      <c r="Q19" s="348"/>
      <c r="R19" s="348"/>
      <c r="S19" s="349"/>
      <c r="T19" s="163"/>
      <c r="U19" s="163"/>
      <c r="V19" s="163"/>
      <c r="W19" s="163"/>
      <c r="X19" s="163"/>
      <c r="Y19" s="163"/>
      <c r="Z19" s="163"/>
      <c r="AA19" s="163"/>
      <c r="AB19" s="163"/>
      <c r="AC19" s="163"/>
      <c r="AD19" s="163"/>
      <c r="AE19" s="163"/>
      <c r="AF19" s="163"/>
      <c r="AG19" s="163"/>
      <c r="AH19" s="163"/>
      <c r="AI19" s="163"/>
      <c r="AJ19" s="163"/>
      <c r="AK19" s="163"/>
      <c r="AL19" s="164"/>
      <c r="AM19" s="194"/>
      <c r="AO19" s="196"/>
      <c r="AP19" s="197"/>
      <c r="AQ19" s="220" t="b">
        <f>IF(AR8="REMOLQUE",VLOOKUP(N26,Parametros!$A$5:$G$10,7,FALSE)*(1-$AZ$5))</f>
        <v>0</v>
      </c>
      <c r="AR19" s="216" t="b">
        <f>IF($AR$8="REMOLQUE",VLOOKUP(R27,Parametros!$B$12:$G$18,6,FALSE)*(1-$AZ$5))</f>
        <v>0</v>
      </c>
      <c r="AS19" s="217" t="b">
        <f>IF($AR$8=$AQ$13,VLOOKUP(B19,Parametros!I2:J13,2,0)*AG17*(1-$AZ$5))</f>
        <v>0</v>
      </c>
      <c r="AT19" s="217" t="b">
        <f>IF($AR$8=$AQ$13,VLOOKUP(B19,Parametros!I2:K13,3,0)*AG17*(1-$AZ$5))</f>
        <v>0</v>
      </c>
      <c r="AU19" s="217" t="b">
        <f>IF($AR$8=$AQ$13,VLOOKUP(B19,Parametros!I2:L13,4,0)*AG17*(1-$AZ$5))</f>
        <v>0</v>
      </c>
      <c r="AV19" s="196"/>
      <c r="AW19" s="198"/>
      <c r="AX19" s="198"/>
      <c r="AY19" s="196"/>
      <c r="AZ19" s="198"/>
      <c r="BA19" s="196"/>
      <c r="BB19" s="199" t="s">
        <v>4354</v>
      </c>
      <c r="BC19" s="199" t="s">
        <v>4354</v>
      </c>
      <c r="BD19" s="196">
        <v>19</v>
      </c>
      <c r="BE19" s="196"/>
      <c r="BF19" s="196"/>
      <c r="BG19" s="196"/>
      <c r="BH19" s="196"/>
      <c r="BI19" s="196"/>
      <c r="BJ19" s="196"/>
      <c r="BK19" s="196"/>
      <c r="BL19" s="196"/>
      <c r="BM19" s="196"/>
      <c r="BN19" s="196"/>
      <c r="BO19" s="196"/>
      <c r="BP19" s="196"/>
      <c r="BQ19" s="196"/>
      <c r="BR19" s="196"/>
      <c r="BS19" s="196"/>
      <c r="BT19" s="196"/>
      <c r="BU19" s="196"/>
      <c r="BV19" s="196"/>
    </row>
    <row r="20" spans="1:74 16382:16382" s="195" customFormat="1" ht="12.95" customHeight="1" x14ac:dyDescent="0.25">
      <c r="A20" s="46"/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94"/>
      <c r="AO20" s="196"/>
      <c r="AP20" s="221"/>
      <c r="AQ20" s="221"/>
      <c r="AR20" s="197"/>
      <c r="AS20" s="222"/>
      <c r="AT20" s="223"/>
      <c r="AU20" s="224"/>
      <c r="AV20" s="196"/>
      <c r="AW20" s="198"/>
      <c r="AX20" s="198"/>
      <c r="AY20" s="196"/>
      <c r="AZ20" s="198"/>
      <c r="BA20" s="196"/>
      <c r="BB20" s="199" t="s">
        <v>4336</v>
      </c>
      <c r="BC20" s="199" t="s">
        <v>4336</v>
      </c>
      <c r="BD20" s="196">
        <v>20</v>
      </c>
      <c r="BE20" s="196"/>
      <c r="BF20" s="196"/>
      <c r="BG20" s="196"/>
      <c r="BH20" s="196"/>
      <c r="BI20" s="196"/>
      <c r="BJ20" s="196"/>
      <c r="BK20" s="196"/>
      <c r="BL20" s="196"/>
      <c r="BM20" s="196"/>
      <c r="BN20" s="196"/>
      <c r="BO20" s="196"/>
      <c r="BP20" s="196"/>
      <c r="BQ20" s="196"/>
      <c r="BR20" s="196"/>
      <c r="BS20" s="196"/>
      <c r="BT20" s="196"/>
      <c r="BU20" s="196"/>
      <c r="BV20" s="196"/>
    </row>
    <row r="21" spans="1:74 16382:16382" s="225" customFormat="1" ht="12.95" customHeight="1" x14ac:dyDescent="0.25">
      <c r="A21" s="46"/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165"/>
      <c r="W21" s="165"/>
      <c r="X21" s="165"/>
      <c r="Y21" s="165"/>
      <c r="Z21" s="165"/>
      <c r="AA21" s="165"/>
      <c r="AB21" s="165"/>
      <c r="AC21" s="165"/>
      <c r="AD21" s="165"/>
      <c r="AE21" s="165"/>
      <c r="AF21" s="165"/>
      <c r="AG21" s="165"/>
      <c r="AH21" s="165"/>
      <c r="AI21" s="165"/>
      <c r="AJ21" s="165"/>
      <c r="AK21" s="165"/>
      <c r="AL21" s="165"/>
      <c r="AM21" s="194"/>
      <c r="AO21" s="226"/>
      <c r="AP21" s="227"/>
      <c r="AQ21" s="228"/>
      <c r="AR21" s="229"/>
      <c r="AS21" s="230"/>
      <c r="AT21" s="223"/>
      <c r="AU21" s="224"/>
      <c r="AV21" s="226"/>
      <c r="AW21" s="231"/>
      <c r="AX21" s="198"/>
      <c r="AY21" s="226"/>
      <c r="AZ21" s="231"/>
      <c r="BA21" s="226"/>
      <c r="BB21" s="199" t="s">
        <v>4841</v>
      </c>
      <c r="BC21" s="199" t="s">
        <v>4841</v>
      </c>
      <c r="BD21" s="196">
        <v>21</v>
      </c>
      <c r="BE21" s="226"/>
      <c r="BF21" s="226"/>
      <c r="BG21" s="226"/>
      <c r="BH21" s="226"/>
      <c r="BI21" s="226"/>
      <c r="BJ21" s="226"/>
      <c r="BK21" s="226"/>
      <c r="BL21" s="226"/>
      <c r="BM21" s="226"/>
      <c r="BN21" s="226"/>
      <c r="BO21" s="226"/>
      <c r="BP21" s="226"/>
      <c r="BQ21" s="226"/>
      <c r="BR21" s="226"/>
      <c r="BS21" s="226"/>
      <c r="BT21" s="226"/>
      <c r="BU21" s="226"/>
      <c r="BV21" s="226"/>
    </row>
    <row r="22" spans="1:74 16382:16382" s="195" customFormat="1" ht="12.95" customHeight="1" x14ac:dyDescent="0.25">
      <c r="A22" s="166"/>
      <c r="B22" s="343" t="str">
        <f>IF(AND(OR(AR8="MULA",AR8="REMOLQUE"),D32="ENDOSO SURA COMERCIAL CC"),"EL ENDOSO COMERCIAL NO APLICA PARA ESTE TIPO DE VEHÍCULO, FAVOR RETIRAR"," ")</f>
        <v xml:space="preserve"> </v>
      </c>
      <c r="C22" s="343"/>
      <c r="D22" s="343"/>
      <c r="E22" s="343"/>
      <c r="F22" s="343"/>
      <c r="G22" s="343"/>
      <c r="H22" s="343"/>
      <c r="I22" s="343"/>
      <c r="J22" s="343"/>
      <c r="K22" s="343"/>
      <c r="L22" s="343"/>
      <c r="M22" s="343"/>
      <c r="N22" s="343"/>
      <c r="O22" s="343"/>
      <c r="P22" s="343"/>
      <c r="Q22" s="343"/>
      <c r="R22" s="343"/>
      <c r="S22" s="343"/>
      <c r="T22" s="343"/>
      <c r="U22" s="343"/>
      <c r="V22" s="343"/>
      <c r="W22" s="343"/>
      <c r="X22" s="343"/>
      <c r="Y22" s="343"/>
      <c r="Z22" s="343"/>
      <c r="AA22" s="343"/>
      <c r="AB22" s="343"/>
      <c r="AC22" s="343"/>
      <c r="AD22" s="343"/>
      <c r="AE22" s="343"/>
      <c r="AF22" s="343"/>
      <c r="AG22" s="343"/>
      <c r="AH22" s="343"/>
      <c r="AI22" s="343"/>
      <c r="AJ22" s="343"/>
      <c r="AK22" s="343"/>
      <c r="AL22" s="343"/>
      <c r="AM22" s="206"/>
      <c r="AO22" s="196"/>
      <c r="AP22" s="221"/>
      <c r="AQ22" s="221">
        <f>AG17</f>
        <v>10000</v>
      </c>
      <c r="AR22" s="197"/>
      <c r="AS22" s="198"/>
      <c r="AT22" s="223"/>
      <c r="AU22" s="232"/>
      <c r="AV22" s="196"/>
      <c r="AW22" s="198"/>
      <c r="AX22" s="198"/>
      <c r="AY22" s="196"/>
      <c r="AZ22" s="198"/>
      <c r="BA22" s="196"/>
      <c r="BB22" s="199" t="s">
        <v>4337</v>
      </c>
      <c r="BC22" s="199" t="s">
        <v>4337</v>
      </c>
      <c r="BD22" s="196">
        <v>22</v>
      </c>
      <c r="BE22" s="196"/>
      <c r="BF22" s="196"/>
      <c r="BG22" s="196"/>
      <c r="BH22" s="196"/>
      <c r="BI22" s="196"/>
      <c r="BJ22" s="196"/>
      <c r="BK22" s="196"/>
      <c r="BL22" s="196"/>
      <c r="BM22" s="196"/>
      <c r="BN22" s="196"/>
      <c r="BO22" s="196"/>
      <c r="BP22" s="196"/>
      <c r="BQ22" s="196"/>
      <c r="BR22" s="196"/>
      <c r="BS22" s="196"/>
      <c r="BT22" s="196"/>
      <c r="BU22" s="196"/>
      <c r="BV22" s="196"/>
    </row>
    <row r="23" spans="1:74 16382:16382" s="225" customFormat="1" ht="12.95" customHeight="1" x14ac:dyDescent="0.25">
      <c r="A23" s="159"/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67"/>
      <c r="AA23" s="167"/>
      <c r="AB23" s="167"/>
      <c r="AC23" s="167"/>
      <c r="AD23" s="167"/>
      <c r="AE23" s="167"/>
      <c r="AF23" s="167"/>
      <c r="AG23" s="167"/>
      <c r="AH23" s="167"/>
      <c r="AI23" s="167"/>
      <c r="AJ23" s="167"/>
      <c r="AK23" s="167"/>
      <c r="AL23" s="167"/>
      <c r="AM23" s="206"/>
      <c r="AO23" s="226"/>
      <c r="AP23" s="233"/>
      <c r="AQ23" s="233"/>
      <c r="AR23" s="229"/>
      <c r="AS23" s="230"/>
      <c r="AT23" s="223" t="str">
        <f>CONCATENATE(B17,N17)</f>
        <v>TOYOTAT100</v>
      </c>
      <c r="AU23" s="224"/>
      <c r="AV23" s="226"/>
      <c r="AW23" s="231"/>
      <c r="AX23" s="198"/>
      <c r="AY23" s="226"/>
      <c r="AZ23" s="231"/>
      <c r="BA23" s="226"/>
      <c r="BB23" s="199" t="s">
        <v>5969</v>
      </c>
      <c r="BC23" s="199" t="s">
        <v>5969</v>
      </c>
      <c r="BD23" s="196">
        <v>23</v>
      </c>
      <c r="BE23" s="226"/>
      <c r="BF23" s="226"/>
      <c r="BG23" s="226"/>
      <c r="BH23" s="226"/>
      <c r="BI23" s="226"/>
      <c r="BJ23" s="226"/>
      <c r="BK23" s="226"/>
      <c r="BL23" s="226"/>
      <c r="BM23" s="226"/>
      <c r="BN23" s="226"/>
      <c r="BO23" s="226"/>
      <c r="BP23" s="226"/>
      <c r="BQ23" s="226"/>
      <c r="BR23" s="226"/>
      <c r="BS23" s="226"/>
      <c r="BT23" s="226"/>
      <c r="BU23" s="226"/>
      <c r="BV23" s="226"/>
    </row>
    <row r="24" spans="1:74 16382:16382" s="195" customFormat="1" ht="12.95" customHeight="1" x14ac:dyDescent="0.25">
      <c r="A24" s="159"/>
      <c r="B24" s="133" t="s">
        <v>1370</v>
      </c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311" t="s">
        <v>6036</v>
      </c>
      <c r="O24" s="311"/>
      <c r="P24" s="311"/>
      <c r="Q24" s="311"/>
      <c r="R24" s="311"/>
      <c r="S24" s="311"/>
      <c r="T24" s="311"/>
      <c r="U24" s="133"/>
      <c r="V24" s="133"/>
      <c r="W24" s="133"/>
      <c r="X24" s="133"/>
      <c r="Y24" s="311" t="s">
        <v>6038</v>
      </c>
      <c r="Z24" s="311"/>
      <c r="AA24" s="311"/>
      <c r="AB24" s="311"/>
      <c r="AC24" s="311"/>
      <c r="AD24" s="133"/>
      <c r="AE24" s="133"/>
      <c r="AF24" s="133"/>
      <c r="AG24" s="324" t="s">
        <v>6037</v>
      </c>
      <c r="AH24" s="324"/>
      <c r="AI24" s="324"/>
      <c r="AJ24" s="324"/>
      <c r="AK24" s="133"/>
      <c r="AL24" s="133"/>
      <c r="AM24" s="206"/>
      <c r="AO24" s="196"/>
      <c r="AP24" s="233"/>
      <c r="AQ24" s="234" t="s">
        <v>4401</v>
      </c>
      <c r="AR24" s="235">
        <v>50.95</v>
      </c>
      <c r="AS24" s="198" t="s">
        <v>6015</v>
      </c>
      <c r="AT24" s="236" t="str">
        <f>VLOOKUP($AT$23,ML!$A:$H,8,0)</f>
        <v>09005101</v>
      </c>
      <c r="AU24" s="237"/>
      <c r="AV24" s="196"/>
      <c r="AW24" s="198"/>
      <c r="AX24" s="198"/>
      <c r="AY24" s="196"/>
      <c r="AZ24" s="198"/>
      <c r="BA24" s="196"/>
      <c r="BB24" s="199" t="s">
        <v>4338</v>
      </c>
      <c r="BC24" s="199" t="s">
        <v>4338</v>
      </c>
      <c r="BD24" s="196">
        <v>24</v>
      </c>
      <c r="BE24" s="196"/>
      <c r="BF24" s="196"/>
      <c r="BG24" s="196"/>
      <c r="BH24" s="196"/>
      <c r="BI24" s="196"/>
      <c r="BJ24" s="196"/>
      <c r="BK24" s="196"/>
      <c r="BL24" s="196"/>
      <c r="BM24" s="196"/>
      <c r="BN24" s="196"/>
      <c r="BO24" s="196"/>
      <c r="BP24" s="196"/>
      <c r="BQ24" s="196"/>
      <c r="BR24" s="196"/>
      <c r="BS24" s="196"/>
      <c r="BT24" s="196"/>
      <c r="BU24" s="196"/>
      <c r="BV24" s="196"/>
    </row>
    <row r="25" spans="1:74 16382:16382" s="195" customFormat="1" ht="12.95" customHeight="1" x14ac:dyDescent="0.25">
      <c r="A25" s="159"/>
      <c r="B25" s="168"/>
      <c r="C25" s="168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352" t="s">
        <v>6034</v>
      </c>
      <c r="O25" s="352"/>
      <c r="P25" s="352"/>
      <c r="Q25" s="350" t="s">
        <v>6035</v>
      </c>
      <c r="R25" s="350"/>
      <c r="S25" s="350"/>
      <c r="T25" s="350"/>
      <c r="U25" s="142"/>
      <c r="V25" s="142"/>
      <c r="W25" s="142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332"/>
      <c r="AI25" s="332"/>
      <c r="AJ25" s="332"/>
      <c r="AK25" s="168"/>
      <c r="AL25" s="168"/>
      <c r="AM25" s="206"/>
      <c r="AO25" s="196"/>
      <c r="AP25" s="221"/>
      <c r="AQ25" s="238" t="s">
        <v>4415</v>
      </c>
      <c r="AR25" s="239">
        <v>500</v>
      </c>
      <c r="AS25" s="198"/>
      <c r="AT25" s="240" t="str">
        <f>MID(AT24,4,2)</f>
        <v>05</v>
      </c>
      <c r="AU25" s="198"/>
      <c r="AV25" s="196"/>
      <c r="AW25" s="198"/>
      <c r="AX25" s="198"/>
      <c r="AY25" s="196"/>
      <c r="AZ25" s="198"/>
      <c r="BA25" s="196"/>
      <c r="BB25" s="199" t="s">
        <v>6057</v>
      </c>
      <c r="BC25" s="199" t="s">
        <v>6057</v>
      </c>
      <c r="BD25" s="196">
        <v>25</v>
      </c>
      <c r="BE25" s="196"/>
      <c r="BF25" s="196"/>
      <c r="BG25" s="196"/>
      <c r="BH25" s="196"/>
      <c r="BI25" s="196"/>
      <c r="BJ25" s="196"/>
      <c r="BK25" s="196"/>
      <c r="BL25" s="196"/>
      <c r="BM25" s="196"/>
      <c r="BN25" s="196"/>
      <c r="BO25" s="196"/>
      <c r="BP25" s="196"/>
      <c r="BQ25" s="196"/>
      <c r="BR25" s="196"/>
      <c r="BS25" s="196"/>
      <c r="BT25" s="196"/>
      <c r="BU25" s="196"/>
      <c r="BV25" s="196"/>
    </row>
    <row r="26" spans="1:74 16382:16382" s="225" customFormat="1" ht="12.95" customHeight="1" x14ac:dyDescent="0.25">
      <c r="A26" s="170"/>
      <c r="B26" s="171"/>
      <c r="C26" s="171"/>
      <c r="D26" s="335" t="s">
        <v>1372</v>
      </c>
      <c r="E26" s="335"/>
      <c r="F26" s="335"/>
      <c r="G26" s="335"/>
      <c r="H26" s="335"/>
      <c r="I26" s="335"/>
      <c r="J26" s="335"/>
      <c r="K26" s="335"/>
      <c r="L26" s="335"/>
      <c r="M26" s="172"/>
      <c r="N26" s="342">
        <v>25000</v>
      </c>
      <c r="O26" s="342"/>
      <c r="P26" s="342"/>
      <c r="Q26" s="342"/>
      <c r="R26" s="351">
        <f>VLOOKUP(N26,$AQ$2:$AR$6,2,FALSE)</f>
        <v>50000</v>
      </c>
      <c r="S26" s="351"/>
      <c r="T26" s="351"/>
      <c r="U26" s="173"/>
      <c r="V26" s="173"/>
      <c r="W26" s="173"/>
      <c r="X26" s="174"/>
      <c r="Y26" s="174"/>
      <c r="Z26" s="175"/>
      <c r="AA26" s="175"/>
      <c r="AB26" s="175"/>
      <c r="AC26" s="174"/>
      <c r="AD26" s="174"/>
      <c r="AE26" s="174"/>
      <c r="AF26" s="174"/>
      <c r="AG26" s="174"/>
      <c r="AH26" s="329">
        <f ca="1">IF($AR$8="LIVIANO",$AQ$15,IF($AR$8="MEDIANO",$AQ$16,IF($AR$8="PESADO",$AQ$17,IF($AR$8="MULA",$AQ$18,IF($AR$8="REMOLQUE",$AQ$19)))))</f>
        <v>39.199999999999996</v>
      </c>
      <c r="AI26" s="329"/>
      <c r="AJ26" s="329"/>
      <c r="AK26" s="176"/>
      <c r="AL26" s="176"/>
      <c r="AM26" s="241"/>
      <c r="AO26" s="226"/>
      <c r="AP26" s="221"/>
      <c r="AQ26" s="238" t="s">
        <v>4416</v>
      </c>
      <c r="AR26" s="242">
        <v>750</v>
      </c>
      <c r="AS26" s="230"/>
      <c r="AT26" s="231"/>
      <c r="AU26" s="231"/>
      <c r="AV26" s="226"/>
      <c r="AW26" s="231"/>
      <c r="AX26" s="198"/>
      <c r="AY26" s="226"/>
      <c r="AZ26" s="231"/>
      <c r="BA26" s="226"/>
      <c r="BB26" s="199" t="s">
        <v>4340</v>
      </c>
      <c r="BC26" s="199" t="s">
        <v>4340</v>
      </c>
      <c r="BD26" s="196">
        <v>26</v>
      </c>
      <c r="BE26" s="226"/>
      <c r="BF26" s="226"/>
      <c r="BG26" s="226"/>
      <c r="BH26" s="226"/>
      <c r="BI26" s="226"/>
      <c r="BJ26" s="226"/>
      <c r="BK26" s="226"/>
      <c r="BL26" s="226"/>
      <c r="BM26" s="226"/>
      <c r="BN26" s="226"/>
      <c r="BO26" s="226"/>
      <c r="BP26" s="226"/>
      <c r="BQ26" s="226"/>
      <c r="BR26" s="226"/>
      <c r="BS26" s="226"/>
      <c r="BT26" s="226"/>
      <c r="BU26" s="226"/>
      <c r="BV26" s="226"/>
      <c r="XFB26" s="225">
        <v>39.199999999999996</v>
      </c>
    </row>
    <row r="27" spans="1:74 16382:16382" s="225" customFormat="1" ht="12.95" customHeight="1" x14ac:dyDescent="0.25">
      <c r="A27" s="159"/>
      <c r="B27" s="177"/>
      <c r="C27" s="177"/>
      <c r="D27" s="335" t="s">
        <v>1373</v>
      </c>
      <c r="E27" s="335"/>
      <c r="F27" s="335"/>
      <c r="G27" s="335"/>
      <c r="H27" s="335"/>
      <c r="I27" s="335"/>
      <c r="J27" s="335"/>
      <c r="K27" s="335"/>
      <c r="L27" s="335"/>
      <c r="M27" s="178"/>
      <c r="N27" s="149"/>
      <c r="O27" s="173"/>
      <c r="P27" s="173"/>
      <c r="Q27" s="179"/>
      <c r="R27" s="353">
        <v>25000</v>
      </c>
      <c r="S27" s="353"/>
      <c r="T27" s="353"/>
      <c r="U27" s="134"/>
      <c r="V27" s="179"/>
      <c r="W27" s="134"/>
      <c r="X27" s="134"/>
      <c r="Y27" s="134"/>
      <c r="Z27" s="325">
        <f>IF(AS30="LIVIANO",250,IF(AS30="Mediano",500,IF(AS30="Pesado",750,IF($AR$8="MULA",1250,IF(AS30="REMOLQUE",750)))))</f>
        <v>250</v>
      </c>
      <c r="AA27" s="325"/>
      <c r="AB27" s="325"/>
      <c r="AC27" s="173"/>
      <c r="AD27" s="173"/>
      <c r="AE27" s="173"/>
      <c r="AF27" s="173"/>
      <c r="AG27" s="173"/>
      <c r="AH27" s="329">
        <f ca="1">IF($AR$8="LIVIANO",$AR$15,IF($AR$8="MEDIANO",$AR$16,IF($AR$8="PESADO",$AR$17,IF($AR$8="MULA",$AR$18,IF($AR$8="REMOLQUE",$AR$19)))))</f>
        <v>129.5</v>
      </c>
      <c r="AI27" s="329"/>
      <c r="AJ27" s="329"/>
      <c r="AK27" s="167"/>
      <c r="AL27" s="167"/>
      <c r="AM27" s="206"/>
      <c r="AO27" s="226"/>
      <c r="AP27" s="229"/>
      <c r="AQ27" s="230"/>
      <c r="AR27" s="197">
        <v>0</v>
      </c>
      <c r="AS27" s="231"/>
      <c r="AT27" s="231"/>
      <c r="AU27" s="231"/>
      <c r="AV27" s="226"/>
      <c r="AW27" s="231"/>
      <c r="AX27" s="198"/>
      <c r="AY27" s="226"/>
      <c r="AZ27" s="231"/>
      <c r="BA27" s="226"/>
      <c r="BB27" s="199" t="s">
        <v>4341</v>
      </c>
      <c r="BC27" s="199" t="s">
        <v>4341</v>
      </c>
      <c r="BD27" s="196">
        <v>27</v>
      </c>
      <c r="BE27" s="226"/>
      <c r="BF27" s="226"/>
      <c r="BG27" s="226"/>
      <c r="BH27" s="226"/>
      <c r="BI27" s="226"/>
      <c r="BJ27" s="226"/>
      <c r="BK27" s="226"/>
      <c r="BL27" s="226"/>
      <c r="BM27" s="226"/>
      <c r="BN27" s="226"/>
      <c r="BO27" s="226"/>
      <c r="BP27" s="226"/>
      <c r="BQ27" s="226"/>
      <c r="BR27" s="226"/>
      <c r="BS27" s="226"/>
      <c r="BT27" s="226"/>
      <c r="BU27" s="226"/>
      <c r="BV27" s="226"/>
      <c r="XFB27" s="225">
        <v>129.5</v>
      </c>
    </row>
    <row r="28" spans="1:74 16382:16382" s="243" customFormat="1" ht="12.95" customHeight="1" x14ac:dyDescent="0.25">
      <c r="A28" s="170"/>
      <c r="B28" s="171"/>
      <c r="C28" s="171"/>
      <c r="D28" s="335" t="s">
        <v>1374</v>
      </c>
      <c r="E28" s="335"/>
      <c r="F28" s="335"/>
      <c r="G28" s="335"/>
      <c r="H28" s="335"/>
      <c r="I28" s="335"/>
      <c r="J28" s="335"/>
      <c r="K28" s="335"/>
      <c r="L28" s="335"/>
      <c r="M28" s="172"/>
      <c r="N28" s="135"/>
      <c r="O28" s="172"/>
      <c r="P28" s="172"/>
      <c r="Q28" s="136"/>
      <c r="R28" s="338">
        <f>AG17</f>
        <v>10000</v>
      </c>
      <c r="S28" s="338"/>
      <c r="T28" s="338"/>
      <c r="U28" s="134"/>
      <c r="V28" s="175"/>
      <c r="W28" s="134"/>
      <c r="X28" s="134"/>
      <c r="Y28" s="134"/>
      <c r="Z28" s="325">
        <f>IF(AG19&gt;15,"",IF(V79="NO","",IF(U51&gt;50000,U51*5%,VLOOKUP($AZ$12,Parametros!$A$25:$B$35,2,FALSE))))</f>
        <v>435</v>
      </c>
      <c r="AA28" s="325"/>
      <c r="AB28" s="325"/>
      <c r="AC28" s="174"/>
      <c r="AD28" s="174"/>
      <c r="AE28" s="174"/>
      <c r="AF28" s="174"/>
      <c r="AG28" s="174"/>
      <c r="AH28" s="329">
        <f ca="1">IF(AZ8&gt;15,"",IF($AR$8="LIVIANO",$AS$15,IF($AR$8="MEDIANO",$AS$16,IF($AR$8="PESADO",$AS$17,IF($AR$8="MULA",$AS$18,IF($AR$8="REMOLQUE",$AS$19))))))</f>
        <v>420</v>
      </c>
      <c r="AI28" s="329"/>
      <c r="AJ28" s="329"/>
      <c r="AK28" s="176"/>
      <c r="AL28" s="176"/>
      <c r="AM28" s="241"/>
      <c r="AO28" s="244"/>
      <c r="AP28" s="197"/>
      <c r="AQ28" s="245"/>
      <c r="AR28" s="245"/>
      <c r="AS28" s="245"/>
      <c r="AT28" s="246" t="s">
        <v>6050</v>
      </c>
      <c r="AU28" s="245"/>
      <c r="AV28" s="244"/>
      <c r="AW28" s="245"/>
      <c r="AX28" s="198"/>
      <c r="AY28" s="244"/>
      <c r="AZ28" s="245"/>
      <c r="BA28" s="244"/>
      <c r="BB28" s="199" t="s">
        <v>5886</v>
      </c>
      <c r="BC28" s="199" t="s">
        <v>5886</v>
      </c>
      <c r="BD28" s="196">
        <v>28</v>
      </c>
      <c r="BE28" s="244"/>
      <c r="BF28" s="244"/>
      <c r="BG28" s="244"/>
      <c r="BH28" s="244"/>
      <c r="BI28" s="244"/>
      <c r="BJ28" s="244"/>
      <c r="BK28" s="244"/>
      <c r="BL28" s="244"/>
      <c r="BM28" s="244"/>
      <c r="BN28" s="244"/>
      <c r="BO28" s="244"/>
      <c r="BP28" s="244"/>
      <c r="BQ28" s="244"/>
      <c r="BR28" s="244"/>
      <c r="BS28" s="244"/>
      <c r="BT28" s="244"/>
      <c r="BU28" s="244"/>
      <c r="BV28" s="244"/>
      <c r="XFB28" s="243">
        <v>315</v>
      </c>
    </row>
    <row r="29" spans="1:74 16382:16382" s="243" customFormat="1" ht="12.95" customHeight="1" thickBot="1" x14ac:dyDescent="0.3">
      <c r="A29" s="159"/>
      <c r="B29" s="177"/>
      <c r="C29" s="177"/>
      <c r="D29" s="335" t="s">
        <v>2119</v>
      </c>
      <c r="E29" s="335"/>
      <c r="F29" s="335"/>
      <c r="G29" s="335"/>
      <c r="H29" s="335"/>
      <c r="I29" s="335"/>
      <c r="J29" s="335"/>
      <c r="K29" s="335"/>
      <c r="L29" s="335"/>
      <c r="M29" s="178"/>
      <c r="N29" s="135"/>
      <c r="O29" s="178"/>
      <c r="P29" s="178"/>
      <c r="Q29" s="136"/>
      <c r="R29" s="338">
        <f>AG17</f>
        <v>10000</v>
      </c>
      <c r="S29" s="338"/>
      <c r="T29" s="338"/>
      <c r="U29" s="134"/>
      <c r="V29" s="179"/>
      <c r="W29" s="134"/>
      <c r="X29" s="134"/>
      <c r="Y29" s="134"/>
      <c r="Z29" s="325">
        <f>IF(AG19&gt;15,"",IF(V79="NO","",IF(U51&gt;50000,U51*3%,VLOOKUP($AZ$12,Parametros!$A$39:$B$49,2,FALSE))))</f>
        <v>200</v>
      </c>
      <c r="AA29" s="325"/>
      <c r="AB29" s="325"/>
      <c r="AC29" s="173"/>
      <c r="AD29" s="173"/>
      <c r="AE29" s="173"/>
      <c r="AF29" s="173"/>
      <c r="AG29" s="173"/>
      <c r="AH29" s="329">
        <f ca="1">IF(AZ8&gt;15,"",IF($AR$8="LIVIANO",$AT$15,IF($AR$8="MEDIANO",$AT$16,IF($AR$8="PESADO",$AT$17,IF($AR$8="MULA",$AT$18,IF($AR$8="REMOLQUE",$AT$19))))))</f>
        <v>2.8</v>
      </c>
      <c r="AI29" s="329"/>
      <c r="AJ29" s="329"/>
      <c r="AK29" s="167"/>
      <c r="AL29" s="167"/>
      <c r="AM29" s="206"/>
      <c r="AO29" s="244"/>
      <c r="AP29" s="197"/>
      <c r="AQ29" s="198"/>
      <c r="AR29" s="198"/>
      <c r="AS29" s="198"/>
      <c r="AT29" s="247" t="s">
        <v>6047</v>
      </c>
      <c r="AU29" s="245"/>
      <c r="AV29" s="244"/>
      <c r="AW29" s="245"/>
      <c r="AX29" s="198"/>
      <c r="AY29" s="244"/>
      <c r="AZ29" s="245"/>
      <c r="BA29" s="244"/>
      <c r="BB29" s="199" t="s">
        <v>4342</v>
      </c>
      <c r="BC29" s="199" t="s">
        <v>4342</v>
      </c>
      <c r="BD29" s="196">
        <v>29</v>
      </c>
      <c r="BE29" s="244"/>
      <c r="BF29" s="244"/>
      <c r="BG29" s="244"/>
      <c r="BH29" s="244"/>
      <c r="BI29" s="244"/>
      <c r="BJ29" s="244"/>
      <c r="BK29" s="244"/>
      <c r="BL29" s="244"/>
      <c r="BM29" s="244"/>
      <c r="BN29" s="244"/>
      <c r="BO29" s="244"/>
      <c r="BP29" s="244"/>
      <c r="BQ29" s="244"/>
      <c r="BR29" s="244"/>
      <c r="BS29" s="244"/>
      <c r="BT29" s="244"/>
      <c r="BU29" s="244"/>
      <c r="BV29" s="244"/>
      <c r="XFB29" s="243">
        <v>2.8</v>
      </c>
    </row>
    <row r="30" spans="1:74 16382:16382" s="195" customFormat="1" ht="12.95" customHeight="1" x14ac:dyDescent="0.25">
      <c r="A30" s="159"/>
      <c r="B30" s="177"/>
      <c r="C30" s="177"/>
      <c r="D30" s="335" t="s">
        <v>2120</v>
      </c>
      <c r="E30" s="335"/>
      <c r="F30" s="335"/>
      <c r="G30" s="335"/>
      <c r="H30" s="335"/>
      <c r="I30" s="335"/>
      <c r="J30" s="335"/>
      <c r="K30" s="335"/>
      <c r="L30" s="335"/>
      <c r="M30" s="178"/>
      <c r="N30" s="135"/>
      <c r="O30" s="178"/>
      <c r="P30" s="178"/>
      <c r="Q30" s="136"/>
      <c r="R30" s="338">
        <f>AG17</f>
        <v>10000</v>
      </c>
      <c r="S30" s="338"/>
      <c r="T30" s="338"/>
      <c r="U30" s="134"/>
      <c r="V30" s="179"/>
      <c r="W30" s="134"/>
      <c r="X30" s="134"/>
      <c r="Y30" s="134"/>
      <c r="Z30" s="325">
        <f>IF(AG19&gt;15,"",IF(V79="NO","",IF(U51&gt;50000,U51*3%,VLOOKUP($AZ$12,Parametros!$A$39:$B$49,2,FALSE))))</f>
        <v>200</v>
      </c>
      <c r="AA30" s="325"/>
      <c r="AB30" s="325"/>
      <c r="AC30" s="173"/>
      <c r="AD30" s="173"/>
      <c r="AE30" s="173"/>
      <c r="AF30" s="173"/>
      <c r="AG30" s="173"/>
      <c r="AH30" s="329">
        <f ca="1">IF(AZ8&gt;15,"",IF($AR$8="LIVIANO",$AU$15,IF($AR$8="MEDIANO",$AU$16,IF($AR$8="PESADO",$AU$17,IF($AR$8="MULA",$AU$18,IF($AR$8="REMOLQUE",$AU$19))))))</f>
        <v>10.5</v>
      </c>
      <c r="AI30" s="329"/>
      <c r="AJ30" s="329"/>
      <c r="AK30" s="167"/>
      <c r="AL30" s="167"/>
      <c r="AM30" s="206"/>
      <c r="AO30" s="196"/>
      <c r="AP30" s="248" t="s">
        <v>4468</v>
      </c>
      <c r="AQ30" s="249" t="s">
        <v>4467</v>
      </c>
      <c r="AR30" s="198" t="s">
        <v>2121</v>
      </c>
      <c r="AS30" s="198" t="str">
        <f>VLOOKUP($B$19,$AQ$30:$AR$48,2,0)</f>
        <v>LIVIANO</v>
      </c>
      <c r="AT30" s="247" t="s">
        <v>6048</v>
      </c>
      <c r="AU30" s="198"/>
      <c r="AV30" s="196"/>
      <c r="AW30" s="198"/>
      <c r="AX30" s="198"/>
      <c r="AY30" s="196"/>
      <c r="AZ30" s="198"/>
      <c r="BA30" s="196"/>
      <c r="BB30" s="199" t="s">
        <v>4362</v>
      </c>
      <c r="BC30" s="199" t="s">
        <v>4362</v>
      </c>
      <c r="BD30" s="196">
        <v>30</v>
      </c>
      <c r="BE30" s="196"/>
      <c r="BF30" s="196"/>
      <c r="BG30" s="196"/>
      <c r="BH30" s="196"/>
      <c r="BI30" s="196"/>
      <c r="BJ30" s="196"/>
      <c r="BK30" s="196"/>
      <c r="BL30" s="196"/>
      <c r="BM30" s="196"/>
      <c r="BN30" s="196"/>
      <c r="BO30" s="196"/>
      <c r="BP30" s="196"/>
      <c r="BQ30" s="196"/>
      <c r="BR30" s="196"/>
      <c r="BS30" s="196"/>
      <c r="BT30" s="196"/>
      <c r="BU30" s="196"/>
      <c r="BV30" s="196"/>
      <c r="XFB30" s="195">
        <v>28</v>
      </c>
    </row>
    <row r="31" spans="1:74 16382:16382" s="195" customFormat="1" ht="12.95" customHeight="1" x14ac:dyDescent="0.25">
      <c r="A31" s="159"/>
      <c r="B31" s="177"/>
      <c r="C31" s="177"/>
      <c r="D31" s="339" t="s">
        <v>6085</v>
      </c>
      <c r="E31" s="339"/>
      <c r="F31" s="339"/>
      <c r="G31" s="339"/>
      <c r="H31" s="339"/>
      <c r="I31" s="339"/>
      <c r="J31" s="339"/>
      <c r="K31" s="339"/>
      <c r="L31" s="339"/>
      <c r="M31" s="178"/>
      <c r="N31" s="135"/>
      <c r="O31" s="178"/>
      <c r="P31" s="178"/>
      <c r="Q31" s="136"/>
      <c r="R31" s="292"/>
      <c r="S31" s="292"/>
      <c r="T31" s="292"/>
      <c r="U31" s="134"/>
      <c r="V31" s="179"/>
      <c r="W31" s="134"/>
      <c r="X31" s="134"/>
      <c r="Y31" s="134"/>
      <c r="Z31" s="291"/>
      <c r="AA31" s="291"/>
      <c r="AB31" s="291"/>
      <c r="AC31" s="173"/>
      <c r="AD31" s="173"/>
      <c r="AE31" s="173"/>
      <c r="AF31" s="173"/>
      <c r="AG31" s="173"/>
      <c r="AH31" s="329">
        <v>47.37</v>
      </c>
      <c r="AI31" s="329"/>
      <c r="AJ31" s="329"/>
      <c r="AK31" s="167"/>
      <c r="AL31" s="167"/>
      <c r="AM31" s="206"/>
      <c r="AO31" s="196"/>
      <c r="AP31" s="250" t="s">
        <v>4471</v>
      </c>
      <c r="AQ31" s="249" t="s">
        <v>4470</v>
      </c>
      <c r="AR31" s="196" t="s">
        <v>2121</v>
      </c>
      <c r="AS31" s="198"/>
      <c r="AT31" s="247"/>
      <c r="AU31" s="198"/>
      <c r="AV31" s="196"/>
      <c r="AW31" s="198"/>
      <c r="AX31" s="198"/>
      <c r="AY31" s="196"/>
      <c r="AZ31" s="198"/>
      <c r="BA31" s="196"/>
      <c r="BB31" s="199"/>
      <c r="BC31" s="199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  <c r="BN31" s="196"/>
      <c r="BO31" s="196"/>
      <c r="BP31" s="196"/>
      <c r="BQ31" s="196"/>
      <c r="BR31" s="196"/>
      <c r="BS31" s="196"/>
      <c r="BT31" s="196"/>
      <c r="BU31" s="196"/>
      <c r="BV31" s="196"/>
      <c r="XFB31" s="195">
        <v>50.95</v>
      </c>
    </row>
    <row r="32" spans="1:74 16382:16382" s="195" customFormat="1" ht="12.95" customHeight="1" x14ac:dyDescent="0.25">
      <c r="A32" s="170"/>
      <c r="B32" s="131"/>
      <c r="C32" s="131"/>
      <c r="D32" s="337" t="s">
        <v>4401</v>
      </c>
      <c r="E32" s="337"/>
      <c r="F32" s="337"/>
      <c r="G32" s="337"/>
      <c r="H32" s="337"/>
      <c r="I32" s="337"/>
      <c r="J32" s="337"/>
      <c r="K32" s="337"/>
      <c r="L32" s="337"/>
      <c r="M32" s="337"/>
      <c r="N32" s="131"/>
      <c r="O32" s="131"/>
      <c r="P32" s="131"/>
      <c r="Q32" s="131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327">
        <f>IF(D32=AQ24,AR24,IF(D32=AQ25,AR25,IF(D32=AQ26,AR26,IF(D32=AQ27,AR27))))</f>
        <v>50.95</v>
      </c>
      <c r="AI32" s="327"/>
      <c r="AJ32" s="327"/>
      <c r="AK32" s="131"/>
      <c r="AL32" s="131"/>
      <c r="AM32" s="241"/>
      <c r="AO32" s="196"/>
      <c r="AP32" s="250" t="s">
        <v>4479</v>
      </c>
      <c r="AQ32" s="249" t="s">
        <v>4478</v>
      </c>
      <c r="AR32" s="196" t="s">
        <v>2121</v>
      </c>
      <c r="AS32" s="196"/>
      <c r="AT32" s="251" t="s">
        <v>6045</v>
      </c>
      <c r="AU32" s="198"/>
      <c r="AV32" s="196"/>
      <c r="AW32" s="198"/>
      <c r="AX32" s="198"/>
      <c r="AY32" s="196"/>
      <c r="AZ32" s="198"/>
      <c r="BA32" s="196"/>
      <c r="BB32" s="199" t="s">
        <v>4370</v>
      </c>
      <c r="BC32" s="199" t="s">
        <v>4370</v>
      </c>
      <c r="BD32" s="196">
        <v>31</v>
      </c>
      <c r="BE32" s="196"/>
      <c r="BF32" s="196"/>
      <c r="BG32" s="196"/>
      <c r="BH32" s="196"/>
      <c r="BI32" s="196"/>
      <c r="BJ32" s="196"/>
      <c r="BK32" s="196"/>
      <c r="BL32" s="196"/>
      <c r="BM32" s="196"/>
      <c r="BN32" s="196"/>
      <c r="BO32" s="196"/>
      <c r="BP32" s="196"/>
      <c r="BQ32" s="196"/>
      <c r="BR32" s="196"/>
      <c r="BS32" s="196"/>
      <c r="BT32" s="196"/>
      <c r="BU32" s="196"/>
      <c r="BV32" s="196"/>
      <c r="XFB32" s="195">
        <v>47.37</v>
      </c>
    </row>
    <row r="33" spans="1:74 16382:16382" s="195" customFormat="1" ht="12.95" customHeight="1" x14ac:dyDescent="0.25">
      <c r="A33" s="170"/>
      <c r="B33" s="177"/>
      <c r="C33" s="177"/>
      <c r="D33" s="335" t="s">
        <v>1375</v>
      </c>
      <c r="E33" s="335"/>
      <c r="F33" s="335"/>
      <c r="G33" s="335"/>
      <c r="H33" s="335"/>
      <c r="I33" s="335"/>
      <c r="J33" s="335"/>
      <c r="K33" s="335"/>
      <c r="L33" s="335"/>
      <c r="M33" s="178"/>
      <c r="N33" s="135"/>
      <c r="O33" s="178"/>
      <c r="P33" s="178"/>
      <c r="Q33" s="136"/>
      <c r="R33" s="173"/>
      <c r="S33" s="173"/>
      <c r="T33" s="180"/>
      <c r="U33" s="134"/>
      <c r="V33" s="179"/>
      <c r="W33" s="134"/>
      <c r="X33" s="134"/>
      <c r="Y33" s="134"/>
      <c r="Z33" s="325"/>
      <c r="AA33" s="325"/>
      <c r="AB33" s="325"/>
      <c r="AC33" s="173"/>
      <c r="AD33" s="173"/>
      <c r="AE33" s="173"/>
      <c r="AF33" s="173"/>
      <c r="AG33" s="173"/>
      <c r="AH33" s="329">
        <f ca="1">SUM(AH26:AJ32)</f>
        <v>700.32</v>
      </c>
      <c r="AI33" s="329"/>
      <c r="AJ33" s="329"/>
      <c r="AK33" s="167"/>
      <c r="AL33" s="167"/>
      <c r="AM33" s="241"/>
      <c r="AO33" s="196"/>
      <c r="AP33" s="250" t="s">
        <v>5050</v>
      </c>
      <c r="AQ33" s="249" t="s">
        <v>5049</v>
      </c>
      <c r="AR33" s="196" t="s">
        <v>2121</v>
      </c>
      <c r="AS33" s="196"/>
      <c r="AT33" s="251" t="s">
        <v>6051</v>
      </c>
      <c r="AU33" s="198"/>
      <c r="AV33" s="196"/>
      <c r="AW33" s="198"/>
      <c r="AX33" s="198"/>
      <c r="AY33" s="196"/>
      <c r="AZ33" s="198"/>
      <c r="BA33" s="196"/>
      <c r="BB33" s="199" t="s">
        <v>4343</v>
      </c>
      <c r="BC33" s="199" t="s">
        <v>4343</v>
      </c>
      <c r="BD33" s="196">
        <v>32</v>
      </c>
      <c r="BE33" s="196"/>
      <c r="BF33" s="196"/>
      <c r="BG33" s="196"/>
      <c r="BH33" s="196"/>
      <c r="BI33" s="196"/>
      <c r="BJ33" s="196"/>
      <c r="BK33" s="196"/>
      <c r="BL33" s="196"/>
      <c r="BM33" s="196"/>
      <c r="BN33" s="196"/>
      <c r="BO33" s="196"/>
      <c r="BP33" s="196"/>
      <c r="BQ33" s="196"/>
      <c r="BR33" s="196"/>
      <c r="BS33" s="196"/>
      <c r="BT33" s="196"/>
      <c r="BU33" s="196"/>
      <c r="BV33" s="196"/>
      <c r="XFB33" s="195">
        <f>SUM(XFB26:XFB32)</f>
        <v>612.82000000000005</v>
      </c>
    </row>
    <row r="34" spans="1:74 16382:16382" s="195" customFormat="1" ht="12.95" customHeight="1" x14ac:dyDescent="0.25">
      <c r="A34" s="181"/>
      <c r="B34" s="131"/>
      <c r="C34" s="131"/>
      <c r="D34" s="336" t="s">
        <v>4394</v>
      </c>
      <c r="E34" s="336"/>
      <c r="F34" s="336"/>
      <c r="G34" s="336"/>
      <c r="H34" s="336"/>
      <c r="I34" s="336"/>
      <c r="J34" s="336"/>
      <c r="K34" s="336"/>
      <c r="L34" s="336"/>
      <c r="M34" s="336"/>
      <c r="N34" s="131"/>
      <c r="O34" s="131"/>
      <c r="P34" s="131"/>
      <c r="Q34" s="131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327">
        <f>IF(AC12&gt;8,"NO ASEGURABLE",IF(AC12&gt;5,15%*AH33,0))</f>
        <v>0</v>
      </c>
      <c r="AI34" s="327"/>
      <c r="AJ34" s="327"/>
      <c r="AK34" s="131"/>
      <c r="AL34" s="131"/>
      <c r="AM34" s="252"/>
      <c r="AO34" s="196"/>
      <c r="AP34" s="250" t="s">
        <v>4481</v>
      </c>
      <c r="AQ34" s="249" t="s">
        <v>4373</v>
      </c>
      <c r="AR34" s="196" t="s">
        <v>2121</v>
      </c>
      <c r="AS34" s="196"/>
      <c r="AT34" s="251" t="s">
        <v>6046</v>
      </c>
      <c r="AU34" s="198"/>
      <c r="AV34" s="196"/>
      <c r="AW34" s="198"/>
      <c r="AX34" s="198"/>
      <c r="AY34" s="196"/>
      <c r="AZ34" s="198"/>
      <c r="BA34" s="196"/>
      <c r="BB34" s="199" t="s">
        <v>5739</v>
      </c>
      <c r="BC34" s="199" t="s">
        <v>5739</v>
      </c>
      <c r="BD34" s="196">
        <v>33</v>
      </c>
      <c r="BE34" s="196"/>
      <c r="BF34" s="196"/>
      <c r="BG34" s="196"/>
      <c r="BH34" s="196"/>
      <c r="BI34" s="196"/>
      <c r="BJ34" s="196"/>
      <c r="BK34" s="196"/>
      <c r="BL34" s="196"/>
      <c r="BM34" s="196"/>
      <c r="BN34" s="196"/>
      <c r="BO34" s="196"/>
      <c r="BP34" s="196"/>
      <c r="BQ34" s="196"/>
      <c r="BR34" s="196"/>
      <c r="BS34" s="196"/>
      <c r="BT34" s="196"/>
      <c r="BU34" s="196"/>
      <c r="BV34" s="196"/>
    </row>
    <row r="35" spans="1:74 16382:16382" s="195" customFormat="1" ht="12.95" customHeight="1" x14ac:dyDescent="0.25">
      <c r="A35" s="181"/>
      <c r="B35" s="128"/>
      <c r="C35" s="128"/>
      <c r="D35" s="334" t="s">
        <v>1375</v>
      </c>
      <c r="E35" s="334"/>
      <c r="F35" s="334"/>
      <c r="G35" s="334"/>
      <c r="H35" s="334"/>
      <c r="I35" s="334"/>
      <c r="J35" s="334"/>
      <c r="K35" s="128"/>
      <c r="L35" s="128"/>
      <c r="M35" s="128"/>
      <c r="N35" s="128"/>
      <c r="O35" s="128"/>
      <c r="P35" s="128"/>
      <c r="Q35" s="128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328">
        <f ca="1">AH33+AH34</f>
        <v>700.32</v>
      </c>
      <c r="AI35" s="328"/>
      <c r="AJ35" s="328"/>
      <c r="AK35" s="128"/>
      <c r="AL35" s="128"/>
      <c r="AM35" s="252"/>
      <c r="AO35" s="196"/>
      <c r="AP35" s="250" t="s">
        <v>4685</v>
      </c>
      <c r="AQ35" s="249" t="s">
        <v>4454</v>
      </c>
      <c r="AR35" s="198" t="s">
        <v>2121</v>
      </c>
      <c r="AS35" s="196"/>
      <c r="AT35" s="253" t="s">
        <v>6049</v>
      </c>
      <c r="AU35" s="198"/>
      <c r="AV35" s="196"/>
      <c r="AW35" s="198"/>
      <c r="AX35" s="198"/>
      <c r="AY35" s="196"/>
      <c r="AZ35" s="198"/>
      <c r="BA35" s="196"/>
      <c r="BB35" s="199" t="s">
        <v>4345</v>
      </c>
      <c r="BC35" s="199" t="s">
        <v>4345</v>
      </c>
      <c r="BD35" s="196">
        <v>34</v>
      </c>
      <c r="BE35" s="196"/>
      <c r="BF35" s="196"/>
      <c r="BG35" s="196"/>
      <c r="BH35" s="196"/>
      <c r="BI35" s="196"/>
      <c r="BJ35" s="196"/>
      <c r="BK35" s="196"/>
      <c r="BL35" s="196"/>
      <c r="BM35" s="196"/>
      <c r="BN35" s="196"/>
      <c r="BO35" s="196"/>
      <c r="BP35" s="196"/>
      <c r="BQ35" s="196"/>
      <c r="BR35" s="196"/>
      <c r="BS35" s="196"/>
      <c r="BT35" s="196"/>
      <c r="BU35" s="196"/>
      <c r="BV35" s="196"/>
    </row>
    <row r="36" spans="1:74 16382:16382" s="195" customFormat="1" ht="12.95" customHeight="1" x14ac:dyDescent="0.25">
      <c r="A36" s="159"/>
      <c r="B36" s="167"/>
      <c r="C36" s="167"/>
      <c r="D36" s="335" t="s">
        <v>1376</v>
      </c>
      <c r="E36" s="335"/>
      <c r="F36" s="335"/>
      <c r="G36" s="335"/>
      <c r="H36" s="335"/>
      <c r="I36" s="335"/>
      <c r="J36" s="335"/>
      <c r="K36" s="335"/>
      <c r="L36" s="335"/>
      <c r="M36" s="178"/>
      <c r="N36" s="137"/>
      <c r="O36" s="178"/>
      <c r="P36" s="178"/>
      <c r="Q36" s="137"/>
      <c r="R36" s="173"/>
      <c r="S36" s="173"/>
      <c r="T36" s="151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329">
        <f ca="1">AH35*0.06</f>
        <v>42.019200000000005</v>
      </c>
      <c r="AI36" s="329"/>
      <c r="AJ36" s="329"/>
      <c r="AK36" s="167"/>
      <c r="AL36" s="167"/>
      <c r="AM36" s="206"/>
      <c r="AO36" s="196"/>
      <c r="AP36" s="250" t="s">
        <v>4485</v>
      </c>
      <c r="AQ36" s="249" t="s">
        <v>4484</v>
      </c>
      <c r="AR36" s="198" t="s">
        <v>4370</v>
      </c>
      <c r="AS36" s="196"/>
      <c r="AT36" s="196"/>
      <c r="AU36" s="198"/>
      <c r="AV36" s="196"/>
      <c r="AW36" s="198"/>
      <c r="AX36" s="198"/>
      <c r="AY36" s="196"/>
      <c r="AZ36" s="198"/>
      <c r="BA36" s="196"/>
      <c r="BB36" s="199" t="s">
        <v>4941</v>
      </c>
      <c r="BC36" s="199" t="s">
        <v>4941</v>
      </c>
      <c r="BD36" s="196">
        <v>35</v>
      </c>
      <c r="BE36" s="196"/>
      <c r="BF36" s="196"/>
      <c r="BG36" s="196"/>
      <c r="BH36" s="196"/>
      <c r="BI36" s="196"/>
      <c r="BJ36" s="196"/>
      <c r="BK36" s="196"/>
      <c r="BL36" s="196"/>
      <c r="BM36" s="196"/>
      <c r="BN36" s="196"/>
      <c r="BO36" s="196"/>
      <c r="BP36" s="196"/>
      <c r="BQ36" s="196"/>
      <c r="BR36" s="196"/>
      <c r="BS36" s="196"/>
      <c r="BT36" s="196"/>
      <c r="BU36" s="196"/>
      <c r="BV36" s="196"/>
    </row>
    <row r="37" spans="1:74 16382:16382" s="195" customFormat="1" ht="12.95" customHeight="1" x14ac:dyDescent="0.25">
      <c r="A37" s="159"/>
      <c r="B37" s="141"/>
      <c r="C37" s="184"/>
      <c r="D37" s="184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S37" s="184"/>
      <c r="T37" s="184"/>
      <c r="U37" s="184"/>
      <c r="V37" s="184"/>
      <c r="W37" s="184"/>
      <c r="X37" s="184"/>
      <c r="Y37" s="184" t="s">
        <v>0</v>
      </c>
      <c r="Z37" s="184"/>
      <c r="AA37" s="184"/>
      <c r="AB37" s="184"/>
      <c r="AC37" s="184"/>
      <c r="AD37" s="184"/>
      <c r="AE37" s="184"/>
      <c r="AF37" s="184"/>
      <c r="AG37" s="184"/>
      <c r="AH37" s="330">
        <f ca="1">+AH35+AH36</f>
        <v>742.33920000000001</v>
      </c>
      <c r="AI37" s="330"/>
      <c r="AJ37" s="330"/>
      <c r="AK37" s="184"/>
      <c r="AL37" s="184"/>
      <c r="AM37" s="206"/>
      <c r="AO37" s="196"/>
      <c r="AP37" s="250" t="s">
        <v>4693</v>
      </c>
      <c r="AQ37" s="249" t="s">
        <v>4455</v>
      </c>
      <c r="AR37" s="198" t="s">
        <v>2122</v>
      </c>
      <c r="AS37" s="196"/>
      <c r="AT37" s="240"/>
      <c r="AU37" s="198"/>
      <c r="AV37" s="196"/>
      <c r="AW37" s="198"/>
      <c r="AX37" s="198"/>
      <c r="AY37" s="196"/>
      <c r="AZ37" s="198"/>
      <c r="BA37" s="196"/>
      <c r="BB37" s="199" t="s">
        <v>4347</v>
      </c>
      <c r="BC37" s="199" t="s">
        <v>4347</v>
      </c>
      <c r="BD37" s="196">
        <v>36</v>
      </c>
      <c r="BE37" s="196"/>
      <c r="BF37" s="196"/>
      <c r="BG37" s="196"/>
      <c r="BH37" s="196"/>
      <c r="BI37" s="196"/>
      <c r="BJ37" s="196"/>
      <c r="BK37" s="196"/>
      <c r="BL37" s="196"/>
      <c r="BM37" s="196"/>
      <c r="BN37" s="196"/>
      <c r="BO37" s="196"/>
      <c r="BP37" s="196"/>
      <c r="BQ37" s="196"/>
      <c r="BR37" s="196"/>
      <c r="BS37" s="196"/>
      <c r="BT37" s="196"/>
      <c r="BU37" s="196"/>
      <c r="BV37" s="196"/>
    </row>
    <row r="38" spans="1:74 16382:16382" s="195" customFormat="1" ht="12.95" customHeight="1" x14ac:dyDescent="0.25">
      <c r="A38" s="159"/>
      <c r="B38" s="168"/>
      <c r="C38" s="168"/>
      <c r="D38" s="333"/>
      <c r="E38" s="333"/>
      <c r="F38" s="333"/>
      <c r="G38" s="333"/>
      <c r="H38" s="333"/>
      <c r="I38" s="333"/>
      <c r="J38" s="333"/>
      <c r="K38" s="333"/>
      <c r="L38" s="333"/>
      <c r="M38" s="169"/>
      <c r="N38" s="182"/>
      <c r="O38" s="169"/>
      <c r="P38" s="169"/>
      <c r="Q38" s="140"/>
      <c r="R38" s="169"/>
      <c r="S38" s="169"/>
      <c r="T38" s="140"/>
      <c r="U38" s="169"/>
      <c r="V38" s="169"/>
      <c r="W38" s="169"/>
      <c r="X38" s="141"/>
      <c r="Y38" s="326" t="s">
        <v>4400</v>
      </c>
      <c r="Z38" s="326"/>
      <c r="AA38" s="326"/>
      <c r="AB38" s="326"/>
      <c r="AC38" s="326"/>
      <c r="AD38" s="326"/>
      <c r="AE38" s="326"/>
      <c r="AF38" s="326"/>
      <c r="AG38" s="326"/>
      <c r="AH38" s="331">
        <f ca="1">AH37*(-0.06)-(-AH37)</f>
        <v>697.79884800000002</v>
      </c>
      <c r="AI38" s="331"/>
      <c r="AJ38" s="331"/>
      <c r="AK38" s="168"/>
      <c r="AL38" s="168"/>
      <c r="AM38" s="206"/>
      <c r="AO38" s="196"/>
      <c r="AP38" s="250" t="s">
        <v>4571</v>
      </c>
      <c r="AQ38" s="249" t="s">
        <v>2140</v>
      </c>
      <c r="AR38" s="198" t="s">
        <v>2141</v>
      </c>
      <c r="AS38" s="196"/>
      <c r="AT38" s="240"/>
      <c r="AU38" s="198"/>
      <c r="AV38" s="196"/>
      <c r="AW38" s="198"/>
      <c r="AX38" s="198"/>
      <c r="AY38" s="196"/>
      <c r="AZ38" s="198"/>
      <c r="BA38" s="196"/>
      <c r="BB38" s="199" t="s">
        <v>4348</v>
      </c>
      <c r="BC38" s="199" t="s">
        <v>4348</v>
      </c>
      <c r="BD38" s="196">
        <v>37</v>
      </c>
      <c r="BE38" s="196"/>
      <c r="BF38" s="196"/>
      <c r="BG38" s="196"/>
      <c r="BH38" s="196"/>
      <c r="BI38" s="196"/>
      <c r="BJ38" s="196"/>
      <c r="BK38" s="196"/>
      <c r="BL38" s="196"/>
      <c r="BM38" s="196"/>
      <c r="BN38" s="196"/>
      <c r="BO38" s="196"/>
      <c r="BP38" s="196"/>
      <c r="BQ38" s="196"/>
      <c r="BR38" s="196"/>
      <c r="BS38" s="196"/>
      <c r="BT38" s="196"/>
      <c r="BU38" s="196"/>
      <c r="BV38" s="196"/>
    </row>
    <row r="39" spans="1:74 16382:16382" s="195" customFormat="1" ht="12.95" customHeight="1" x14ac:dyDescent="0.25">
      <c r="A39" s="159"/>
      <c r="B39" s="167"/>
      <c r="C39" s="167"/>
      <c r="D39" s="144"/>
      <c r="E39" s="144"/>
      <c r="F39" s="144"/>
      <c r="G39" s="144"/>
      <c r="H39" s="144"/>
      <c r="I39" s="144"/>
      <c r="J39" s="144"/>
      <c r="K39" s="144"/>
      <c r="L39" s="144"/>
      <c r="M39" s="178"/>
      <c r="N39" s="46"/>
      <c r="O39" s="178"/>
      <c r="P39" s="178"/>
      <c r="Q39" s="137"/>
      <c r="R39" s="178"/>
      <c r="S39" s="178"/>
      <c r="T39" s="137"/>
      <c r="U39" s="178"/>
      <c r="V39" s="178"/>
      <c r="W39" s="178"/>
      <c r="X39" s="138"/>
      <c r="Y39" s="138"/>
      <c r="Z39" s="138"/>
      <c r="AA39" s="138"/>
      <c r="AB39" s="138"/>
      <c r="AC39" s="138"/>
      <c r="AD39" s="138"/>
      <c r="AE39" s="138"/>
      <c r="AF39" s="138"/>
      <c r="AG39" s="138"/>
      <c r="AH39" s="145"/>
      <c r="AI39" s="145"/>
      <c r="AJ39" s="145"/>
      <c r="AK39" s="167"/>
      <c r="AL39" s="167"/>
      <c r="AM39" s="206"/>
      <c r="AO39" s="196"/>
      <c r="AP39" s="250" t="s">
        <v>4414</v>
      </c>
      <c r="AQ39" s="249" t="s">
        <v>4456</v>
      </c>
      <c r="AR39" s="198" t="s">
        <v>2123</v>
      </c>
      <c r="AS39" s="196"/>
      <c r="AT39" s="198" t="s">
        <v>6052</v>
      </c>
      <c r="AU39" s="198"/>
      <c r="AV39" s="196"/>
      <c r="AW39" s="198"/>
      <c r="AX39" s="198"/>
      <c r="AY39" s="196"/>
      <c r="AZ39" s="198"/>
      <c r="BA39" s="196"/>
      <c r="BB39" s="199" t="s">
        <v>5825</v>
      </c>
      <c r="BC39" s="199" t="s">
        <v>5825</v>
      </c>
      <c r="BD39" s="196">
        <v>39</v>
      </c>
      <c r="BE39" s="196"/>
      <c r="BF39" s="196"/>
      <c r="BG39" s="196"/>
      <c r="BH39" s="196"/>
      <c r="BI39" s="196"/>
      <c r="BJ39" s="196"/>
      <c r="BK39" s="196"/>
      <c r="BL39" s="196"/>
      <c r="BM39" s="196"/>
      <c r="BN39" s="196"/>
      <c r="BO39" s="196"/>
      <c r="BP39" s="196"/>
      <c r="BQ39" s="196"/>
      <c r="BR39" s="196"/>
      <c r="BS39" s="196"/>
      <c r="BT39" s="196"/>
      <c r="BU39" s="196"/>
      <c r="BV39" s="196"/>
    </row>
    <row r="40" spans="1:74 16382:16382" s="195" customFormat="1" ht="12.95" customHeight="1" x14ac:dyDescent="0.25">
      <c r="A40" s="159"/>
      <c r="B40" s="387" t="s">
        <v>6074</v>
      </c>
      <c r="C40" s="387"/>
      <c r="D40" s="387"/>
      <c r="E40" s="387"/>
      <c r="F40" s="387"/>
      <c r="G40" s="387"/>
      <c r="H40" s="387"/>
      <c r="I40" s="387"/>
      <c r="J40" s="387"/>
      <c r="K40" s="387"/>
      <c r="L40" s="387"/>
      <c r="M40" s="387"/>
      <c r="N40" s="387"/>
      <c r="O40" s="387"/>
      <c r="P40" s="388" t="s">
        <v>6077</v>
      </c>
      <c r="Q40" s="388"/>
      <c r="R40" s="388"/>
      <c r="S40" s="388"/>
      <c r="T40" s="389">
        <f ca="1">AH37/10</f>
        <v>74.233919999999998</v>
      </c>
      <c r="U40" s="389"/>
      <c r="V40" s="390" t="s">
        <v>6075</v>
      </c>
      <c r="W40" s="390"/>
      <c r="X40" s="390"/>
      <c r="Y40" s="390"/>
      <c r="Z40" s="391">
        <f ca="1">((AH37*(1-4%)-(T40*9)))</f>
        <v>44.540351999999984</v>
      </c>
      <c r="AA40" s="391"/>
      <c r="AB40" s="385" t="s">
        <v>6076</v>
      </c>
      <c r="AC40" s="385"/>
      <c r="AD40" s="385"/>
      <c r="AE40" s="385"/>
      <c r="AF40" s="385"/>
      <c r="AG40" s="385"/>
      <c r="AH40" s="385"/>
      <c r="AI40" s="385"/>
      <c r="AJ40" s="385"/>
      <c r="AK40" s="386">
        <f ca="1">T40*9+Z40</f>
        <v>712.64563199999998</v>
      </c>
      <c r="AL40" s="386"/>
      <c r="AM40" s="206"/>
      <c r="AO40" s="196"/>
      <c r="AP40" s="250" t="s">
        <v>4704</v>
      </c>
      <c r="AQ40" s="249" t="s">
        <v>4376</v>
      </c>
      <c r="AR40" s="198" t="s">
        <v>4376</v>
      </c>
      <c r="AS40" s="196"/>
      <c r="AT40" s="198" t="s">
        <v>6053</v>
      </c>
      <c r="AU40" s="198"/>
      <c r="AV40" s="196"/>
      <c r="AW40" s="198"/>
      <c r="AX40" s="198"/>
      <c r="AY40" s="196"/>
      <c r="AZ40" s="198"/>
      <c r="BA40" s="196"/>
      <c r="BB40" s="199" t="s">
        <v>6058</v>
      </c>
      <c r="BC40" s="199" t="s">
        <v>6058</v>
      </c>
      <c r="BD40" s="196">
        <v>40</v>
      </c>
      <c r="BE40" s="196"/>
      <c r="BF40" s="196"/>
      <c r="BG40" s="196"/>
      <c r="BH40" s="196"/>
      <c r="BI40" s="196"/>
      <c r="BJ40" s="196"/>
      <c r="BK40" s="196"/>
      <c r="BL40" s="196"/>
      <c r="BM40" s="196"/>
      <c r="BN40" s="196"/>
      <c r="BO40" s="196"/>
      <c r="BP40" s="196"/>
      <c r="BQ40" s="196"/>
      <c r="BR40" s="196"/>
      <c r="BS40" s="196"/>
      <c r="BT40" s="196"/>
      <c r="BU40" s="196"/>
      <c r="BV40" s="196"/>
    </row>
    <row r="41" spans="1:74 16382:16382" s="195" customFormat="1" ht="12.95" customHeight="1" thickBot="1" x14ac:dyDescent="0.3">
      <c r="A41" s="159"/>
      <c r="B41" s="295"/>
      <c r="C41" s="295"/>
      <c r="D41" s="295"/>
      <c r="E41" s="295"/>
      <c r="F41" s="295"/>
      <c r="G41" s="295"/>
      <c r="H41" s="295"/>
      <c r="I41" s="295"/>
      <c r="J41" s="295"/>
      <c r="K41" s="295"/>
      <c r="L41" s="295"/>
      <c r="M41" s="295"/>
      <c r="N41" s="295"/>
      <c r="O41" s="295"/>
      <c r="P41" s="296"/>
      <c r="Q41" s="296"/>
      <c r="R41" s="296"/>
      <c r="S41" s="296"/>
      <c r="T41" s="297"/>
      <c r="U41" s="297"/>
      <c r="V41" s="298"/>
      <c r="W41" s="298"/>
      <c r="X41" s="298"/>
      <c r="Y41" s="298"/>
      <c r="Z41" s="299"/>
      <c r="AA41" s="299"/>
      <c r="AB41" s="300"/>
      <c r="AC41" s="300"/>
      <c r="AD41" s="300"/>
      <c r="AE41" s="300"/>
      <c r="AF41" s="300"/>
      <c r="AG41" s="300"/>
      <c r="AH41" s="300"/>
      <c r="AI41" s="300"/>
      <c r="AJ41" s="300"/>
      <c r="AK41" s="301"/>
      <c r="AL41" s="301"/>
      <c r="AM41" s="206"/>
      <c r="AO41" s="196"/>
      <c r="AP41" s="250" t="s">
        <v>4970</v>
      </c>
      <c r="AQ41" s="249" t="s">
        <v>4969</v>
      </c>
      <c r="AR41" s="198" t="s">
        <v>2141</v>
      </c>
      <c r="AS41" s="196"/>
      <c r="AT41" s="198"/>
      <c r="AU41" s="198"/>
      <c r="AV41" s="196"/>
      <c r="AW41" s="198"/>
      <c r="AX41" s="198"/>
      <c r="AY41" s="196"/>
      <c r="AZ41" s="198"/>
      <c r="BA41" s="196"/>
      <c r="BB41" s="199"/>
      <c r="BC41" s="199"/>
      <c r="BD41" s="196"/>
      <c r="BE41" s="196"/>
      <c r="BF41" s="196"/>
      <c r="BG41" s="196"/>
      <c r="BH41" s="196"/>
      <c r="BI41" s="196"/>
      <c r="BJ41" s="196"/>
      <c r="BK41" s="196"/>
      <c r="BL41" s="196"/>
      <c r="BM41" s="196"/>
      <c r="BN41" s="196"/>
      <c r="BO41" s="196"/>
      <c r="BP41" s="196"/>
      <c r="BQ41" s="196"/>
      <c r="BR41" s="196"/>
      <c r="BS41" s="196"/>
      <c r="BT41" s="196"/>
      <c r="BU41" s="196"/>
      <c r="BV41" s="196"/>
    </row>
    <row r="42" spans="1:74 16382:16382" s="195" customFormat="1" ht="12.95" customHeight="1" x14ac:dyDescent="0.25">
      <c r="A42" s="159"/>
      <c r="B42" s="295"/>
      <c r="C42" s="295"/>
      <c r="D42" s="295"/>
      <c r="E42" s="295"/>
      <c r="F42" s="295"/>
      <c r="G42" s="295"/>
      <c r="H42" s="295"/>
      <c r="I42" s="295"/>
      <c r="J42" s="295"/>
      <c r="K42" s="295"/>
      <c r="L42" s="295"/>
      <c r="M42" s="295"/>
      <c r="N42" s="295"/>
      <c r="O42" s="295"/>
      <c r="P42" s="296"/>
      <c r="Q42" s="296"/>
      <c r="R42" s="296"/>
      <c r="S42" s="296"/>
      <c r="T42" s="297"/>
      <c r="U42" s="297"/>
      <c r="V42" s="298"/>
      <c r="W42" s="298"/>
      <c r="X42" s="298"/>
      <c r="Y42" s="298"/>
      <c r="Z42" s="299"/>
      <c r="AA42" s="299"/>
      <c r="AB42" s="300"/>
      <c r="AC42" s="300"/>
      <c r="AD42" s="300"/>
      <c r="AE42" s="300"/>
      <c r="AF42" s="300"/>
      <c r="AG42" s="300"/>
      <c r="AH42" s="300"/>
      <c r="AI42" s="300"/>
      <c r="AJ42" s="300"/>
      <c r="AK42" s="301"/>
      <c r="AL42" s="301"/>
      <c r="AM42" s="206"/>
      <c r="AO42" s="196"/>
      <c r="AP42" s="248" t="s">
        <v>4487</v>
      </c>
      <c r="AQ42" s="249" t="s">
        <v>4451</v>
      </c>
      <c r="AR42" s="198" t="s">
        <v>2121</v>
      </c>
      <c r="AS42" s="196"/>
      <c r="AT42" s="198"/>
      <c r="AU42" s="198"/>
      <c r="AV42" s="196"/>
      <c r="AW42" s="198"/>
      <c r="AX42" s="198"/>
      <c r="AY42" s="196"/>
      <c r="AZ42" s="198"/>
      <c r="BA42" s="196"/>
      <c r="BB42" s="199"/>
      <c r="BC42" s="199"/>
      <c r="BD42" s="196"/>
      <c r="BE42" s="196"/>
      <c r="BF42" s="196"/>
      <c r="BG42" s="196"/>
      <c r="BH42" s="196"/>
      <c r="BI42" s="196"/>
      <c r="BJ42" s="196"/>
      <c r="BK42" s="196"/>
      <c r="BL42" s="196"/>
      <c r="BM42" s="196"/>
      <c r="BN42" s="196"/>
      <c r="BO42" s="196"/>
      <c r="BP42" s="196"/>
      <c r="BQ42" s="196"/>
      <c r="BR42" s="196"/>
      <c r="BS42" s="196"/>
      <c r="BT42" s="196"/>
      <c r="BU42" s="196"/>
      <c r="BV42" s="196"/>
    </row>
    <row r="43" spans="1:74 16382:16382" s="195" customFormat="1" ht="20.25" customHeight="1" x14ac:dyDescent="0.25">
      <c r="A43" s="159"/>
      <c r="B43" s="311" t="s">
        <v>6079</v>
      </c>
      <c r="C43" s="311"/>
      <c r="D43" s="311"/>
      <c r="E43" s="311"/>
      <c r="F43" s="311"/>
      <c r="G43" s="311"/>
      <c r="H43" s="311"/>
      <c r="I43" s="311"/>
      <c r="J43" s="311"/>
      <c r="K43" s="311"/>
      <c r="L43" s="311"/>
      <c r="M43" s="311"/>
      <c r="N43" s="311"/>
      <c r="O43" s="311"/>
      <c r="P43" s="311"/>
      <c r="Q43" s="311"/>
      <c r="R43" s="311"/>
      <c r="S43" s="311"/>
      <c r="T43" s="311"/>
      <c r="U43" s="311"/>
      <c r="V43" s="311"/>
      <c r="W43" s="311"/>
      <c r="X43" s="311"/>
      <c r="Y43" s="311"/>
      <c r="Z43" s="311"/>
      <c r="AA43" s="311"/>
      <c r="AB43" s="311"/>
      <c r="AC43" s="311"/>
      <c r="AD43" s="311"/>
      <c r="AE43" s="311"/>
      <c r="AF43" s="311"/>
      <c r="AG43" s="311"/>
      <c r="AH43" s="311"/>
      <c r="AI43" s="311"/>
      <c r="AJ43" s="311"/>
      <c r="AK43" s="311"/>
      <c r="AL43" s="311"/>
      <c r="AM43" s="206"/>
      <c r="AO43" s="196"/>
      <c r="AP43" s="250" t="s">
        <v>4572</v>
      </c>
      <c r="AQ43" s="249" t="s">
        <v>4452</v>
      </c>
      <c r="AR43" s="198" t="s">
        <v>2122</v>
      </c>
      <c r="AS43" s="196"/>
      <c r="AT43" s="198"/>
      <c r="AU43" s="198"/>
      <c r="AV43" s="196"/>
      <c r="AW43" s="198"/>
      <c r="AX43" s="198"/>
      <c r="AY43" s="196"/>
      <c r="AZ43" s="198"/>
      <c r="BA43" s="196"/>
      <c r="BB43" s="199"/>
      <c r="BC43" s="199"/>
      <c r="BD43" s="196"/>
      <c r="BE43" s="196"/>
      <c r="BF43" s="196"/>
      <c r="BG43" s="196"/>
      <c r="BH43" s="196"/>
      <c r="BI43" s="196"/>
      <c r="BJ43" s="196"/>
      <c r="BK43" s="196"/>
      <c r="BL43" s="196"/>
      <c r="BM43" s="196"/>
      <c r="BN43" s="196"/>
      <c r="BO43" s="196"/>
      <c r="BP43" s="196"/>
      <c r="BQ43" s="196"/>
      <c r="BR43" s="196"/>
      <c r="BS43" s="196"/>
      <c r="BT43" s="196"/>
      <c r="BU43" s="196"/>
      <c r="BV43" s="196"/>
    </row>
    <row r="44" spans="1:74 16382:16382" s="195" customFormat="1" ht="18.75" customHeight="1" x14ac:dyDescent="0.25">
      <c r="A44" s="159"/>
      <c r="B44" s="312" t="s">
        <v>6078</v>
      </c>
      <c r="C44" s="312"/>
      <c r="D44" s="312"/>
      <c r="E44" s="312"/>
      <c r="F44" s="312"/>
      <c r="G44" s="312"/>
      <c r="H44" s="312"/>
      <c r="I44" s="312"/>
      <c r="J44" s="312"/>
      <c r="K44" s="312"/>
      <c r="L44" s="312"/>
      <c r="M44" s="312"/>
      <c r="N44" s="312"/>
      <c r="O44" s="312"/>
      <c r="P44" s="312"/>
      <c r="Q44" s="312"/>
      <c r="R44" s="312"/>
      <c r="S44" s="312"/>
      <c r="T44" s="312"/>
      <c r="U44" s="312"/>
      <c r="V44" s="312"/>
      <c r="W44" s="312"/>
      <c r="X44" s="312"/>
      <c r="Y44" s="312"/>
      <c r="Z44" s="312"/>
      <c r="AA44" s="312"/>
      <c r="AB44" s="312"/>
      <c r="AC44" s="312"/>
      <c r="AD44" s="312"/>
      <c r="AE44" s="312"/>
      <c r="AF44" s="312"/>
      <c r="AG44" s="312"/>
      <c r="AH44" s="312"/>
      <c r="AI44" s="312"/>
      <c r="AJ44" s="312"/>
      <c r="AK44" s="312"/>
      <c r="AL44" s="312"/>
      <c r="AM44" s="206"/>
      <c r="AO44" s="196"/>
      <c r="AP44" s="250" t="s">
        <v>4489</v>
      </c>
      <c r="AQ44" s="249" t="s">
        <v>4453</v>
      </c>
      <c r="AR44" s="198" t="s">
        <v>2123</v>
      </c>
      <c r="AS44" s="196"/>
      <c r="AT44" s="198"/>
      <c r="AU44" s="198"/>
      <c r="AV44" s="196"/>
      <c r="AW44" s="198"/>
      <c r="AX44" s="198"/>
      <c r="AY44" s="196"/>
      <c r="AZ44" s="198"/>
      <c r="BA44" s="196"/>
      <c r="BB44" s="199"/>
      <c r="BC44" s="199"/>
      <c r="BD44" s="196"/>
      <c r="BE44" s="196"/>
      <c r="BF44" s="196"/>
      <c r="BG44" s="196"/>
      <c r="BH44" s="196"/>
      <c r="BI44" s="196"/>
      <c r="BJ44" s="196"/>
      <c r="BK44" s="196"/>
      <c r="BL44" s="196"/>
      <c r="BM44" s="196"/>
      <c r="BN44" s="196"/>
      <c r="BO44" s="196"/>
      <c r="BP44" s="196"/>
      <c r="BQ44" s="196"/>
      <c r="BR44" s="196"/>
      <c r="BS44" s="196"/>
      <c r="BT44" s="196"/>
      <c r="BU44" s="196"/>
      <c r="BV44" s="196"/>
    </row>
    <row r="45" spans="1:74 16382:16382" s="195" customFormat="1" ht="12.95" customHeight="1" x14ac:dyDescent="0.25">
      <c r="A45" s="159"/>
      <c r="B45" s="295"/>
      <c r="C45" s="295"/>
      <c r="D45" s="295"/>
      <c r="E45" s="295"/>
      <c r="F45" s="295"/>
      <c r="G45" s="295"/>
      <c r="H45" s="295"/>
      <c r="I45" s="295"/>
      <c r="J45" s="295"/>
      <c r="K45" s="295"/>
      <c r="L45" s="295"/>
      <c r="M45" s="295"/>
      <c r="N45" s="295"/>
      <c r="O45" s="295"/>
      <c r="P45" s="296"/>
      <c r="Q45" s="296"/>
      <c r="R45" s="296"/>
      <c r="S45" s="296"/>
      <c r="T45" s="297"/>
      <c r="U45" s="297"/>
      <c r="V45" s="298"/>
      <c r="W45" s="298"/>
      <c r="X45" s="298"/>
      <c r="Y45" s="298"/>
      <c r="Z45" s="299"/>
      <c r="AA45" s="299"/>
      <c r="AB45" s="300"/>
      <c r="AC45" s="300"/>
      <c r="AD45" s="300"/>
      <c r="AE45" s="300"/>
      <c r="AF45" s="300"/>
      <c r="AG45" s="300"/>
      <c r="AH45" s="300"/>
      <c r="AI45" s="300"/>
      <c r="AJ45" s="300"/>
      <c r="AK45" s="301"/>
      <c r="AL45" s="301"/>
      <c r="AM45" s="206"/>
      <c r="AO45" s="196"/>
      <c r="AP45" s="250"/>
      <c r="AQ45" s="249"/>
      <c r="AR45" s="198"/>
      <c r="AS45" s="196"/>
      <c r="AT45" s="198"/>
      <c r="AU45" s="198"/>
      <c r="AV45" s="196"/>
      <c r="AW45" s="198"/>
      <c r="AX45" s="198"/>
      <c r="AY45" s="196"/>
      <c r="AZ45" s="198"/>
      <c r="BA45" s="196"/>
      <c r="BB45" s="199"/>
      <c r="BC45" s="199"/>
      <c r="BD45" s="196"/>
      <c r="BE45" s="196"/>
      <c r="BF45" s="196"/>
      <c r="BG45" s="196"/>
      <c r="BH45" s="196"/>
      <c r="BI45" s="196"/>
      <c r="BJ45" s="196"/>
      <c r="BK45" s="196"/>
      <c r="BL45" s="196"/>
      <c r="BM45" s="196"/>
      <c r="BN45" s="196"/>
      <c r="BO45" s="196"/>
      <c r="BP45" s="196"/>
      <c r="BQ45" s="196"/>
      <c r="BR45" s="196"/>
      <c r="BS45" s="196"/>
      <c r="BT45" s="196"/>
      <c r="BU45" s="196"/>
      <c r="BV45" s="196"/>
    </row>
    <row r="46" spans="1:74 16382:16382" s="195" customFormat="1" ht="12.95" customHeight="1" x14ac:dyDescent="0.25">
      <c r="A46" s="159"/>
      <c r="B46" s="295" t="s">
        <v>6080</v>
      </c>
      <c r="C46" s="295"/>
      <c r="D46" s="295"/>
      <c r="E46" s="295"/>
      <c r="F46" s="295"/>
      <c r="G46" s="295"/>
      <c r="H46" s="295"/>
      <c r="I46" s="295"/>
      <c r="J46" s="295"/>
      <c r="K46" s="295"/>
      <c r="L46" s="295"/>
      <c r="M46" s="295"/>
      <c r="N46" s="295" t="s">
        <v>6082</v>
      </c>
      <c r="O46" s="295"/>
      <c r="P46" s="296"/>
      <c r="Q46" s="296"/>
      <c r="R46" s="296"/>
      <c r="S46" s="296"/>
      <c r="T46" s="297"/>
      <c r="U46" s="297"/>
      <c r="V46" s="298"/>
      <c r="W46" s="298"/>
      <c r="X46" s="298"/>
      <c r="Y46" s="298"/>
      <c r="Z46" s="299"/>
      <c r="AA46" s="299"/>
      <c r="AB46" s="300"/>
      <c r="AC46" s="300"/>
      <c r="AD46" s="300"/>
      <c r="AE46" s="300"/>
      <c r="AF46" s="300"/>
      <c r="AG46" s="300"/>
      <c r="AH46" s="300"/>
      <c r="AI46" s="300"/>
      <c r="AJ46" s="300"/>
      <c r="AK46" s="301"/>
      <c r="AL46" s="301"/>
      <c r="AM46" s="206"/>
      <c r="AO46" s="196"/>
      <c r="AP46" s="250"/>
      <c r="AQ46" s="249"/>
      <c r="AR46" s="198"/>
      <c r="AS46" s="196"/>
      <c r="AT46" s="198"/>
      <c r="AU46" s="198"/>
      <c r="AV46" s="196"/>
      <c r="AW46" s="198"/>
      <c r="AX46" s="198"/>
      <c r="AY46" s="196"/>
      <c r="AZ46" s="198"/>
      <c r="BA46" s="196"/>
      <c r="BB46" s="199"/>
      <c r="BC46" s="199"/>
      <c r="BD46" s="196"/>
      <c r="BE46" s="196"/>
      <c r="BF46" s="196"/>
      <c r="BG46" s="196"/>
      <c r="BH46" s="196"/>
      <c r="BI46" s="196"/>
      <c r="BJ46" s="196"/>
      <c r="BK46" s="196"/>
      <c r="BL46" s="196"/>
      <c r="BM46" s="196"/>
      <c r="BN46" s="196"/>
      <c r="BO46" s="196"/>
      <c r="BP46" s="196"/>
      <c r="BQ46" s="196"/>
      <c r="BR46" s="196"/>
      <c r="BS46" s="196"/>
      <c r="BT46" s="196"/>
      <c r="BU46" s="196"/>
      <c r="BV46" s="196"/>
    </row>
    <row r="47" spans="1:74 16382:16382" s="195" customFormat="1" ht="12.95" customHeight="1" x14ac:dyDescent="0.25">
      <c r="A47" s="159"/>
      <c r="B47" s="295" t="s">
        <v>6081</v>
      </c>
      <c r="C47" s="295"/>
      <c r="D47" s="295"/>
      <c r="E47" s="295"/>
      <c r="F47" s="295"/>
      <c r="G47" s="295"/>
      <c r="H47" s="295"/>
      <c r="I47" s="295"/>
      <c r="J47" s="295"/>
      <c r="K47" s="295"/>
      <c r="L47" s="295"/>
      <c r="M47" s="295"/>
      <c r="N47" s="310">
        <v>5000</v>
      </c>
      <c r="O47" s="310"/>
      <c r="P47" s="310"/>
      <c r="Q47" s="310"/>
      <c r="R47" s="310"/>
      <c r="S47" s="296"/>
      <c r="T47" s="297"/>
      <c r="U47" s="297"/>
      <c r="V47" s="298"/>
      <c r="W47" s="298"/>
      <c r="X47" s="298"/>
      <c r="Y47" s="298"/>
      <c r="Z47" s="299"/>
      <c r="AA47" s="299"/>
      <c r="AB47" s="300"/>
      <c r="AC47" s="300"/>
      <c r="AD47" s="300"/>
      <c r="AE47" s="300"/>
      <c r="AF47" s="300"/>
      <c r="AG47" s="300"/>
      <c r="AH47" s="300"/>
      <c r="AI47" s="300"/>
      <c r="AJ47" s="300"/>
      <c r="AK47" s="301"/>
      <c r="AL47" s="301"/>
      <c r="AM47" s="206"/>
      <c r="AO47" s="196"/>
      <c r="AP47" s="250"/>
      <c r="AQ47" s="249"/>
      <c r="AR47" s="198"/>
      <c r="AS47" s="196"/>
      <c r="AT47" s="198"/>
      <c r="AU47" s="198"/>
      <c r="AV47" s="196"/>
      <c r="AW47" s="198"/>
      <c r="AX47" s="198"/>
      <c r="AY47" s="196"/>
      <c r="AZ47" s="198"/>
      <c r="BA47" s="196"/>
      <c r="BB47" s="199"/>
      <c r="BC47" s="199"/>
      <c r="BD47" s="196"/>
      <c r="BE47" s="196"/>
      <c r="BF47" s="196"/>
      <c r="BG47" s="196"/>
      <c r="BH47" s="196"/>
      <c r="BI47" s="196"/>
      <c r="BJ47" s="196"/>
      <c r="BK47" s="196"/>
      <c r="BL47" s="196"/>
      <c r="BM47" s="196"/>
      <c r="BN47" s="196"/>
      <c r="BO47" s="196"/>
      <c r="BP47" s="196"/>
      <c r="BQ47" s="196"/>
      <c r="BR47" s="196"/>
      <c r="BS47" s="196"/>
      <c r="BT47" s="196"/>
      <c r="BU47" s="196"/>
      <c r="BV47" s="196"/>
    </row>
    <row r="48" spans="1:74 16382:16382" s="195" customFormat="1" ht="12.95" customHeight="1" x14ac:dyDescent="0.25">
      <c r="A48" s="159"/>
      <c r="B48" s="295"/>
      <c r="C48" s="295"/>
      <c r="D48" s="295"/>
      <c r="E48" s="295"/>
      <c r="F48" s="295"/>
      <c r="G48" s="295"/>
      <c r="H48" s="295"/>
      <c r="I48" s="295"/>
      <c r="J48" s="295"/>
      <c r="K48" s="295"/>
      <c r="L48" s="295"/>
      <c r="M48" s="295"/>
      <c r="N48" s="303"/>
      <c r="O48" s="303"/>
      <c r="P48" s="303"/>
      <c r="Q48" s="303"/>
      <c r="R48" s="303"/>
      <c r="S48" s="296"/>
      <c r="T48" s="297"/>
      <c r="U48" s="297"/>
      <c r="V48" s="298"/>
      <c r="W48" s="298"/>
      <c r="X48" s="298"/>
      <c r="Y48" s="298"/>
      <c r="Z48" s="299"/>
      <c r="AA48" s="299"/>
      <c r="AB48" s="300"/>
      <c r="AC48" s="300"/>
      <c r="AD48" s="300"/>
      <c r="AE48" s="300"/>
      <c r="AF48" s="300"/>
      <c r="AG48" s="300"/>
      <c r="AH48" s="300"/>
      <c r="AI48" s="300"/>
      <c r="AJ48" s="300"/>
      <c r="AK48" s="301"/>
      <c r="AL48" s="301"/>
      <c r="AM48" s="206"/>
      <c r="AO48" s="196"/>
      <c r="AP48" s="250"/>
      <c r="AQ48" s="249"/>
      <c r="AR48" s="198"/>
      <c r="AS48" s="196"/>
      <c r="AT48" s="198"/>
      <c r="AU48" s="198"/>
      <c r="AV48" s="196"/>
      <c r="AW48" s="198"/>
      <c r="AX48" s="198"/>
      <c r="AY48" s="196"/>
      <c r="AZ48" s="198"/>
      <c r="BA48" s="196"/>
      <c r="BB48" s="199"/>
      <c r="BC48" s="199"/>
      <c r="BD48" s="196"/>
      <c r="BE48" s="196"/>
      <c r="BF48" s="196"/>
      <c r="BG48" s="196"/>
      <c r="BH48" s="196"/>
      <c r="BI48" s="196"/>
      <c r="BJ48" s="196"/>
      <c r="BK48" s="196"/>
      <c r="BL48" s="196"/>
      <c r="BM48" s="196"/>
      <c r="BN48" s="196"/>
      <c r="BO48" s="196"/>
      <c r="BP48" s="196"/>
      <c r="BQ48" s="196"/>
      <c r="BR48" s="196"/>
      <c r="BS48" s="196"/>
      <c r="BT48" s="196"/>
      <c r="BU48" s="196"/>
      <c r="BV48" s="196"/>
    </row>
    <row r="49" spans="1:74" s="195" customFormat="1" ht="12.95" customHeight="1" x14ac:dyDescent="0.2">
      <c r="A49" s="159"/>
      <c r="B49" s="167"/>
      <c r="C49" s="167"/>
      <c r="D49" s="144"/>
      <c r="E49" s="144"/>
      <c r="F49" s="144"/>
      <c r="G49" s="144"/>
      <c r="H49" s="144"/>
      <c r="I49" s="144"/>
      <c r="J49" s="144"/>
      <c r="K49" s="144"/>
      <c r="L49" s="144"/>
      <c r="M49" s="178"/>
      <c r="N49" s="46"/>
      <c r="O49" s="178"/>
      <c r="P49" s="178"/>
      <c r="Q49" s="137"/>
      <c r="R49" s="178"/>
      <c r="S49" s="178"/>
      <c r="T49" s="137"/>
      <c r="U49" s="178"/>
      <c r="V49" s="178"/>
      <c r="W49" s="178"/>
      <c r="X49" s="138"/>
      <c r="Y49" s="138"/>
      <c r="Z49" s="138"/>
      <c r="AA49" s="138"/>
      <c r="AB49" s="138"/>
      <c r="AC49" s="138"/>
      <c r="AD49" s="138"/>
      <c r="AE49" s="138"/>
      <c r="AF49" s="138"/>
      <c r="AG49" s="138"/>
      <c r="AH49" s="145"/>
      <c r="AI49" s="145"/>
      <c r="AJ49" s="145"/>
      <c r="AK49" s="167"/>
      <c r="AL49" s="167"/>
      <c r="AM49" s="206"/>
      <c r="AO49" s="196"/>
      <c r="AS49" s="196"/>
      <c r="AT49" s="196" t="s">
        <v>6054</v>
      </c>
      <c r="AU49" s="198"/>
      <c r="AV49" s="196"/>
      <c r="AW49" s="198"/>
      <c r="AX49" s="198"/>
      <c r="AY49" s="196"/>
      <c r="AZ49" s="198"/>
      <c r="BA49" s="196"/>
      <c r="BB49" s="196"/>
      <c r="BC49" s="196"/>
      <c r="BD49" s="196"/>
      <c r="BE49" s="196"/>
      <c r="BF49" s="196"/>
      <c r="BG49" s="196"/>
      <c r="BH49" s="196"/>
      <c r="BI49" s="196"/>
      <c r="BJ49" s="196"/>
      <c r="BK49" s="196"/>
      <c r="BL49" s="196"/>
      <c r="BM49" s="196"/>
      <c r="BN49" s="196"/>
      <c r="BO49" s="196"/>
      <c r="BP49" s="196"/>
      <c r="BQ49" s="196"/>
      <c r="BR49" s="196"/>
      <c r="BS49" s="196"/>
      <c r="BT49" s="196"/>
      <c r="BU49" s="196"/>
      <c r="BV49" s="196"/>
    </row>
    <row r="50" spans="1:74" s="195" customFormat="1" ht="12.95" customHeight="1" x14ac:dyDescent="0.25">
      <c r="A50" s="88"/>
      <c r="B50" s="320" t="str">
        <f>IF(D32="ENDOSO SURA COMERCIAL CC","ENDOSO SURA COMERCIAL CC","")</f>
        <v>ENDOSO SURA COMERCIAL CC</v>
      </c>
      <c r="C50" s="320"/>
      <c r="D50" s="320"/>
      <c r="E50" s="320"/>
      <c r="F50" s="320"/>
      <c r="G50" s="320"/>
      <c r="H50" s="320"/>
      <c r="I50" s="320"/>
      <c r="J50" s="320"/>
      <c r="K50" s="320"/>
      <c r="L50" s="320"/>
      <c r="M50" s="320"/>
      <c r="N50" s="320"/>
      <c r="O50" s="320"/>
      <c r="P50" s="320"/>
      <c r="Q50" s="320"/>
      <c r="R50" s="320"/>
      <c r="S50" s="320"/>
      <c r="T50" s="320"/>
      <c r="U50" s="320"/>
      <c r="V50" s="3"/>
      <c r="W50" s="314" t="str">
        <f>IF(AR8="LIVIANO",A93,IF(AR8="MEDIANO",A93," "))</f>
        <v>BENEFICIOS ADICIONALES INCLUIDOS EN LA PÓLIZA</v>
      </c>
      <c r="X50" s="314"/>
      <c r="Y50" s="314"/>
      <c r="Z50" s="314"/>
      <c r="AA50" s="314"/>
      <c r="AB50" s="314"/>
      <c r="AC50" s="314"/>
      <c r="AD50" s="314"/>
      <c r="AE50" s="314"/>
      <c r="AF50" s="314"/>
      <c r="AG50" s="314"/>
      <c r="AH50" s="314"/>
      <c r="AI50" s="314"/>
      <c r="AJ50" s="314"/>
      <c r="AK50" s="314"/>
      <c r="AL50" s="314"/>
      <c r="AM50" s="194"/>
      <c r="AO50" s="196"/>
      <c r="AS50" s="196"/>
      <c r="AT50" s="196"/>
      <c r="AU50" s="198"/>
      <c r="AV50" s="196"/>
      <c r="AW50" s="198"/>
      <c r="AX50" s="198"/>
      <c r="AY50" s="196"/>
      <c r="AZ50" s="198"/>
      <c r="BA50" s="196"/>
      <c r="BB50" s="196"/>
      <c r="BC50" s="196"/>
      <c r="BD50" s="196"/>
      <c r="BE50" s="196"/>
      <c r="BF50" s="196"/>
      <c r="BG50" s="196"/>
      <c r="BH50" s="196"/>
      <c r="BI50" s="196"/>
      <c r="BJ50" s="196"/>
      <c r="BK50" s="196"/>
      <c r="BL50" s="196"/>
      <c r="BM50" s="196"/>
      <c r="BN50" s="196"/>
      <c r="BO50" s="196"/>
      <c r="BP50" s="196"/>
      <c r="BQ50" s="196"/>
      <c r="BR50" s="196"/>
      <c r="BS50" s="196"/>
      <c r="BT50" s="196"/>
      <c r="BU50" s="196"/>
      <c r="BV50" s="196"/>
    </row>
    <row r="51" spans="1:74" s="195" customFormat="1" ht="12.95" customHeight="1" x14ac:dyDescent="0.2">
      <c r="A51" s="88"/>
      <c r="B51" s="319" t="str">
        <f>IF(B50=AQ24,E96,A115)</f>
        <v xml:space="preserve">- Revisado Gratis para autos livianos, aplica únicamente en el Centro Autos Sura, la póliza debe mantener sus pagos al día.
- Auxilio vial básico: cerrajero y envío de gasolina, aplica para autos livianos.
- Servicio de Emergencias (ambulancia) las 24 horas del día los 365 días del año.
- Servicio de Grúa por colisión hasta B/.400.00 en el sitio, la diferencia es por reembolso al momento de presentar el siniestro y por desperfectos mecánicos máximo B/. 250.00 por evento, hasta 3 eventos al año. 
- Defensa penal hasta un máximo de B/.500.00.
- Asistencia Legal sin costo.
- Servicio de ajustador in situ.
- Muerte accidental para el conductor por B/.10,000.00, dentro del vehículo asegurado. Gastos Médicos hasta un monto de B/.1,000.00 contra reembolso.
- Muerte accidental por B/. 5,000.00 para un ayudante dentro del vehículo asegurado. Gastos Médicos hasta un monto de B/.500.00 contra reembolso.
- Adelanto de Gastos Funerarios B/.1,000.00 en caso de fallecimiento del conductor. 
- Reembolso del 100% del deducible, si el cliente comprueba mediante resolución su inocencia.
- Transporte Terrestre con un límite de B/.1,000.00
- Rotura de Vidrios hasta B/.250.00, un solo evento por vigencia. 
- No aplica depreciación para la primera vigencia del vehículo por pérdida total a causa de una colisión o vuelco para autos nuevos 0kms.
</v>
      </c>
      <c r="C51" s="319"/>
      <c r="D51" s="319"/>
      <c r="E51" s="319"/>
      <c r="F51" s="319"/>
      <c r="G51" s="319"/>
      <c r="H51" s="319"/>
      <c r="I51" s="319"/>
      <c r="J51" s="319"/>
      <c r="K51" s="319"/>
      <c r="L51" s="319"/>
      <c r="M51" s="319"/>
      <c r="N51" s="319"/>
      <c r="O51" s="319"/>
      <c r="P51" s="319"/>
      <c r="Q51" s="319"/>
      <c r="R51" s="319"/>
      <c r="S51" s="319"/>
      <c r="T51" s="319"/>
      <c r="U51" s="319"/>
      <c r="V51" s="88"/>
      <c r="W51" s="318" t="str">
        <f>IF(AR8="LIVIANO",A94,IF(AR8="MEDIANO",A94," "))</f>
        <v xml:space="preserve">- Facilitador en el sitio.
- Asistencia legal
- Grúa por colisión hasta B/.150.00 por evento, máximo agregado anual B/.150.00
</v>
      </c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8"/>
      <c r="AJ51" s="318"/>
      <c r="AK51" s="318"/>
      <c r="AL51" s="318"/>
      <c r="AM51" s="194"/>
      <c r="AO51" s="196"/>
      <c r="AP51" s="196"/>
      <c r="AQ51" s="196"/>
      <c r="AR51" s="196"/>
      <c r="AS51" s="196"/>
      <c r="AT51" s="196"/>
      <c r="AU51" s="198"/>
      <c r="AV51" s="196"/>
      <c r="AW51" s="198"/>
      <c r="AX51" s="198"/>
      <c r="AY51" s="196"/>
      <c r="AZ51" s="198"/>
      <c r="BA51" s="196"/>
      <c r="BB51" s="196"/>
      <c r="BC51" s="196"/>
      <c r="BD51" s="196"/>
      <c r="BE51" s="196"/>
      <c r="BF51" s="196"/>
      <c r="BG51" s="196"/>
      <c r="BH51" s="196"/>
      <c r="BI51" s="196"/>
      <c r="BJ51" s="196"/>
      <c r="BK51" s="196"/>
      <c r="BL51" s="196"/>
      <c r="BM51" s="196"/>
      <c r="BN51" s="196"/>
      <c r="BO51" s="196"/>
      <c r="BP51" s="196"/>
      <c r="BQ51" s="196"/>
      <c r="BR51" s="196"/>
      <c r="BS51" s="196"/>
      <c r="BT51" s="196"/>
      <c r="BU51" s="196"/>
      <c r="BV51" s="196"/>
    </row>
    <row r="52" spans="1:74" s="195" customFormat="1" ht="12.95" customHeight="1" x14ac:dyDescent="0.2">
      <c r="A52" s="88"/>
      <c r="B52" s="319"/>
      <c r="C52" s="319"/>
      <c r="D52" s="319"/>
      <c r="E52" s="319"/>
      <c r="F52" s="319"/>
      <c r="G52" s="319"/>
      <c r="H52" s="319"/>
      <c r="I52" s="319"/>
      <c r="J52" s="319"/>
      <c r="K52" s="319"/>
      <c r="L52" s="319"/>
      <c r="M52" s="319"/>
      <c r="N52" s="319"/>
      <c r="O52" s="319"/>
      <c r="P52" s="319"/>
      <c r="Q52" s="319"/>
      <c r="R52" s="319"/>
      <c r="S52" s="319"/>
      <c r="T52" s="319"/>
      <c r="U52" s="319"/>
      <c r="V52" s="76"/>
      <c r="W52" s="318"/>
      <c r="X52" s="318"/>
      <c r="Y52" s="318"/>
      <c r="Z52" s="318"/>
      <c r="AA52" s="318"/>
      <c r="AB52" s="318"/>
      <c r="AC52" s="318"/>
      <c r="AD52" s="318"/>
      <c r="AE52" s="318"/>
      <c r="AF52" s="318"/>
      <c r="AG52" s="318"/>
      <c r="AH52" s="318"/>
      <c r="AI52" s="318"/>
      <c r="AJ52" s="318"/>
      <c r="AK52" s="318"/>
      <c r="AL52" s="318"/>
      <c r="AM52" s="194"/>
      <c r="AO52" s="196"/>
      <c r="AP52" s="196"/>
      <c r="AQ52" s="196"/>
      <c r="AR52" s="196"/>
      <c r="AS52" s="196"/>
      <c r="AT52" s="196"/>
      <c r="AU52" s="198"/>
      <c r="AV52" s="196"/>
      <c r="AW52" s="198"/>
      <c r="AX52" s="198"/>
      <c r="AY52" s="196"/>
      <c r="AZ52" s="198"/>
      <c r="BA52" s="196"/>
      <c r="BB52" s="196"/>
      <c r="BC52" s="196"/>
      <c r="BD52" s="196"/>
      <c r="BE52" s="196"/>
      <c r="BF52" s="196"/>
      <c r="BG52" s="196"/>
      <c r="BH52" s="196"/>
      <c r="BI52" s="196"/>
      <c r="BJ52" s="196"/>
      <c r="BK52" s="196"/>
      <c r="BL52" s="196"/>
      <c r="BM52" s="196"/>
      <c r="BN52" s="196"/>
      <c r="BO52" s="196"/>
      <c r="BP52" s="196"/>
      <c r="BQ52" s="196"/>
      <c r="BR52" s="196"/>
      <c r="BS52" s="196"/>
      <c r="BT52" s="196"/>
      <c r="BU52" s="196"/>
      <c r="BV52" s="196"/>
    </row>
    <row r="53" spans="1:74" s="195" customFormat="1" ht="12.95" customHeight="1" x14ac:dyDescent="0.2">
      <c r="A53" s="88"/>
      <c r="B53" s="319"/>
      <c r="C53" s="319"/>
      <c r="D53" s="319"/>
      <c r="E53" s="319"/>
      <c r="F53" s="319"/>
      <c r="G53" s="319"/>
      <c r="H53" s="319"/>
      <c r="I53" s="319"/>
      <c r="J53" s="319"/>
      <c r="K53" s="319"/>
      <c r="L53" s="319"/>
      <c r="M53" s="319"/>
      <c r="N53" s="319"/>
      <c r="O53" s="319"/>
      <c r="P53" s="319"/>
      <c r="Q53" s="319"/>
      <c r="R53" s="319"/>
      <c r="S53" s="319"/>
      <c r="T53" s="319"/>
      <c r="U53" s="319"/>
      <c r="V53" s="76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8"/>
      <c r="AJ53" s="318"/>
      <c r="AK53" s="318"/>
      <c r="AL53" s="318"/>
      <c r="AM53" s="194"/>
      <c r="AO53" s="196"/>
      <c r="AP53" s="196"/>
      <c r="AQ53" s="196"/>
      <c r="AR53" s="196"/>
      <c r="AS53" s="196"/>
      <c r="AT53" s="196"/>
      <c r="AU53" s="198"/>
      <c r="AV53" s="196"/>
      <c r="AW53" s="198"/>
      <c r="AX53" s="198"/>
      <c r="AY53" s="196"/>
      <c r="AZ53" s="198"/>
      <c r="BA53" s="196"/>
      <c r="BB53" s="196"/>
      <c r="BC53" s="196"/>
      <c r="BD53" s="196"/>
      <c r="BE53" s="196"/>
      <c r="BF53" s="196"/>
      <c r="BG53" s="196"/>
      <c r="BH53" s="196"/>
      <c r="BI53" s="196"/>
      <c r="BJ53" s="196"/>
      <c r="BK53" s="196"/>
      <c r="BL53" s="196"/>
      <c r="BM53" s="196"/>
      <c r="BN53" s="196"/>
      <c r="BO53" s="196"/>
      <c r="BP53" s="196"/>
      <c r="BQ53" s="196"/>
      <c r="BR53" s="196"/>
      <c r="BS53" s="196"/>
      <c r="BT53" s="196"/>
      <c r="BU53" s="196"/>
      <c r="BV53" s="196"/>
    </row>
    <row r="54" spans="1:74" s="195" customFormat="1" ht="12.95" customHeight="1" x14ac:dyDescent="0.2">
      <c r="A54" s="88"/>
      <c r="B54" s="319"/>
      <c r="C54" s="319"/>
      <c r="D54" s="319"/>
      <c r="E54" s="319"/>
      <c r="F54" s="319"/>
      <c r="G54" s="319"/>
      <c r="H54" s="319"/>
      <c r="I54" s="319"/>
      <c r="J54" s="319"/>
      <c r="K54" s="319"/>
      <c r="L54" s="319"/>
      <c r="M54" s="319"/>
      <c r="N54" s="319"/>
      <c r="O54" s="319"/>
      <c r="P54" s="319"/>
      <c r="Q54" s="319"/>
      <c r="R54" s="319"/>
      <c r="S54" s="319"/>
      <c r="T54" s="319"/>
      <c r="U54" s="319"/>
      <c r="V54" s="76"/>
      <c r="W54" s="318"/>
      <c r="X54" s="318"/>
      <c r="Y54" s="318"/>
      <c r="Z54" s="318"/>
      <c r="AA54" s="318"/>
      <c r="AB54" s="318"/>
      <c r="AC54" s="318"/>
      <c r="AD54" s="318"/>
      <c r="AE54" s="318"/>
      <c r="AF54" s="318"/>
      <c r="AG54" s="318"/>
      <c r="AH54" s="318"/>
      <c r="AI54" s="318"/>
      <c r="AJ54" s="318"/>
      <c r="AK54" s="318"/>
      <c r="AL54" s="318"/>
      <c r="AM54" s="194"/>
      <c r="AO54" s="196"/>
      <c r="AP54" s="196"/>
      <c r="AQ54" s="196"/>
      <c r="AR54" s="196"/>
      <c r="AS54" s="196"/>
      <c r="AT54" s="196"/>
      <c r="AU54" s="198"/>
      <c r="AV54" s="196"/>
      <c r="AW54" s="198"/>
      <c r="AX54" s="198"/>
      <c r="AY54" s="196"/>
      <c r="AZ54" s="198"/>
      <c r="BA54" s="196"/>
      <c r="BB54" s="196"/>
      <c r="BC54" s="196"/>
      <c r="BD54" s="196"/>
      <c r="BE54" s="196"/>
      <c r="BF54" s="196"/>
      <c r="BG54" s="196"/>
      <c r="BH54" s="196"/>
      <c r="BI54" s="196"/>
      <c r="BJ54" s="196"/>
      <c r="BK54" s="196"/>
      <c r="BL54" s="196"/>
      <c r="BM54" s="196"/>
      <c r="BN54" s="196"/>
      <c r="BO54" s="196"/>
      <c r="BP54" s="196"/>
      <c r="BQ54" s="196"/>
      <c r="BR54" s="196"/>
      <c r="BS54" s="196"/>
      <c r="BT54" s="196"/>
      <c r="BU54" s="196"/>
      <c r="BV54" s="196"/>
    </row>
    <row r="55" spans="1:74" s="195" customFormat="1" ht="12.95" customHeight="1" x14ac:dyDescent="0.2">
      <c r="A55" s="88"/>
      <c r="B55" s="319"/>
      <c r="C55" s="319"/>
      <c r="D55" s="319"/>
      <c r="E55" s="319"/>
      <c r="F55" s="319"/>
      <c r="G55" s="319"/>
      <c r="H55" s="319"/>
      <c r="I55" s="319"/>
      <c r="J55" s="319"/>
      <c r="K55" s="319"/>
      <c r="L55" s="319"/>
      <c r="M55" s="319"/>
      <c r="N55" s="319"/>
      <c r="O55" s="319"/>
      <c r="P55" s="319"/>
      <c r="Q55" s="319"/>
      <c r="R55" s="319"/>
      <c r="S55" s="319"/>
      <c r="T55" s="319"/>
      <c r="U55" s="319"/>
      <c r="V55" s="76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8"/>
      <c r="AJ55" s="318"/>
      <c r="AK55" s="318"/>
      <c r="AL55" s="318"/>
      <c r="AM55" s="194"/>
      <c r="AO55" s="196"/>
      <c r="AP55" s="196"/>
      <c r="AQ55" s="196"/>
      <c r="AR55" s="196"/>
      <c r="AS55" s="196"/>
      <c r="AT55" s="196"/>
      <c r="AU55" s="198"/>
      <c r="AV55" s="196"/>
      <c r="AW55" s="198"/>
      <c r="AX55" s="198"/>
      <c r="AY55" s="196"/>
      <c r="AZ55" s="198"/>
      <c r="BA55" s="196"/>
      <c r="BB55" s="196"/>
      <c r="BC55" s="196"/>
      <c r="BD55" s="196"/>
      <c r="BE55" s="196"/>
      <c r="BF55" s="196"/>
      <c r="BG55" s="196"/>
      <c r="BH55" s="196"/>
      <c r="BI55" s="196"/>
      <c r="BJ55" s="196"/>
      <c r="BK55" s="196"/>
      <c r="BL55" s="196"/>
      <c r="BM55" s="196"/>
      <c r="BN55" s="196"/>
      <c r="BO55" s="196"/>
      <c r="BP55" s="196"/>
      <c r="BQ55" s="196"/>
      <c r="BR55" s="196"/>
      <c r="BS55" s="196"/>
      <c r="BT55" s="196"/>
      <c r="BU55" s="196"/>
      <c r="BV55" s="196"/>
    </row>
    <row r="56" spans="1:74" s="195" customFormat="1" ht="12.95" customHeight="1" x14ac:dyDescent="0.2">
      <c r="A56" s="88"/>
      <c r="B56" s="319"/>
      <c r="C56" s="319"/>
      <c r="D56" s="319"/>
      <c r="E56" s="319"/>
      <c r="F56" s="319"/>
      <c r="G56" s="319"/>
      <c r="H56" s="319"/>
      <c r="I56" s="319"/>
      <c r="J56" s="319"/>
      <c r="K56" s="319"/>
      <c r="L56" s="319"/>
      <c r="M56" s="319"/>
      <c r="N56" s="319"/>
      <c r="O56" s="319"/>
      <c r="P56" s="319"/>
      <c r="Q56" s="319"/>
      <c r="R56" s="319"/>
      <c r="S56" s="319"/>
      <c r="T56" s="319"/>
      <c r="U56" s="319"/>
      <c r="V56" s="76"/>
      <c r="W56" s="318"/>
      <c r="X56" s="318"/>
      <c r="Y56" s="318"/>
      <c r="Z56" s="318"/>
      <c r="AA56" s="318"/>
      <c r="AB56" s="318"/>
      <c r="AC56" s="318"/>
      <c r="AD56" s="318"/>
      <c r="AE56" s="318"/>
      <c r="AF56" s="318"/>
      <c r="AG56" s="318"/>
      <c r="AH56" s="318"/>
      <c r="AI56" s="318"/>
      <c r="AJ56" s="318"/>
      <c r="AK56" s="318"/>
      <c r="AL56" s="318"/>
      <c r="AM56" s="194"/>
      <c r="AO56" s="196"/>
      <c r="AP56" s="196"/>
      <c r="AQ56" s="196"/>
      <c r="AR56" s="196"/>
      <c r="AS56" s="196"/>
      <c r="AT56" s="196"/>
      <c r="AU56" s="198"/>
      <c r="AV56" s="254"/>
      <c r="AW56" s="198"/>
      <c r="AX56" s="198"/>
      <c r="AY56" s="196"/>
      <c r="AZ56" s="198"/>
      <c r="BA56" s="196"/>
      <c r="BB56" s="196"/>
      <c r="BC56" s="196"/>
      <c r="BD56" s="196"/>
      <c r="BE56" s="196"/>
      <c r="BF56" s="196"/>
      <c r="BG56" s="196"/>
      <c r="BH56" s="196"/>
      <c r="BI56" s="196"/>
      <c r="BJ56" s="196"/>
      <c r="BK56" s="196"/>
      <c r="BL56" s="196"/>
      <c r="BM56" s="196"/>
      <c r="BN56" s="196"/>
      <c r="BO56" s="196"/>
      <c r="BP56" s="196"/>
      <c r="BQ56" s="196"/>
      <c r="BR56" s="196"/>
      <c r="BS56" s="196"/>
      <c r="BT56" s="196"/>
      <c r="BU56" s="196"/>
      <c r="BV56" s="196"/>
    </row>
    <row r="57" spans="1:74" s="195" customFormat="1" ht="12.95" customHeight="1" x14ac:dyDescent="0.2">
      <c r="A57" s="88"/>
      <c r="B57" s="319"/>
      <c r="C57" s="319"/>
      <c r="D57" s="319"/>
      <c r="E57" s="319"/>
      <c r="F57" s="319"/>
      <c r="G57" s="319"/>
      <c r="H57" s="319"/>
      <c r="I57" s="319"/>
      <c r="J57" s="319"/>
      <c r="K57" s="319"/>
      <c r="L57" s="319"/>
      <c r="M57" s="319"/>
      <c r="N57" s="319"/>
      <c r="O57" s="319"/>
      <c r="P57" s="319"/>
      <c r="Q57" s="319"/>
      <c r="R57" s="319"/>
      <c r="S57" s="319"/>
      <c r="T57" s="319"/>
      <c r="U57" s="319"/>
      <c r="V57" s="76"/>
      <c r="W57" s="318"/>
      <c r="X57" s="318"/>
      <c r="Y57" s="318"/>
      <c r="Z57" s="318"/>
      <c r="AA57" s="318"/>
      <c r="AB57" s="318"/>
      <c r="AC57" s="318"/>
      <c r="AD57" s="318"/>
      <c r="AE57" s="318"/>
      <c r="AF57" s="318"/>
      <c r="AG57" s="318"/>
      <c r="AH57" s="318"/>
      <c r="AI57" s="318"/>
      <c r="AJ57" s="318"/>
      <c r="AK57" s="318"/>
      <c r="AL57" s="318"/>
      <c r="AM57" s="194"/>
      <c r="AO57" s="196"/>
      <c r="AP57" s="196"/>
      <c r="AQ57" s="196"/>
      <c r="AR57" s="196"/>
      <c r="AS57" s="196"/>
      <c r="AT57" s="196"/>
      <c r="AU57" s="198"/>
      <c r="AV57" s="254"/>
      <c r="AW57" s="198"/>
      <c r="AX57" s="198"/>
      <c r="AY57" s="196"/>
      <c r="AZ57" s="198"/>
      <c r="BA57" s="196"/>
      <c r="BB57" s="196"/>
      <c r="BC57" s="196"/>
      <c r="BD57" s="196"/>
      <c r="BE57" s="196"/>
      <c r="BF57" s="196"/>
      <c r="BG57" s="196"/>
      <c r="BH57" s="196"/>
      <c r="BI57" s="196"/>
      <c r="BJ57" s="196"/>
      <c r="BK57" s="196"/>
      <c r="BL57" s="196"/>
      <c r="BM57" s="196"/>
      <c r="BN57" s="196"/>
      <c r="BO57" s="196"/>
      <c r="BP57" s="196"/>
      <c r="BQ57" s="196"/>
      <c r="BR57" s="196"/>
      <c r="BS57" s="196"/>
      <c r="BT57" s="196"/>
      <c r="BU57" s="196"/>
      <c r="BV57" s="196"/>
    </row>
    <row r="58" spans="1:74" s="195" customFormat="1" ht="12.95" customHeight="1" x14ac:dyDescent="0.2">
      <c r="A58" s="88"/>
      <c r="B58" s="319"/>
      <c r="C58" s="319"/>
      <c r="D58" s="319"/>
      <c r="E58" s="319"/>
      <c r="F58" s="319"/>
      <c r="G58" s="319"/>
      <c r="H58" s="319"/>
      <c r="I58" s="319"/>
      <c r="J58" s="319"/>
      <c r="K58" s="319"/>
      <c r="L58" s="319"/>
      <c r="M58" s="319"/>
      <c r="N58" s="319"/>
      <c r="O58" s="319"/>
      <c r="P58" s="319"/>
      <c r="Q58" s="319"/>
      <c r="R58" s="319"/>
      <c r="S58" s="319"/>
      <c r="T58" s="319"/>
      <c r="U58" s="319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194"/>
      <c r="AO58" s="196"/>
      <c r="AP58" s="196"/>
      <c r="AQ58" s="196"/>
      <c r="AR58" s="196"/>
      <c r="AS58" s="196"/>
      <c r="AT58" s="196"/>
      <c r="AU58" s="198"/>
      <c r="AV58" s="254"/>
      <c r="AW58" s="198"/>
      <c r="AX58" s="198"/>
      <c r="AY58" s="196"/>
      <c r="AZ58" s="198"/>
      <c r="BA58" s="196"/>
      <c r="BB58" s="196"/>
      <c r="BC58" s="196"/>
      <c r="BD58" s="196"/>
      <c r="BE58" s="196"/>
      <c r="BF58" s="196"/>
      <c r="BG58" s="196"/>
      <c r="BH58" s="196"/>
      <c r="BI58" s="196"/>
      <c r="BJ58" s="196"/>
      <c r="BK58" s="196"/>
      <c r="BL58" s="196"/>
      <c r="BM58" s="196"/>
      <c r="BN58" s="196"/>
      <c r="BO58" s="196"/>
      <c r="BP58" s="196"/>
      <c r="BQ58" s="196"/>
      <c r="BR58" s="196"/>
      <c r="BS58" s="196"/>
      <c r="BT58" s="196"/>
      <c r="BU58" s="196"/>
      <c r="BV58" s="196"/>
    </row>
    <row r="59" spans="1:74" s="195" customFormat="1" ht="12.95" customHeight="1" x14ac:dyDescent="0.2">
      <c r="A59" s="88"/>
      <c r="B59" s="319"/>
      <c r="C59" s="319"/>
      <c r="D59" s="319"/>
      <c r="E59" s="319"/>
      <c r="F59" s="319"/>
      <c r="G59" s="319"/>
      <c r="H59" s="319"/>
      <c r="I59" s="319"/>
      <c r="J59" s="319"/>
      <c r="K59" s="319"/>
      <c r="L59" s="319"/>
      <c r="M59" s="319"/>
      <c r="N59" s="319"/>
      <c r="O59" s="319"/>
      <c r="P59" s="319"/>
      <c r="Q59" s="319"/>
      <c r="R59" s="319"/>
      <c r="S59" s="319"/>
      <c r="T59" s="319"/>
      <c r="U59" s="319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194"/>
      <c r="AO59" s="196"/>
      <c r="AP59" s="196"/>
      <c r="AQ59" s="196"/>
      <c r="AR59" s="196"/>
      <c r="AS59" s="196"/>
      <c r="AT59" s="196"/>
      <c r="AU59" s="198"/>
      <c r="AV59" s="254"/>
      <c r="AW59" s="198"/>
      <c r="AX59" s="198"/>
      <c r="AY59" s="196"/>
      <c r="AZ59" s="198"/>
      <c r="BA59" s="196"/>
      <c r="BB59" s="196"/>
      <c r="BC59" s="196"/>
      <c r="BD59" s="196"/>
      <c r="BE59" s="196"/>
      <c r="BF59" s="196"/>
      <c r="BG59" s="196"/>
      <c r="BH59" s="196"/>
      <c r="BI59" s="196"/>
      <c r="BJ59" s="196"/>
      <c r="BK59" s="196"/>
      <c r="BL59" s="196"/>
      <c r="BM59" s="196"/>
      <c r="BN59" s="196"/>
      <c r="BO59" s="196"/>
      <c r="BP59" s="196"/>
      <c r="BQ59" s="196"/>
      <c r="BR59" s="196"/>
      <c r="BS59" s="196"/>
      <c r="BT59" s="196"/>
      <c r="BU59" s="196"/>
      <c r="BV59" s="196"/>
    </row>
    <row r="60" spans="1:74" s="195" customFormat="1" ht="12.95" customHeight="1" x14ac:dyDescent="0.2">
      <c r="A60" s="88"/>
      <c r="B60" s="319"/>
      <c r="C60" s="319"/>
      <c r="D60" s="319"/>
      <c r="E60" s="319"/>
      <c r="F60" s="319"/>
      <c r="G60" s="319"/>
      <c r="H60" s="319"/>
      <c r="I60" s="319"/>
      <c r="J60" s="319"/>
      <c r="K60" s="319"/>
      <c r="L60" s="319"/>
      <c r="M60" s="319"/>
      <c r="N60" s="319"/>
      <c r="O60" s="319"/>
      <c r="P60" s="319"/>
      <c r="Q60" s="319"/>
      <c r="R60" s="319"/>
      <c r="S60" s="319"/>
      <c r="T60" s="319"/>
      <c r="U60" s="319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194"/>
      <c r="AO60" s="196"/>
      <c r="AP60" s="196"/>
      <c r="AQ60" s="196"/>
      <c r="AR60" s="196"/>
      <c r="AS60" s="196"/>
      <c r="AT60" s="196"/>
      <c r="AU60" s="198"/>
      <c r="AV60" s="198"/>
      <c r="AW60" s="198"/>
      <c r="AX60" s="198"/>
      <c r="AY60" s="196"/>
      <c r="AZ60" s="198"/>
      <c r="BA60" s="196"/>
      <c r="BB60" s="196"/>
      <c r="BC60" s="196"/>
      <c r="BD60" s="196"/>
      <c r="BE60" s="196"/>
      <c r="BF60" s="196"/>
      <c r="BG60" s="196"/>
      <c r="BH60" s="196"/>
      <c r="BI60" s="196"/>
      <c r="BJ60" s="196"/>
      <c r="BK60" s="196"/>
      <c r="BL60" s="196"/>
      <c r="BM60" s="196"/>
      <c r="BN60" s="196"/>
      <c r="BO60" s="196"/>
      <c r="BP60" s="196"/>
      <c r="BQ60" s="196"/>
      <c r="BR60" s="196"/>
      <c r="BS60" s="196"/>
      <c r="BT60" s="196"/>
      <c r="BU60" s="196"/>
      <c r="BV60" s="196"/>
    </row>
    <row r="61" spans="1:74" s="195" customFormat="1" ht="12.95" customHeight="1" x14ac:dyDescent="0.2">
      <c r="A61" s="88"/>
      <c r="B61" s="319"/>
      <c r="C61" s="319"/>
      <c r="D61" s="319"/>
      <c r="E61" s="319"/>
      <c r="F61" s="319"/>
      <c r="G61" s="319"/>
      <c r="H61" s="319"/>
      <c r="I61" s="319"/>
      <c r="J61" s="319"/>
      <c r="K61" s="319"/>
      <c r="L61" s="319"/>
      <c r="M61" s="319"/>
      <c r="N61" s="319"/>
      <c r="O61" s="319"/>
      <c r="P61" s="319"/>
      <c r="Q61" s="319"/>
      <c r="R61" s="319"/>
      <c r="S61" s="319"/>
      <c r="T61" s="319"/>
      <c r="U61" s="319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194"/>
      <c r="AO61" s="196"/>
      <c r="AP61" s="197"/>
      <c r="AQ61" s="198"/>
      <c r="AR61" s="198"/>
      <c r="AS61" s="196"/>
      <c r="AT61" s="196"/>
      <c r="AU61" s="198"/>
      <c r="AV61" s="254"/>
      <c r="AW61" s="198"/>
      <c r="AX61" s="198"/>
      <c r="AY61" s="196"/>
      <c r="AZ61" s="198"/>
      <c r="BA61" s="196"/>
      <c r="BB61" s="196"/>
      <c r="BC61" s="196"/>
      <c r="BD61" s="196"/>
      <c r="BE61" s="196"/>
      <c r="BF61" s="196"/>
      <c r="BG61" s="196"/>
      <c r="BH61" s="196"/>
      <c r="BI61" s="196"/>
      <c r="BJ61" s="196"/>
      <c r="BK61" s="196"/>
      <c r="BL61" s="196"/>
      <c r="BM61" s="196"/>
      <c r="BN61" s="196"/>
      <c r="BO61" s="196"/>
      <c r="BP61" s="196"/>
      <c r="BQ61" s="196"/>
      <c r="BR61" s="196"/>
      <c r="BS61" s="196"/>
      <c r="BT61" s="196"/>
      <c r="BU61" s="196"/>
      <c r="BV61" s="196"/>
    </row>
    <row r="62" spans="1:74" s="195" customFormat="1" ht="12.95" customHeight="1" x14ac:dyDescent="0.2">
      <c r="A62" s="88"/>
      <c r="B62" s="319"/>
      <c r="C62" s="319"/>
      <c r="D62" s="319"/>
      <c r="E62" s="319"/>
      <c r="F62" s="319"/>
      <c r="G62" s="319"/>
      <c r="H62" s="319"/>
      <c r="I62" s="319"/>
      <c r="J62" s="319"/>
      <c r="K62" s="319"/>
      <c r="L62" s="319"/>
      <c r="M62" s="319"/>
      <c r="N62" s="319"/>
      <c r="O62" s="319"/>
      <c r="P62" s="319"/>
      <c r="Q62" s="319"/>
      <c r="R62" s="319"/>
      <c r="S62" s="319"/>
      <c r="T62" s="319"/>
      <c r="U62" s="319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76"/>
      <c r="AK62" s="76"/>
      <c r="AL62" s="76"/>
      <c r="AM62" s="194"/>
      <c r="AO62" s="196"/>
      <c r="AP62" s="197"/>
      <c r="AQ62" s="198"/>
      <c r="AR62" s="198"/>
      <c r="AS62" s="198"/>
      <c r="AT62" s="198"/>
      <c r="AU62" s="198"/>
      <c r="AV62" s="254"/>
      <c r="AW62" s="198"/>
      <c r="AX62" s="198"/>
      <c r="AY62" s="196"/>
      <c r="AZ62" s="198"/>
      <c r="BA62" s="196"/>
      <c r="BB62" s="196"/>
      <c r="BC62" s="196"/>
      <c r="BD62" s="196"/>
      <c r="BE62" s="196"/>
      <c r="BF62" s="196"/>
      <c r="BG62" s="196"/>
      <c r="BH62" s="196"/>
      <c r="BI62" s="196"/>
      <c r="BJ62" s="196"/>
      <c r="BK62" s="196"/>
      <c r="BL62" s="196"/>
      <c r="BM62" s="196"/>
      <c r="BN62" s="196"/>
      <c r="BO62" s="196"/>
      <c r="BP62" s="196"/>
      <c r="BQ62" s="196"/>
      <c r="BR62" s="196"/>
      <c r="BS62" s="196"/>
      <c r="BT62" s="196"/>
      <c r="BU62" s="196"/>
      <c r="BV62" s="196"/>
    </row>
    <row r="63" spans="1:74" s="195" customFormat="1" ht="12.95" customHeight="1" x14ac:dyDescent="0.2">
      <c r="A63" s="88"/>
      <c r="B63" s="319"/>
      <c r="C63" s="319"/>
      <c r="D63" s="319"/>
      <c r="E63" s="319"/>
      <c r="F63" s="319"/>
      <c r="G63" s="319"/>
      <c r="H63" s="319"/>
      <c r="I63" s="319"/>
      <c r="J63" s="319"/>
      <c r="K63" s="319"/>
      <c r="L63" s="319"/>
      <c r="M63" s="319"/>
      <c r="N63" s="319"/>
      <c r="O63" s="319"/>
      <c r="P63" s="319"/>
      <c r="Q63" s="319"/>
      <c r="R63" s="319"/>
      <c r="S63" s="319"/>
      <c r="T63" s="319"/>
      <c r="U63" s="319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194"/>
      <c r="AO63" s="196"/>
      <c r="AP63" s="197"/>
      <c r="AQ63" s="198"/>
      <c r="AR63" s="196"/>
      <c r="AS63" s="198"/>
      <c r="AT63" s="198"/>
      <c r="AU63" s="198"/>
      <c r="AV63" s="254"/>
      <c r="AW63" s="198"/>
      <c r="AX63" s="198"/>
      <c r="AY63" s="196"/>
      <c r="AZ63" s="198"/>
      <c r="BA63" s="196"/>
      <c r="BB63" s="196"/>
      <c r="BC63" s="196"/>
      <c r="BD63" s="196"/>
      <c r="BE63" s="196"/>
      <c r="BF63" s="196"/>
      <c r="BG63" s="196"/>
      <c r="BH63" s="196"/>
      <c r="BI63" s="196"/>
      <c r="BJ63" s="196"/>
      <c r="BK63" s="196"/>
      <c r="BL63" s="196"/>
      <c r="BM63" s="196"/>
      <c r="BN63" s="196"/>
      <c r="BO63" s="196"/>
      <c r="BP63" s="196"/>
      <c r="BQ63" s="196"/>
      <c r="BR63" s="196"/>
      <c r="BS63" s="196"/>
      <c r="BT63" s="196"/>
      <c r="BU63" s="196"/>
      <c r="BV63" s="196"/>
    </row>
    <row r="64" spans="1:74" s="195" customFormat="1" ht="12.75" customHeight="1" x14ac:dyDescent="0.2">
      <c r="A64" s="88"/>
      <c r="B64" s="319"/>
      <c r="C64" s="319"/>
      <c r="D64" s="319"/>
      <c r="E64" s="319"/>
      <c r="F64" s="319"/>
      <c r="G64" s="319"/>
      <c r="H64" s="319"/>
      <c r="I64" s="319"/>
      <c r="J64" s="319"/>
      <c r="K64" s="319"/>
      <c r="L64" s="319"/>
      <c r="M64" s="319"/>
      <c r="N64" s="319"/>
      <c r="O64" s="319"/>
      <c r="P64" s="319"/>
      <c r="Q64" s="319"/>
      <c r="R64" s="319"/>
      <c r="S64" s="319"/>
      <c r="T64" s="319"/>
      <c r="U64" s="319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  <c r="AK64" s="88"/>
      <c r="AL64" s="88"/>
      <c r="AM64" s="194"/>
      <c r="AO64" s="196"/>
      <c r="AP64" s="255"/>
      <c r="AQ64" s="198"/>
      <c r="AR64" s="196"/>
      <c r="AS64" s="198"/>
      <c r="AT64" s="198"/>
      <c r="AU64" s="198"/>
      <c r="AV64" s="254"/>
      <c r="AW64" s="198"/>
      <c r="AX64" s="198"/>
      <c r="AY64" s="196"/>
      <c r="AZ64" s="198"/>
      <c r="BA64" s="196"/>
      <c r="BB64" s="196"/>
      <c r="BC64" s="196"/>
      <c r="BD64" s="196"/>
      <c r="BE64" s="196"/>
      <c r="BF64" s="196"/>
      <c r="BG64" s="196"/>
      <c r="BH64" s="196"/>
      <c r="BI64" s="196"/>
      <c r="BJ64" s="196"/>
      <c r="BK64" s="196"/>
      <c r="BL64" s="196"/>
      <c r="BM64" s="196"/>
      <c r="BN64" s="196"/>
      <c r="BO64" s="196"/>
      <c r="BP64" s="196"/>
      <c r="BQ64" s="196"/>
      <c r="BR64" s="196"/>
      <c r="BS64" s="196"/>
      <c r="BT64" s="196"/>
      <c r="BU64" s="196"/>
      <c r="BV64" s="196"/>
    </row>
    <row r="65" spans="1:74" s="195" customFormat="1" ht="12.75" customHeight="1" x14ac:dyDescent="0.2">
      <c r="A65" s="88"/>
      <c r="B65" s="319"/>
      <c r="C65" s="319"/>
      <c r="D65" s="319"/>
      <c r="E65" s="319"/>
      <c r="F65" s="319"/>
      <c r="G65" s="319"/>
      <c r="H65" s="319"/>
      <c r="I65" s="319"/>
      <c r="J65" s="319"/>
      <c r="K65" s="319"/>
      <c r="L65" s="319"/>
      <c r="M65" s="319"/>
      <c r="N65" s="319"/>
      <c r="O65" s="319"/>
      <c r="P65" s="319"/>
      <c r="Q65" s="319"/>
      <c r="R65" s="319"/>
      <c r="S65" s="319"/>
      <c r="T65" s="319"/>
      <c r="U65" s="319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194"/>
      <c r="AO65" s="196"/>
      <c r="AP65" s="234"/>
      <c r="AQ65" s="198"/>
      <c r="AR65" s="196"/>
      <c r="AS65" s="198"/>
      <c r="AT65" s="198"/>
      <c r="AU65" s="198"/>
      <c r="AV65" s="198"/>
      <c r="AW65" s="198"/>
      <c r="AX65" s="198"/>
      <c r="AY65" s="198"/>
      <c r="AZ65" s="198"/>
      <c r="BA65" s="196"/>
      <c r="BB65" s="196"/>
      <c r="BC65" s="196"/>
      <c r="BD65" s="196"/>
      <c r="BE65" s="196"/>
      <c r="BF65" s="196"/>
      <c r="BG65" s="196"/>
      <c r="BH65" s="196"/>
      <c r="BI65" s="196"/>
      <c r="BJ65" s="196"/>
      <c r="BK65" s="196"/>
      <c r="BL65" s="196"/>
      <c r="BM65" s="196"/>
      <c r="BN65" s="196"/>
      <c r="BO65" s="196"/>
      <c r="BP65" s="196"/>
      <c r="BQ65" s="196"/>
      <c r="BR65" s="196"/>
      <c r="BS65" s="196"/>
      <c r="BT65" s="196"/>
      <c r="BU65" s="196"/>
      <c r="BV65" s="196"/>
    </row>
    <row r="66" spans="1:74" s="195" customFormat="1" x14ac:dyDescent="0.2">
      <c r="A66" s="88"/>
      <c r="B66" s="319"/>
      <c r="C66" s="319"/>
      <c r="D66" s="319"/>
      <c r="E66" s="319"/>
      <c r="F66" s="319"/>
      <c r="G66" s="319"/>
      <c r="H66" s="319"/>
      <c r="I66" s="319"/>
      <c r="J66" s="319"/>
      <c r="K66" s="319"/>
      <c r="L66" s="319"/>
      <c r="M66" s="319"/>
      <c r="N66" s="319"/>
      <c r="O66" s="319"/>
      <c r="P66" s="319"/>
      <c r="Q66" s="319"/>
      <c r="R66" s="319"/>
      <c r="S66" s="319"/>
      <c r="T66" s="319"/>
      <c r="U66" s="319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194"/>
      <c r="AO66" s="196"/>
      <c r="AP66" s="197"/>
      <c r="AQ66" s="198"/>
      <c r="AR66" s="198"/>
      <c r="AS66" s="198"/>
      <c r="AT66" s="198"/>
      <c r="AU66" s="198"/>
      <c r="AV66" s="254"/>
      <c r="AW66" s="198"/>
      <c r="AX66" s="198"/>
      <c r="AY66" s="198"/>
      <c r="AZ66" s="198"/>
      <c r="BA66" s="196"/>
      <c r="BB66" s="196"/>
      <c r="BC66" s="196"/>
      <c r="BD66" s="196"/>
      <c r="BE66" s="196"/>
      <c r="BF66" s="196"/>
      <c r="BG66" s="196"/>
      <c r="BH66" s="196"/>
      <c r="BI66" s="196"/>
      <c r="BJ66" s="196"/>
      <c r="BK66" s="196"/>
      <c r="BL66" s="196"/>
      <c r="BM66" s="196"/>
      <c r="BN66" s="196"/>
      <c r="BO66" s="196"/>
      <c r="BP66" s="196"/>
      <c r="BQ66" s="196"/>
      <c r="BR66" s="196"/>
      <c r="BS66" s="196"/>
      <c r="BT66" s="196"/>
      <c r="BU66" s="196"/>
      <c r="BV66" s="196"/>
    </row>
    <row r="67" spans="1:74" s="195" customFormat="1" x14ac:dyDescent="0.2">
      <c r="A67" s="88"/>
      <c r="B67" s="319"/>
      <c r="C67" s="319"/>
      <c r="D67" s="319"/>
      <c r="E67" s="319"/>
      <c r="F67" s="319"/>
      <c r="G67" s="319"/>
      <c r="H67" s="319"/>
      <c r="I67" s="319"/>
      <c r="J67" s="319"/>
      <c r="K67" s="319"/>
      <c r="L67" s="319"/>
      <c r="M67" s="319"/>
      <c r="N67" s="319"/>
      <c r="O67" s="319"/>
      <c r="P67" s="319"/>
      <c r="Q67" s="319"/>
      <c r="R67" s="319"/>
      <c r="S67" s="319"/>
      <c r="T67" s="319"/>
      <c r="U67" s="319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194"/>
      <c r="AO67" s="196"/>
      <c r="AP67" s="256"/>
      <c r="AQ67" s="198"/>
      <c r="AR67" s="198"/>
      <c r="AS67" s="198"/>
      <c r="AT67" s="198"/>
      <c r="AU67" s="198"/>
      <c r="AV67" s="254"/>
      <c r="AW67" s="198"/>
      <c r="AX67" s="198"/>
      <c r="AY67" s="198"/>
      <c r="AZ67" s="198"/>
      <c r="BA67" s="196"/>
      <c r="BB67" s="196"/>
      <c r="BC67" s="196"/>
      <c r="BD67" s="196"/>
      <c r="BE67" s="196"/>
      <c r="BF67" s="196"/>
      <c r="BG67" s="196"/>
      <c r="BH67" s="196"/>
      <c r="BI67" s="196"/>
      <c r="BJ67" s="196"/>
      <c r="BK67" s="196"/>
      <c r="BL67" s="196"/>
      <c r="BM67" s="196"/>
      <c r="BN67" s="196"/>
      <c r="BO67" s="196"/>
      <c r="BP67" s="196"/>
      <c r="BQ67" s="196"/>
      <c r="BR67" s="196"/>
      <c r="BS67" s="196"/>
      <c r="BT67" s="196"/>
      <c r="BU67" s="196"/>
      <c r="BV67" s="196"/>
    </row>
    <row r="68" spans="1:74" s="195" customFormat="1" x14ac:dyDescent="0.2">
      <c r="A68" s="88"/>
      <c r="B68" s="319"/>
      <c r="C68" s="319"/>
      <c r="D68" s="319"/>
      <c r="E68" s="319"/>
      <c r="F68" s="319"/>
      <c r="G68" s="319"/>
      <c r="H68" s="319"/>
      <c r="I68" s="319"/>
      <c r="J68" s="319"/>
      <c r="K68" s="319"/>
      <c r="L68" s="319"/>
      <c r="M68" s="319"/>
      <c r="N68" s="319"/>
      <c r="O68" s="319"/>
      <c r="P68" s="319"/>
      <c r="Q68" s="319"/>
      <c r="R68" s="319"/>
      <c r="S68" s="319"/>
      <c r="T68" s="319"/>
      <c r="U68" s="319"/>
      <c r="V68" s="88"/>
      <c r="W68" s="88"/>
      <c r="X68" s="88"/>
      <c r="Y68" s="88"/>
      <c r="Z68" s="88"/>
      <c r="AA68" s="88"/>
      <c r="AB68" s="88"/>
      <c r="AC68" s="88"/>
      <c r="AD68" s="88"/>
      <c r="AE68" s="88"/>
      <c r="AF68" s="88"/>
      <c r="AG68" s="88"/>
      <c r="AH68" s="88"/>
      <c r="AI68" s="88"/>
      <c r="AJ68" s="88"/>
      <c r="AK68" s="88"/>
      <c r="AL68" s="88"/>
      <c r="AM68" s="194"/>
      <c r="AO68" s="196"/>
      <c r="AP68" s="256"/>
      <c r="AQ68" s="198"/>
      <c r="AR68" s="198"/>
      <c r="AS68" s="198"/>
      <c r="AT68" s="198"/>
      <c r="AU68" s="198"/>
      <c r="AV68" s="254"/>
      <c r="AW68" s="198"/>
      <c r="AX68" s="198"/>
      <c r="AY68" s="198"/>
      <c r="AZ68" s="198"/>
      <c r="BA68" s="196"/>
      <c r="BB68" s="196"/>
      <c r="BC68" s="196"/>
      <c r="BD68" s="196"/>
      <c r="BE68" s="196"/>
      <c r="BF68" s="196"/>
      <c r="BG68" s="196"/>
      <c r="BH68" s="196"/>
      <c r="BI68" s="196"/>
      <c r="BJ68" s="196"/>
      <c r="BK68" s="196"/>
      <c r="BL68" s="196"/>
      <c r="BM68" s="196"/>
      <c r="BN68" s="196"/>
      <c r="BO68" s="196"/>
      <c r="BP68" s="196"/>
      <c r="BQ68" s="196"/>
      <c r="BR68" s="196"/>
      <c r="BS68" s="196"/>
      <c r="BT68" s="196"/>
      <c r="BU68" s="196"/>
      <c r="BV68" s="196"/>
    </row>
    <row r="69" spans="1:74" s="195" customFormat="1" x14ac:dyDescent="0.2">
      <c r="A69" s="88"/>
      <c r="B69" s="319"/>
      <c r="C69" s="319"/>
      <c r="D69" s="319"/>
      <c r="E69" s="319"/>
      <c r="F69" s="319"/>
      <c r="G69" s="319"/>
      <c r="H69" s="319"/>
      <c r="I69" s="319"/>
      <c r="J69" s="319"/>
      <c r="K69" s="319"/>
      <c r="L69" s="319"/>
      <c r="M69" s="319"/>
      <c r="N69" s="319"/>
      <c r="O69" s="319"/>
      <c r="P69" s="319"/>
      <c r="Q69" s="319"/>
      <c r="R69" s="319"/>
      <c r="S69" s="319"/>
      <c r="T69" s="319"/>
      <c r="U69" s="319"/>
      <c r="V69" s="88"/>
      <c r="W69" s="88"/>
      <c r="X69" s="88"/>
      <c r="Y69" s="88"/>
      <c r="Z69" s="88"/>
      <c r="AA69" s="88"/>
      <c r="AB69" s="88"/>
      <c r="AC69" s="88"/>
      <c r="AD69" s="88"/>
      <c r="AE69" s="88"/>
      <c r="AF69" s="88"/>
      <c r="AG69" s="88"/>
      <c r="AH69" s="88"/>
      <c r="AI69" s="88"/>
      <c r="AJ69" s="88"/>
      <c r="AK69" s="88"/>
      <c r="AL69" s="88"/>
      <c r="AM69" s="194"/>
      <c r="AO69" s="196"/>
      <c r="AP69" s="256"/>
      <c r="AQ69" s="198"/>
      <c r="AR69" s="198"/>
      <c r="AS69" s="198"/>
      <c r="AT69" s="198"/>
      <c r="AU69" s="198"/>
      <c r="AV69" s="198"/>
      <c r="AW69" s="198"/>
      <c r="AX69" s="198"/>
      <c r="AY69" s="198"/>
      <c r="AZ69" s="198"/>
      <c r="BA69" s="196"/>
      <c r="BB69" s="196"/>
      <c r="BC69" s="196"/>
      <c r="BD69" s="196"/>
      <c r="BE69" s="196"/>
      <c r="BF69" s="196"/>
      <c r="BG69" s="196"/>
      <c r="BH69" s="196"/>
      <c r="BI69" s="196"/>
      <c r="BJ69" s="196"/>
      <c r="BK69" s="196"/>
      <c r="BL69" s="196"/>
      <c r="BM69" s="196"/>
      <c r="BN69" s="196"/>
      <c r="BO69" s="196"/>
      <c r="BP69" s="196"/>
      <c r="BQ69" s="196"/>
      <c r="BR69" s="196"/>
      <c r="BS69" s="196"/>
      <c r="BT69" s="196"/>
      <c r="BU69" s="196"/>
      <c r="BV69" s="196"/>
    </row>
    <row r="70" spans="1:74" s="195" customFormat="1" x14ac:dyDescent="0.2">
      <c r="A70" s="88"/>
      <c r="B70" s="319"/>
      <c r="C70" s="319"/>
      <c r="D70" s="319"/>
      <c r="E70" s="319"/>
      <c r="F70" s="319"/>
      <c r="G70" s="319"/>
      <c r="H70" s="319"/>
      <c r="I70" s="319"/>
      <c r="J70" s="319"/>
      <c r="K70" s="319"/>
      <c r="L70" s="319"/>
      <c r="M70" s="319"/>
      <c r="N70" s="319"/>
      <c r="O70" s="319"/>
      <c r="P70" s="319"/>
      <c r="Q70" s="319"/>
      <c r="R70" s="319"/>
      <c r="S70" s="319"/>
      <c r="T70" s="319"/>
      <c r="U70" s="319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194"/>
      <c r="AO70" s="196"/>
      <c r="AP70" s="256"/>
      <c r="AQ70" s="198"/>
      <c r="AR70" s="198"/>
      <c r="AS70" s="198"/>
      <c r="AT70" s="198"/>
      <c r="AU70" s="198"/>
      <c r="AV70" s="254"/>
      <c r="AW70" s="198"/>
      <c r="AX70" s="198"/>
      <c r="AY70" s="198"/>
      <c r="AZ70" s="198"/>
      <c r="BA70" s="196"/>
      <c r="BB70" s="196"/>
      <c r="BC70" s="196"/>
      <c r="BD70" s="196"/>
      <c r="BE70" s="196"/>
      <c r="BF70" s="196"/>
      <c r="BG70" s="196"/>
      <c r="BH70" s="196"/>
      <c r="BI70" s="196"/>
      <c r="BJ70" s="196"/>
      <c r="BK70" s="196"/>
      <c r="BL70" s="196"/>
      <c r="BM70" s="196"/>
      <c r="BN70" s="196"/>
      <c r="BO70" s="196"/>
      <c r="BP70" s="196"/>
      <c r="BQ70" s="196"/>
      <c r="BR70" s="196"/>
      <c r="BS70" s="196"/>
      <c r="BT70" s="196"/>
      <c r="BU70" s="196"/>
      <c r="BV70" s="196"/>
    </row>
    <row r="71" spans="1:74" s="195" customFormat="1" x14ac:dyDescent="0.2">
      <c r="A71" s="88"/>
      <c r="B71" s="319"/>
      <c r="C71" s="319"/>
      <c r="D71" s="319"/>
      <c r="E71" s="319"/>
      <c r="F71" s="319"/>
      <c r="G71" s="319"/>
      <c r="H71" s="319"/>
      <c r="I71" s="319"/>
      <c r="J71" s="319"/>
      <c r="K71" s="319"/>
      <c r="L71" s="319"/>
      <c r="M71" s="319"/>
      <c r="N71" s="319"/>
      <c r="O71" s="319"/>
      <c r="P71" s="319"/>
      <c r="Q71" s="319"/>
      <c r="R71" s="319"/>
      <c r="S71" s="319"/>
      <c r="T71" s="319"/>
      <c r="U71" s="319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194"/>
      <c r="AO71" s="196"/>
      <c r="AP71" s="256"/>
      <c r="AQ71" s="198"/>
      <c r="AR71" s="198"/>
      <c r="AS71" s="198"/>
      <c r="AT71" s="198"/>
      <c r="AU71" s="198"/>
      <c r="AV71" s="198"/>
      <c r="AW71" s="198"/>
      <c r="AX71" s="198"/>
      <c r="AY71" s="198"/>
      <c r="AZ71" s="198"/>
      <c r="BA71" s="196"/>
      <c r="BB71" s="196"/>
      <c r="BC71" s="196"/>
      <c r="BD71" s="196"/>
      <c r="BE71" s="196"/>
      <c r="BF71" s="196"/>
      <c r="BG71" s="196"/>
      <c r="BH71" s="196"/>
      <c r="BI71" s="196"/>
      <c r="BJ71" s="196"/>
      <c r="BK71" s="196"/>
      <c r="BL71" s="196"/>
      <c r="BM71" s="196"/>
      <c r="BN71" s="196"/>
      <c r="BO71" s="196"/>
      <c r="BP71" s="196"/>
      <c r="BQ71" s="196"/>
      <c r="BR71" s="196"/>
      <c r="BS71" s="196"/>
      <c r="BT71" s="196"/>
      <c r="BU71" s="196"/>
      <c r="BV71" s="196"/>
    </row>
    <row r="72" spans="1:74" s="195" customFormat="1" x14ac:dyDescent="0.2">
      <c r="A72" s="88"/>
      <c r="B72" s="319"/>
      <c r="C72" s="319"/>
      <c r="D72" s="319"/>
      <c r="E72" s="319"/>
      <c r="F72" s="319"/>
      <c r="G72" s="319"/>
      <c r="H72" s="319"/>
      <c r="I72" s="319"/>
      <c r="J72" s="319"/>
      <c r="K72" s="319"/>
      <c r="L72" s="319"/>
      <c r="M72" s="319"/>
      <c r="N72" s="319"/>
      <c r="O72" s="319"/>
      <c r="P72" s="319"/>
      <c r="Q72" s="319"/>
      <c r="R72" s="319"/>
      <c r="S72" s="319"/>
      <c r="T72" s="319"/>
      <c r="U72" s="319"/>
      <c r="V72" s="88"/>
      <c r="W72" s="88"/>
      <c r="X72" s="88"/>
      <c r="Y72" s="88"/>
      <c r="Z72" s="88"/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194"/>
      <c r="AO72" s="196"/>
      <c r="AP72" s="256"/>
      <c r="AQ72" s="198"/>
      <c r="AR72" s="198"/>
      <c r="AS72" s="198"/>
      <c r="AT72" s="198"/>
      <c r="AU72" s="198"/>
      <c r="AV72" s="198"/>
      <c r="AW72" s="198"/>
      <c r="AX72" s="198"/>
      <c r="AY72" s="198"/>
      <c r="AZ72" s="198"/>
      <c r="BA72" s="196"/>
      <c r="BB72" s="196"/>
      <c r="BC72" s="196"/>
      <c r="BD72" s="196"/>
      <c r="BE72" s="196"/>
      <c r="BF72" s="196"/>
      <c r="BG72" s="196"/>
      <c r="BH72" s="196"/>
      <c r="BI72" s="196"/>
      <c r="BJ72" s="196"/>
      <c r="BK72" s="196"/>
      <c r="BL72" s="196"/>
      <c r="BM72" s="196"/>
      <c r="BN72" s="196"/>
      <c r="BO72" s="196"/>
      <c r="BP72" s="196"/>
      <c r="BQ72" s="196"/>
      <c r="BR72" s="196"/>
      <c r="BS72" s="196"/>
      <c r="BT72" s="196"/>
      <c r="BU72" s="196"/>
      <c r="BV72" s="196"/>
    </row>
    <row r="73" spans="1:74" s="195" customFormat="1" x14ac:dyDescent="0.2">
      <c r="A73" s="88"/>
      <c r="B73" s="319"/>
      <c r="C73" s="319"/>
      <c r="D73" s="319"/>
      <c r="E73" s="319"/>
      <c r="F73" s="319"/>
      <c r="G73" s="319"/>
      <c r="H73" s="319"/>
      <c r="I73" s="319"/>
      <c r="J73" s="319"/>
      <c r="K73" s="319"/>
      <c r="L73" s="319"/>
      <c r="M73" s="319"/>
      <c r="N73" s="319"/>
      <c r="O73" s="319"/>
      <c r="P73" s="319"/>
      <c r="Q73" s="319"/>
      <c r="R73" s="319"/>
      <c r="S73" s="319"/>
      <c r="T73" s="319"/>
      <c r="U73" s="319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194"/>
      <c r="AO73" s="196"/>
      <c r="AP73" s="256"/>
      <c r="AQ73" s="198"/>
      <c r="AR73" s="198"/>
      <c r="AS73" s="198"/>
      <c r="AT73" s="198"/>
      <c r="AU73" s="198"/>
      <c r="AV73" s="198"/>
      <c r="AW73" s="198"/>
      <c r="AX73" s="198"/>
      <c r="AY73" s="198"/>
      <c r="AZ73" s="198"/>
      <c r="BA73" s="196"/>
      <c r="BB73" s="196"/>
      <c r="BC73" s="196"/>
      <c r="BD73" s="196"/>
      <c r="BE73" s="196"/>
      <c r="BF73" s="196"/>
      <c r="BG73" s="196"/>
      <c r="BH73" s="196"/>
      <c r="BI73" s="196"/>
      <c r="BJ73" s="196"/>
      <c r="BK73" s="196"/>
      <c r="BL73" s="196"/>
      <c r="BM73" s="196"/>
      <c r="BN73" s="196"/>
      <c r="BO73" s="196"/>
      <c r="BP73" s="196"/>
      <c r="BQ73" s="196"/>
      <c r="BR73" s="196"/>
      <c r="BS73" s="196"/>
      <c r="BT73" s="196"/>
      <c r="BU73" s="196"/>
      <c r="BV73" s="196"/>
    </row>
    <row r="74" spans="1:74" s="195" customFormat="1" x14ac:dyDescent="0.2">
      <c r="A74" s="108"/>
      <c r="B74" s="319"/>
      <c r="C74" s="319"/>
      <c r="D74" s="319"/>
      <c r="E74" s="319"/>
      <c r="F74" s="319"/>
      <c r="G74" s="319"/>
      <c r="H74" s="319"/>
      <c r="I74" s="319"/>
      <c r="J74" s="319"/>
      <c r="K74" s="319"/>
      <c r="L74" s="319"/>
      <c r="M74" s="319"/>
      <c r="N74" s="319"/>
      <c r="O74" s="319"/>
      <c r="P74" s="319"/>
      <c r="Q74" s="319"/>
      <c r="R74" s="319"/>
      <c r="S74" s="319"/>
      <c r="T74" s="319"/>
      <c r="U74" s="319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88"/>
      <c r="AL74" s="88"/>
      <c r="AM74" s="194"/>
      <c r="AO74" s="196"/>
      <c r="AP74" s="256"/>
      <c r="AQ74" s="198"/>
      <c r="AR74" s="198"/>
      <c r="AS74" s="198"/>
      <c r="AT74" s="198"/>
      <c r="AU74" s="198"/>
      <c r="AV74" s="198"/>
      <c r="AW74" s="198"/>
      <c r="AX74" s="198"/>
      <c r="AY74" s="198"/>
      <c r="AZ74" s="198"/>
      <c r="BA74" s="196"/>
      <c r="BB74" s="196"/>
      <c r="BC74" s="196"/>
      <c r="BD74" s="196"/>
      <c r="BE74" s="196"/>
      <c r="BF74" s="196"/>
      <c r="BG74" s="196"/>
      <c r="BH74" s="196"/>
      <c r="BI74" s="196"/>
      <c r="BJ74" s="196"/>
      <c r="BK74" s="196"/>
      <c r="BL74" s="196"/>
      <c r="BM74" s="196"/>
      <c r="BN74" s="196"/>
      <c r="BO74" s="196"/>
      <c r="BP74" s="196"/>
      <c r="BQ74" s="196"/>
      <c r="BR74" s="196"/>
      <c r="BS74" s="196"/>
      <c r="BT74" s="196"/>
      <c r="BU74" s="196"/>
      <c r="BV74" s="196"/>
    </row>
    <row r="75" spans="1:74" s="195" customFormat="1" x14ac:dyDescent="0.2">
      <c r="A75" s="109"/>
      <c r="B75" s="319"/>
      <c r="C75" s="319"/>
      <c r="D75" s="319"/>
      <c r="E75" s="319"/>
      <c r="F75" s="319"/>
      <c r="G75" s="319"/>
      <c r="H75" s="319"/>
      <c r="I75" s="319"/>
      <c r="J75" s="319"/>
      <c r="K75" s="319"/>
      <c r="L75" s="319"/>
      <c r="M75" s="319"/>
      <c r="N75" s="319"/>
      <c r="O75" s="319"/>
      <c r="P75" s="319"/>
      <c r="Q75" s="319"/>
      <c r="R75" s="319"/>
      <c r="S75" s="319"/>
      <c r="T75" s="319"/>
      <c r="U75" s="319"/>
      <c r="V75" s="108"/>
      <c r="W75" s="108"/>
      <c r="X75" s="108"/>
      <c r="Y75" s="108"/>
      <c r="Z75" s="108"/>
      <c r="AA75" s="108"/>
      <c r="AB75" s="108"/>
      <c r="AC75" s="108"/>
      <c r="AD75" s="108"/>
      <c r="AE75" s="108"/>
      <c r="AF75" s="108"/>
      <c r="AG75" s="108"/>
      <c r="AH75" s="108"/>
      <c r="AI75" s="108"/>
      <c r="AJ75" s="108"/>
      <c r="AK75" s="108"/>
      <c r="AL75" s="108"/>
      <c r="AM75" s="194"/>
      <c r="AO75" s="196"/>
      <c r="AP75" s="256"/>
      <c r="AQ75" s="198"/>
      <c r="AR75" s="198"/>
      <c r="AS75" s="198"/>
      <c r="AT75" s="198"/>
      <c r="AU75" s="198"/>
      <c r="AV75" s="198"/>
      <c r="AW75" s="198"/>
      <c r="AX75" s="198"/>
      <c r="AY75" s="198"/>
      <c r="AZ75" s="198"/>
      <c r="BA75" s="196"/>
      <c r="BB75" s="196"/>
      <c r="BC75" s="196"/>
      <c r="BD75" s="196"/>
      <c r="BE75" s="196"/>
      <c r="BF75" s="196"/>
      <c r="BG75" s="196"/>
      <c r="BH75" s="196"/>
      <c r="BI75" s="196"/>
      <c r="BJ75" s="196"/>
      <c r="BK75" s="196"/>
      <c r="BL75" s="196"/>
      <c r="BM75" s="196"/>
      <c r="BN75" s="196"/>
      <c r="BO75" s="196"/>
      <c r="BP75" s="196"/>
      <c r="BQ75" s="196"/>
      <c r="BR75" s="196"/>
      <c r="BS75" s="196"/>
      <c r="BT75" s="196"/>
      <c r="BU75" s="196"/>
      <c r="BV75" s="196"/>
    </row>
    <row r="76" spans="1:74" s="195" customFormat="1" ht="12.75" customHeight="1" x14ac:dyDescent="0.2">
      <c r="A76" s="110"/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08"/>
      <c r="W76" s="108"/>
      <c r="X76" s="108"/>
      <c r="Y76" s="108"/>
      <c r="Z76" s="108"/>
      <c r="AA76" s="108"/>
      <c r="AB76" s="108"/>
      <c r="AC76" s="108"/>
      <c r="AD76" s="108"/>
      <c r="AE76" s="108"/>
      <c r="AF76" s="108"/>
      <c r="AG76" s="108"/>
      <c r="AH76" s="108"/>
      <c r="AI76" s="108"/>
      <c r="AJ76" s="323"/>
      <c r="AK76" s="323"/>
      <c r="AL76" s="323"/>
      <c r="AM76" s="194"/>
      <c r="AO76" s="196"/>
      <c r="AP76" s="256"/>
      <c r="AQ76" s="198"/>
      <c r="AR76" s="198"/>
      <c r="AS76" s="198"/>
      <c r="AT76" s="198"/>
      <c r="AU76" s="198"/>
      <c r="AV76" s="198"/>
      <c r="AW76" s="198"/>
      <c r="AX76" s="198"/>
      <c r="AY76" s="198"/>
      <c r="AZ76" s="198"/>
      <c r="BA76" s="196"/>
      <c r="BB76" s="196"/>
      <c r="BC76" s="196"/>
      <c r="BD76" s="196"/>
      <c r="BE76" s="196"/>
      <c r="BF76" s="196"/>
      <c r="BG76" s="196"/>
      <c r="BH76" s="196"/>
      <c r="BI76" s="196"/>
      <c r="BJ76" s="196"/>
      <c r="BK76" s="196"/>
      <c r="BL76" s="196"/>
      <c r="BM76" s="196"/>
      <c r="BN76" s="196"/>
      <c r="BO76" s="196"/>
      <c r="BP76" s="196"/>
      <c r="BQ76" s="196"/>
      <c r="BR76" s="196"/>
      <c r="BS76" s="196"/>
      <c r="BT76" s="196"/>
      <c r="BU76" s="196"/>
      <c r="BV76" s="196"/>
    </row>
    <row r="77" spans="1:74" s="195" customFormat="1" ht="15" x14ac:dyDescent="0.2">
      <c r="A77" s="110"/>
      <c r="B77" s="315" t="s">
        <v>6043</v>
      </c>
      <c r="C77" s="315"/>
      <c r="D77" s="315"/>
      <c r="E77" s="315"/>
      <c r="F77" s="315"/>
      <c r="G77" s="315"/>
      <c r="H77" s="315"/>
      <c r="I77" s="315"/>
      <c r="J77" s="315"/>
      <c r="K77" s="315"/>
      <c r="L77" s="315"/>
      <c r="M77" s="315"/>
      <c r="N77" s="315"/>
      <c r="O77" s="315"/>
      <c r="P77" s="315"/>
      <c r="Q77" s="315"/>
      <c r="R77" s="315"/>
      <c r="S77" s="315"/>
      <c r="T77" s="315"/>
      <c r="U77" s="315"/>
      <c r="V77" s="316">
        <f ca="1">B6+30</f>
        <v>43275</v>
      </c>
      <c r="W77" s="316"/>
      <c r="X77" s="316"/>
      <c r="Y77" s="316"/>
      <c r="Z77" s="316"/>
      <c r="AA77" s="316"/>
      <c r="AB77" s="316"/>
      <c r="AC77" s="316"/>
      <c r="AD77" s="316"/>
      <c r="AE77" s="147"/>
      <c r="AF77" s="147"/>
      <c r="AG77" s="147"/>
      <c r="AH77" s="147"/>
      <c r="AI77" s="147"/>
      <c r="AJ77" s="147"/>
      <c r="AK77" s="147"/>
      <c r="AL77" s="147"/>
      <c r="AM77" s="194"/>
      <c r="AO77" s="196"/>
      <c r="AP77" s="256"/>
      <c r="AQ77" s="198"/>
      <c r="AR77" s="198"/>
      <c r="AS77" s="198"/>
      <c r="AT77" s="198"/>
      <c r="AU77" s="198"/>
      <c r="AV77" s="198"/>
      <c r="AW77" s="198"/>
      <c r="AX77" s="198"/>
      <c r="AY77" s="198"/>
      <c r="AZ77" s="198"/>
      <c r="BA77" s="196"/>
      <c r="BB77" s="196"/>
      <c r="BC77" s="196"/>
      <c r="BD77" s="196"/>
      <c r="BE77" s="196"/>
      <c r="BF77" s="196"/>
      <c r="BG77" s="196"/>
      <c r="BH77" s="196"/>
      <c r="BI77" s="196"/>
      <c r="BJ77" s="196"/>
      <c r="BK77" s="196"/>
      <c r="BL77" s="196"/>
      <c r="BM77" s="196"/>
      <c r="BN77" s="196"/>
      <c r="BO77" s="196"/>
      <c r="BP77" s="196"/>
      <c r="BQ77" s="196"/>
      <c r="BR77" s="196"/>
      <c r="BS77" s="196"/>
      <c r="BT77" s="196"/>
      <c r="BU77" s="196"/>
      <c r="BV77" s="196"/>
    </row>
    <row r="78" spans="1:74" s="195" customFormat="1" ht="15" x14ac:dyDescent="0.2">
      <c r="A78" s="110"/>
      <c r="B78" s="317" t="s">
        <v>6044</v>
      </c>
      <c r="C78" s="317"/>
      <c r="D78" s="317"/>
      <c r="E78" s="317"/>
      <c r="F78" s="317"/>
      <c r="G78" s="317"/>
      <c r="H78" s="317"/>
      <c r="I78" s="317"/>
      <c r="J78" s="317"/>
      <c r="K78" s="317"/>
      <c r="L78" s="317"/>
      <c r="M78" s="317"/>
      <c r="N78" s="317"/>
      <c r="O78" s="317"/>
      <c r="P78" s="317"/>
      <c r="Q78" s="317"/>
      <c r="R78" s="317"/>
      <c r="S78" s="317"/>
      <c r="T78" s="317"/>
      <c r="U78" s="317"/>
      <c r="V78" s="317"/>
      <c r="W78" s="317"/>
      <c r="X78" s="317"/>
      <c r="Y78" s="317"/>
      <c r="Z78" s="317"/>
      <c r="AA78" s="317"/>
      <c r="AB78" s="317"/>
      <c r="AC78" s="317"/>
      <c r="AD78" s="317"/>
      <c r="AE78" s="317"/>
      <c r="AF78" s="317"/>
      <c r="AG78" s="317"/>
      <c r="AH78" s="317"/>
      <c r="AI78" s="317"/>
      <c r="AJ78" s="317"/>
      <c r="AK78" s="317"/>
      <c r="AL78" s="317"/>
      <c r="AM78" s="194"/>
      <c r="AO78" s="196"/>
      <c r="AP78" s="256"/>
      <c r="AQ78" s="198"/>
      <c r="AR78" s="198"/>
      <c r="AS78" s="198"/>
      <c r="AT78" s="198"/>
      <c r="AU78" s="198"/>
      <c r="AV78" s="198"/>
      <c r="AW78" s="198"/>
      <c r="AX78" s="198"/>
      <c r="AY78" s="198"/>
      <c r="AZ78" s="198"/>
      <c r="BA78" s="196"/>
      <c r="BB78" s="196"/>
      <c r="BC78" s="196"/>
      <c r="BD78" s="196"/>
      <c r="BE78" s="196"/>
      <c r="BF78" s="196"/>
      <c r="BG78" s="196"/>
      <c r="BH78" s="196"/>
      <c r="BI78" s="196"/>
      <c r="BJ78" s="196"/>
      <c r="BK78" s="196"/>
      <c r="BL78" s="196"/>
      <c r="BM78" s="196"/>
      <c r="BN78" s="196"/>
      <c r="BO78" s="196"/>
      <c r="BP78" s="196"/>
      <c r="BQ78" s="196"/>
      <c r="BR78" s="196"/>
      <c r="BS78" s="196"/>
      <c r="BT78" s="196"/>
      <c r="BU78" s="196"/>
      <c r="BV78" s="196"/>
    </row>
    <row r="79" spans="1:74" s="195" customFormat="1" x14ac:dyDescent="0.2">
      <c r="A79" s="110"/>
      <c r="B79" s="146"/>
      <c r="C79" s="146"/>
      <c r="D79" s="147"/>
      <c r="E79" s="148"/>
      <c r="F79" s="148"/>
      <c r="G79" s="148"/>
      <c r="H79" s="148"/>
      <c r="I79" s="148"/>
      <c r="J79" s="148"/>
      <c r="K79" s="147"/>
      <c r="L79" s="147"/>
      <c r="M79" s="147"/>
      <c r="N79" s="147"/>
      <c r="O79" s="147"/>
      <c r="P79" s="147"/>
      <c r="Q79" s="147"/>
      <c r="R79" s="147"/>
      <c r="S79" s="147"/>
      <c r="T79" s="147"/>
      <c r="U79" s="147"/>
      <c r="V79" s="147"/>
      <c r="W79" s="147"/>
      <c r="X79" s="147"/>
      <c r="Y79" s="147"/>
      <c r="Z79" s="147"/>
      <c r="AA79" s="147"/>
      <c r="AB79" s="147"/>
      <c r="AC79" s="147"/>
      <c r="AD79" s="147"/>
      <c r="AE79" s="147"/>
      <c r="AF79" s="147"/>
      <c r="AG79" s="147"/>
      <c r="AH79" s="147"/>
      <c r="AI79" s="147"/>
      <c r="AJ79" s="147"/>
      <c r="AK79" s="147"/>
      <c r="AL79" s="147"/>
      <c r="AM79" s="194"/>
      <c r="AO79" s="196"/>
      <c r="AP79" s="256"/>
      <c r="AQ79" s="198"/>
      <c r="AR79" s="198"/>
      <c r="AS79" s="198"/>
      <c r="AT79" s="198"/>
      <c r="AU79" s="198"/>
      <c r="AV79" s="198"/>
      <c r="AW79" s="198"/>
      <c r="AX79" s="198"/>
      <c r="AY79" s="198"/>
      <c r="AZ79" s="198"/>
      <c r="BA79" s="196"/>
      <c r="BB79" s="196"/>
      <c r="BC79" s="196"/>
      <c r="BD79" s="196"/>
      <c r="BE79" s="196"/>
      <c r="BF79" s="196"/>
      <c r="BG79" s="196"/>
      <c r="BH79" s="196"/>
      <c r="BI79" s="196"/>
      <c r="BJ79" s="196"/>
      <c r="BK79" s="196"/>
      <c r="BL79" s="196"/>
      <c r="BM79" s="196"/>
      <c r="BN79" s="196"/>
      <c r="BO79" s="196"/>
      <c r="BP79" s="196"/>
      <c r="BQ79" s="196"/>
      <c r="BR79" s="196"/>
      <c r="BS79" s="196"/>
      <c r="BT79" s="196"/>
      <c r="BU79" s="196"/>
      <c r="BV79" s="196"/>
    </row>
    <row r="80" spans="1:74" s="195" customFormat="1" x14ac:dyDescent="0.2">
      <c r="A80" s="110"/>
      <c r="B80" s="146"/>
      <c r="C80" s="321" t="s">
        <v>6073</v>
      </c>
      <c r="D80" s="321"/>
      <c r="E80" s="321"/>
      <c r="F80" s="321"/>
      <c r="G80" s="321"/>
      <c r="H80" s="321"/>
      <c r="I80" s="321"/>
      <c r="J80" s="321"/>
      <c r="K80" s="321"/>
      <c r="L80" s="321"/>
      <c r="M80" s="321"/>
      <c r="N80" s="321"/>
      <c r="O80" s="321"/>
      <c r="P80" s="321"/>
      <c r="Q80" s="321"/>
      <c r="R80" s="321"/>
      <c r="S80" s="321"/>
      <c r="T80" s="321"/>
      <c r="U80" s="321"/>
      <c r="V80" s="321"/>
      <c r="W80" s="321"/>
      <c r="X80" s="321"/>
      <c r="Y80" s="321"/>
      <c r="Z80" s="321"/>
      <c r="AA80" s="321"/>
      <c r="AB80" s="321"/>
      <c r="AC80" s="321"/>
      <c r="AD80" s="321"/>
      <c r="AE80" s="321"/>
      <c r="AF80" s="321"/>
      <c r="AG80" s="321"/>
      <c r="AH80" s="321"/>
      <c r="AI80" s="321"/>
      <c r="AJ80" s="321"/>
      <c r="AK80" s="321"/>
      <c r="AL80" s="147"/>
      <c r="AM80" s="194"/>
      <c r="AO80" s="196"/>
      <c r="AP80" s="256"/>
      <c r="AQ80" s="198"/>
      <c r="AR80" s="198"/>
      <c r="AS80" s="198"/>
      <c r="AT80" s="198"/>
      <c r="AU80" s="198"/>
      <c r="AV80" s="198"/>
      <c r="AW80" s="198"/>
      <c r="AX80" s="198"/>
      <c r="AY80" s="198"/>
      <c r="AZ80" s="198"/>
      <c r="BA80" s="196"/>
      <c r="BB80" s="196"/>
      <c r="BC80" s="196"/>
      <c r="BD80" s="196"/>
      <c r="BE80" s="196"/>
      <c r="BF80" s="196"/>
      <c r="BG80" s="196"/>
      <c r="BH80" s="196"/>
      <c r="BI80" s="196"/>
      <c r="BJ80" s="196"/>
      <c r="BK80" s="196"/>
      <c r="BL80" s="196"/>
      <c r="BM80" s="196"/>
      <c r="BN80" s="196"/>
      <c r="BO80" s="196"/>
      <c r="BP80" s="196"/>
      <c r="BQ80" s="196"/>
      <c r="BR80" s="196"/>
      <c r="BS80" s="196"/>
      <c r="BT80" s="196"/>
      <c r="BU80" s="196"/>
      <c r="BV80" s="196"/>
    </row>
    <row r="81" spans="1:74" s="195" customFormat="1" x14ac:dyDescent="0.2">
      <c r="A81" s="110"/>
      <c r="B81" s="146"/>
      <c r="C81" s="321" t="s">
        <v>6072</v>
      </c>
      <c r="D81" s="321"/>
      <c r="E81" s="321"/>
      <c r="F81" s="321"/>
      <c r="G81" s="321"/>
      <c r="H81" s="321"/>
      <c r="I81" s="321"/>
      <c r="J81" s="321"/>
      <c r="K81" s="321"/>
      <c r="L81" s="321"/>
      <c r="M81" s="321"/>
      <c r="N81" s="321"/>
      <c r="O81" s="321"/>
      <c r="P81" s="321"/>
      <c r="Q81" s="321"/>
      <c r="R81" s="321"/>
      <c r="S81" s="321"/>
      <c r="T81" s="321"/>
      <c r="U81" s="321"/>
      <c r="V81" s="321"/>
      <c r="W81" s="321"/>
      <c r="X81" s="321"/>
      <c r="Y81" s="321"/>
      <c r="Z81" s="321"/>
      <c r="AA81" s="321"/>
      <c r="AB81" s="321"/>
      <c r="AC81" s="321"/>
      <c r="AD81" s="321"/>
      <c r="AE81" s="321"/>
      <c r="AF81" s="321"/>
      <c r="AG81" s="321"/>
      <c r="AH81" s="321"/>
      <c r="AI81" s="321"/>
      <c r="AJ81" s="147"/>
      <c r="AK81" s="147"/>
      <c r="AL81" s="147"/>
      <c r="AM81" s="194"/>
      <c r="AO81" s="196"/>
      <c r="AP81" s="256"/>
      <c r="AQ81" s="198"/>
      <c r="AR81" s="198"/>
      <c r="AS81" s="198"/>
      <c r="AT81" s="198"/>
      <c r="AU81" s="198"/>
      <c r="AV81" s="198"/>
      <c r="AW81" s="198"/>
      <c r="AX81" s="198"/>
      <c r="AY81" s="198"/>
      <c r="AZ81" s="198"/>
      <c r="BA81" s="196"/>
      <c r="BB81" s="196"/>
      <c r="BC81" s="196"/>
      <c r="BD81" s="196"/>
      <c r="BE81" s="196"/>
      <c r="BF81" s="196"/>
      <c r="BG81" s="196"/>
      <c r="BH81" s="196"/>
      <c r="BI81" s="196"/>
      <c r="BJ81" s="196"/>
      <c r="BK81" s="196"/>
      <c r="BL81" s="196"/>
      <c r="BM81" s="196"/>
      <c r="BN81" s="196"/>
      <c r="BO81" s="196"/>
      <c r="BP81" s="196"/>
      <c r="BQ81" s="196"/>
      <c r="BR81" s="196"/>
      <c r="BS81" s="196"/>
      <c r="BT81" s="196"/>
      <c r="BU81" s="196"/>
      <c r="BV81" s="196"/>
    </row>
    <row r="82" spans="1:74" s="195" customFormat="1" x14ac:dyDescent="0.2">
      <c r="A82" s="110"/>
      <c r="B82" s="146"/>
      <c r="C82" s="146"/>
      <c r="D82" s="147"/>
      <c r="E82" s="148"/>
      <c r="F82" s="148"/>
      <c r="G82" s="148"/>
      <c r="H82" s="148"/>
      <c r="I82" s="148"/>
      <c r="J82" s="148"/>
      <c r="K82" s="147"/>
      <c r="L82" s="147"/>
      <c r="M82" s="147"/>
      <c r="N82" s="147"/>
      <c r="O82" s="147"/>
      <c r="P82" s="147"/>
      <c r="Q82" s="147"/>
      <c r="R82" s="147"/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  <c r="AF82" s="147"/>
      <c r="AG82" s="147"/>
      <c r="AH82" s="147"/>
      <c r="AI82" s="147"/>
      <c r="AJ82" s="147"/>
      <c r="AK82" s="147"/>
      <c r="AL82" s="147"/>
      <c r="AM82" s="194"/>
      <c r="AO82" s="196"/>
      <c r="AP82" s="256"/>
      <c r="AQ82" s="198"/>
      <c r="AR82" s="198"/>
      <c r="AS82" s="198"/>
      <c r="AT82" s="198"/>
      <c r="AU82" s="198"/>
      <c r="AV82" s="198"/>
      <c r="AW82" s="198"/>
      <c r="AX82" s="198"/>
      <c r="AY82" s="198"/>
      <c r="AZ82" s="198"/>
      <c r="BA82" s="196"/>
      <c r="BB82" s="196"/>
      <c r="BC82" s="196"/>
      <c r="BD82" s="196"/>
      <c r="BE82" s="196"/>
      <c r="BF82" s="196"/>
      <c r="BG82" s="196"/>
      <c r="BH82" s="196"/>
      <c r="BI82" s="196"/>
      <c r="BJ82" s="196"/>
      <c r="BK82" s="196"/>
      <c r="BL82" s="196"/>
      <c r="BM82" s="196"/>
      <c r="BN82" s="196"/>
      <c r="BO82" s="196"/>
      <c r="BP82" s="196"/>
      <c r="BQ82" s="196"/>
      <c r="BR82" s="196"/>
      <c r="BS82" s="196"/>
      <c r="BT82" s="196"/>
      <c r="BU82" s="196"/>
      <c r="BV82" s="196"/>
    </row>
    <row r="83" spans="1:74" s="195" customFormat="1" x14ac:dyDescent="0.2">
      <c r="A83" s="110"/>
      <c r="B83" s="110"/>
      <c r="C83" s="110"/>
      <c r="D83" s="108"/>
      <c r="E83" s="111"/>
      <c r="F83" s="111"/>
      <c r="G83" s="111"/>
      <c r="H83" s="111"/>
      <c r="I83" s="111"/>
      <c r="J83" s="111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322" t="s">
        <v>6083</v>
      </c>
      <c r="AK83" s="322"/>
      <c r="AL83" s="322"/>
      <c r="AM83" s="194"/>
      <c r="AO83" s="196"/>
      <c r="AP83" s="256"/>
      <c r="AQ83" s="198"/>
      <c r="AR83" s="198"/>
      <c r="AS83" s="198"/>
      <c r="AT83" s="198"/>
      <c r="AU83" s="198"/>
      <c r="AV83" s="198"/>
      <c r="AW83" s="198"/>
      <c r="AX83" s="198"/>
      <c r="AY83" s="198"/>
      <c r="AZ83" s="198"/>
      <c r="BA83" s="196"/>
      <c r="BB83" s="196"/>
      <c r="BC83" s="196"/>
      <c r="BD83" s="196"/>
      <c r="BE83" s="196"/>
      <c r="BF83" s="196"/>
      <c r="BG83" s="196"/>
      <c r="BH83" s="196"/>
      <c r="BI83" s="196"/>
      <c r="BJ83" s="196"/>
      <c r="BK83" s="196"/>
      <c r="BL83" s="196"/>
      <c r="BM83" s="196"/>
      <c r="BN83" s="196"/>
      <c r="BO83" s="196"/>
      <c r="BP83" s="196"/>
      <c r="BQ83" s="196"/>
      <c r="BR83" s="196"/>
      <c r="BS83" s="196"/>
      <c r="BT83" s="196"/>
      <c r="BU83" s="196"/>
      <c r="BV83" s="196"/>
    </row>
    <row r="84" spans="1:74" hidden="1" x14ac:dyDescent="0.2">
      <c r="A84" s="188"/>
      <c r="B84" s="188"/>
      <c r="C84" s="188"/>
      <c r="E84" s="186"/>
      <c r="F84" s="186"/>
      <c r="G84" s="186"/>
      <c r="H84" s="186"/>
      <c r="I84" s="186"/>
      <c r="J84" s="186"/>
      <c r="AP84" s="256"/>
    </row>
    <row r="85" spans="1:74" hidden="1" x14ac:dyDescent="0.2">
      <c r="A85" s="190"/>
      <c r="B85" s="190"/>
      <c r="C85" s="190"/>
      <c r="D85" s="191"/>
      <c r="E85" s="187"/>
      <c r="F85" s="187"/>
      <c r="G85" s="187"/>
      <c r="H85" s="187"/>
      <c r="I85" s="187"/>
      <c r="J85" s="187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  <c r="AA85" s="191"/>
      <c r="AB85" s="191"/>
      <c r="AC85" s="191"/>
      <c r="AD85" s="191"/>
      <c r="AE85" s="191"/>
      <c r="AF85" s="191"/>
      <c r="AG85" s="191"/>
      <c r="AH85" s="191"/>
      <c r="AI85" s="191"/>
      <c r="AJ85" s="191"/>
      <c r="AK85" s="191"/>
      <c r="AL85" s="191"/>
      <c r="AP85" s="256"/>
    </row>
    <row r="86" spans="1:74" hidden="1" x14ac:dyDescent="0.2">
      <c r="A86" s="191"/>
      <c r="B86" s="190"/>
      <c r="C86" s="190"/>
      <c r="D86" s="191"/>
      <c r="E86" s="187"/>
      <c r="F86" s="187"/>
      <c r="G86" s="187"/>
      <c r="H86" s="187"/>
      <c r="I86" s="187"/>
      <c r="J86" s="187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  <c r="V86" s="191"/>
      <c r="W86" s="191"/>
      <c r="X86" s="191"/>
      <c r="Y86" s="191"/>
      <c r="Z86" s="191"/>
      <c r="AA86" s="191"/>
      <c r="AB86" s="191"/>
      <c r="AC86" s="191"/>
      <c r="AD86" s="191"/>
      <c r="AE86" s="191"/>
      <c r="AF86" s="191"/>
      <c r="AG86" s="191"/>
      <c r="AH86" s="191"/>
      <c r="AI86" s="191"/>
      <c r="AJ86" s="191"/>
      <c r="AK86" s="191"/>
      <c r="AL86" s="191"/>
      <c r="AP86" s="256"/>
    </row>
    <row r="87" spans="1:74" hidden="1" x14ac:dyDescent="0.2">
      <c r="A87" s="191"/>
      <c r="B87" s="190"/>
      <c r="C87" s="190"/>
      <c r="D87" s="191"/>
      <c r="E87" s="187"/>
      <c r="F87" s="187"/>
      <c r="G87" s="187"/>
      <c r="H87" s="187"/>
      <c r="I87" s="187"/>
      <c r="J87" s="187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1"/>
      <c r="W87" s="191"/>
      <c r="X87" s="191"/>
      <c r="Y87" s="191"/>
      <c r="Z87" s="191"/>
      <c r="AA87" s="191"/>
      <c r="AB87" s="191"/>
      <c r="AC87" s="191"/>
      <c r="AD87" s="191"/>
      <c r="AE87" s="191"/>
      <c r="AF87" s="191"/>
      <c r="AG87" s="191"/>
      <c r="AH87" s="191"/>
      <c r="AI87" s="191"/>
      <c r="AJ87" s="191"/>
      <c r="AK87" s="191"/>
      <c r="AL87" s="191"/>
      <c r="AP87" s="256"/>
    </row>
    <row r="88" spans="1:74" hidden="1" x14ac:dyDescent="0.2">
      <c r="A88" s="191"/>
      <c r="B88" s="191"/>
      <c r="C88" s="191"/>
      <c r="D88" s="191"/>
      <c r="E88" s="187"/>
      <c r="F88" s="187"/>
      <c r="G88" s="187"/>
      <c r="H88" s="187"/>
      <c r="I88" s="187"/>
      <c r="J88" s="187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191"/>
      <c r="W88" s="191"/>
      <c r="X88" s="191"/>
      <c r="Y88" s="191"/>
      <c r="Z88" s="191"/>
      <c r="AA88" s="191"/>
      <c r="AB88" s="191"/>
      <c r="AC88" s="191"/>
      <c r="AD88" s="191"/>
      <c r="AE88" s="191"/>
      <c r="AF88" s="191"/>
      <c r="AG88" s="191"/>
      <c r="AH88" s="191"/>
      <c r="AI88" s="191"/>
      <c r="AJ88" s="191"/>
      <c r="AK88" s="191"/>
      <c r="AL88" s="191"/>
      <c r="AP88" s="256"/>
    </row>
    <row r="89" spans="1:74" hidden="1" x14ac:dyDescent="0.2">
      <c r="A89" s="191"/>
      <c r="B89" s="191"/>
      <c r="C89" s="191"/>
      <c r="D89" s="191"/>
      <c r="E89" s="187"/>
      <c r="F89" s="187"/>
      <c r="G89" s="187"/>
      <c r="H89" s="187"/>
      <c r="I89" s="187"/>
      <c r="J89" s="187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91"/>
      <c r="W89" s="191"/>
      <c r="X89" s="191"/>
      <c r="Y89" s="191"/>
      <c r="Z89" s="191"/>
      <c r="AA89" s="191"/>
      <c r="AB89" s="191"/>
      <c r="AC89" s="191"/>
      <c r="AD89" s="191"/>
      <c r="AE89" s="191"/>
      <c r="AF89" s="191"/>
      <c r="AG89" s="191"/>
      <c r="AH89" s="191"/>
      <c r="AI89" s="191"/>
      <c r="AJ89" s="191"/>
      <c r="AK89" s="191"/>
      <c r="AL89" s="191"/>
      <c r="AP89" s="256"/>
    </row>
    <row r="90" spans="1:74" hidden="1" x14ac:dyDescent="0.2">
      <c r="A90" s="191"/>
      <c r="B90" s="191"/>
      <c r="C90" s="191"/>
      <c r="D90" s="191"/>
      <c r="E90" s="187"/>
      <c r="F90" s="187"/>
      <c r="G90" s="187"/>
      <c r="H90" s="187"/>
      <c r="I90" s="187"/>
      <c r="J90" s="187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  <c r="AA90" s="191"/>
      <c r="AB90" s="191"/>
      <c r="AC90" s="191"/>
      <c r="AD90" s="191"/>
      <c r="AE90" s="191"/>
      <c r="AF90" s="191"/>
      <c r="AG90" s="191"/>
      <c r="AH90" s="191"/>
      <c r="AI90" s="191"/>
      <c r="AJ90" s="191"/>
      <c r="AK90" s="191"/>
      <c r="AL90" s="191"/>
      <c r="AP90" s="256"/>
    </row>
    <row r="91" spans="1:74" hidden="1" x14ac:dyDescent="0.2">
      <c r="A91" s="191"/>
      <c r="B91" s="191"/>
      <c r="C91" s="191"/>
      <c r="D91" s="191"/>
      <c r="E91" s="187"/>
      <c r="F91" s="187"/>
      <c r="G91" s="187"/>
      <c r="H91" s="187"/>
      <c r="I91" s="187"/>
      <c r="J91" s="187"/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  <c r="V91" s="191"/>
      <c r="W91" s="191"/>
      <c r="X91" s="191"/>
      <c r="Y91" s="191"/>
      <c r="Z91" s="191"/>
      <c r="AA91" s="191"/>
      <c r="AB91" s="191"/>
      <c r="AC91" s="191"/>
      <c r="AD91" s="191"/>
      <c r="AE91" s="191"/>
      <c r="AF91" s="191"/>
      <c r="AG91" s="191"/>
      <c r="AH91" s="191"/>
      <c r="AI91" s="191"/>
      <c r="AJ91" s="191"/>
      <c r="AK91" s="191"/>
      <c r="AL91" s="191"/>
      <c r="AP91" s="256"/>
    </row>
    <row r="92" spans="1:74" hidden="1" x14ac:dyDescent="0.2">
      <c r="A92" s="191"/>
      <c r="B92" s="191"/>
      <c r="C92" s="191"/>
      <c r="D92" s="191"/>
      <c r="E92" s="187"/>
      <c r="F92" s="187"/>
      <c r="G92" s="187"/>
      <c r="H92" s="187"/>
      <c r="I92" s="187"/>
      <c r="J92" s="187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  <c r="AE92" s="191"/>
      <c r="AF92" s="191"/>
      <c r="AG92" s="191"/>
      <c r="AH92" s="191"/>
      <c r="AI92" s="191"/>
      <c r="AJ92" s="191"/>
      <c r="AK92" s="191"/>
      <c r="AL92" s="191"/>
      <c r="AP92" s="256"/>
    </row>
    <row r="93" spans="1:74" hidden="1" x14ac:dyDescent="0.2">
      <c r="A93" s="191" t="s">
        <v>2134</v>
      </c>
      <c r="B93" s="191"/>
      <c r="C93" s="191"/>
      <c r="D93" s="191"/>
      <c r="E93" s="187"/>
      <c r="F93" s="187"/>
      <c r="G93" s="187"/>
      <c r="H93" s="187"/>
      <c r="I93" s="187"/>
      <c r="J93" s="187"/>
      <c r="K93" s="191"/>
      <c r="L93" s="191"/>
      <c r="M93" s="191"/>
      <c r="N93" s="191"/>
      <c r="O93" s="191"/>
      <c r="P93" s="191"/>
      <c r="Q93" s="191"/>
      <c r="R93" s="191"/>
      <c r="S93" s="191"/>
      <c r="T93" s="191"/>
      <c r="U93" s="191"/>
      <c r="V93" s="191"/>
      <c r="W93" s="191"/>
      <c r="X93" s="191"/>
      <c r="Y93" s="191"/>
      <c r="Z93" s="191"/>
      <c r="AA93" s="191"/>
      <c r="AB93" s="191"/>
      <c r="AC93" s="191"/>
      <c r="AD93" s="191"/>
      <c r="AE93" s="191"/>
      <c r="AF93" s="191"/>
      <c r="AG93" s="191"/>
      <c r="AH93" s="191"/>
      <c r="AI93" s="191"/>
      <c r="AJ93" s="191"/>
      <c r="AK93" s="191"/>
      <c r="AL93" s="191"/>
      <c r="AP93" s="256"/>
    </row>
    <row r="94" spans="1:74" hidden="1" x14ac:dyDescent="0.2">
      <c r="A94" s="313" t="s">
        <v>4450</v>
      </c>
      <c r="B94" s="313"/>
      <c r="C94" s="313"/>
      <c r="D94" s="313"/>
      <c r="E94" s="313"/>
      <c r="F94" s="313"/>
      <c r="G94" s="313"/>
      <c r="H94" s="313"/>
      <c r="I94" s="313"/>
      <c r="J94" s="313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  <c r="AA94" s="191"/>
      <c r="AB94" s="191"/>
      <c r="AC94" s="191"/>
      <c r="AD94" s="191"/>
      <c r="AE94" s="191"/>
      <c r="AF94" s="191"/>
      <c r="AG94" s="191"/>
      <c r="AH94" s="191"/>
      <c r="AI94" s="191"/>
      <c r="AJ94" s="191"/>
      <c r="AK94" s="191"/>
      <c r="AL94" s="191"/>
      <c r="AP94" s="256"/>
    </row>
    <row r="95" spans="1:74" hidden="1" x14ac:dyDescent="0.2">
      <c r="A95" s="190"/>
      <c r="B95" s="191"/>
      <c r="C95" s="191"/>
      <c r="D95" s="191"/>
      <c r="E95" s="187"/>
      <c r="F95" s="187"/>
      <c r="G95" s="187"/>
      <c r="H95" s="187"/>
      <c r="I95" s="187"/>
      <c r="J95" s="187"/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191"/>
      <c r="W95" s="191"/>
      <c r="X95" s="191"/>
      <c r="Y95" s="191"/>
      <c r="Z95" s="191"/>
      <c r="AA95" s="191"/>
      <c r="AB95" s="191"/>
      <c r="AC95" s="191"/>
      <c r="AD95" s="191"/>
      <c r="AE95" s="191"/>
      <c r="AF95" s="191"/>
      <c r="AG95" s="191"/>
      <c r="AH95" s="191"/>
      <c r="AI95" s="191"/>
      <c r="AJ95" s="191"/>
      <c r="AK95" s="191"/>
      <c r="AL95" s="191"/>
      <c r="AP95" s="256"/>
    </row>
    <row r="96" spans="1:74" hidden="1" x14ac:dyDescent="0.2">
      <c r="A96" s="190"/>
      <c r="B96" s="190"/>
      <c r="C96" s="190"/>
      <c r="D96" s="191"/>
      <c r="E96" s="367" t="s">
        <v>4402</v>
      </c>
      <c r="F96" s="367"/>
      <c r="G96" s="367"/>
      <c r="H96" s="367"/>
      <c r="I96" s="367"/>
      <c r="J96" s="367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91"/>
      <c r="W96" s="191"/>
      <c r="X96" s="191"/>
      <c r="Y96" s="191"/>
      <c r="Z96" s="191"/>
      <c r="AA96" s="191"/>
      <c r="AB96" s="191"/>
      <c r="AC96" s="191"/>
      <c r="AD96" s="191"/>
      <c r="AE96" s="191"/>
      <c r="AF96" s="191"/>
      <c r="AG96" s="191"/>
      <c r="AH96" s="191"/>
      <c r="AI96" s="191"/>
      <c r="AJ96" s="191"/>
      <c r="AK96" s="191"/>
      <c r="AL96" s="191"/>
      <c r="AP96" s="256"/>
    </row>
    <row r="97" spans="1:42" hidden="1" x14ac:dyDescent="0.2">
      <c r="A97" s="190"/>
      <c r="B97" s="190"/>
      <c r="C97" s="190"/>
      <c r="D97" s="191"/>
      <c r="E97" s="367"/>
      <c r="F97" s="367"/>
      <c r="G97" s="367"/>
      <c r="H97" s="367"/>
      <c r="I97" s="367"/>
      <c r="J97" s="367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  <c r="V97" s="191"/>
      <c r="W97" s="191"/>
      <c r="X97" s="191"/>
      <c r="Y97" s="191"/>
      <c r="Z97" s="191"/>
      <c r="AA97" s="191"/>
      <c r="AB97" s="191"/>
      <c r="AC97" s="191"/>
      <c r="AD97" s="191"/>
      <c r="AE97" s="191"/>
      <c r="AF97" s="191"/>
      <c r="AG97" s="191"/>
      <c r="AH97" s="191"/>
      <c r="AI97" s="191"/>
      <c r="AJ97" s="191"/>
      <c r="AK97" s="191"/>
      <c r="AL97" s="191"/>
      <c r="AP97" s="256"/>
    </row>
    <row r="98" spans="1:42" hidden="1" x14ac:dyDescent="0.2">
      <c r="A98" s="190"/>
      <c r="B98" s="190"/>
      <c r="C98" s="190"/>
      <c r="D98" s="191"/>
      <c r="E98" s="367"/>
      <c r="F98" s="367"/>
      <c r="G98" s="367"/>
      <c r="H98" s="367"/>
      <c r="I98" s="367"/>
      <c r="J98" s="367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  <c r="V98" s="191"/>
      <c r="W98" s="191"/>
      <c r="X98" s="191"/>
      <c r="Y98" s="191"/>
      <c r="Z98" s="191"/>
      <c r="AA98" s="191"/>
      <c r="AB98" s="191"/>
      <c r="AC98" s="191"/>
      <c r="AD98" s="191"/>
      <c r="AE98" s="191"/>
      <c r="AF98" s="191"/>
      <c r="AG98" s="191"/>
      <c r="AH98" s="191"/>
      <c r="AI98" s="191"/>
      <c r="AJ98" s="191"/>
      <c r="AK98" s="191"/>
      <c r="AL98" s="191"/>
      <c r="AP98" s="256"/>
    </row>
    <row r="99" spans="1:42" hidden="1" x14ac:dyDescent="0.2">
      <c r="A99" s="190"/>
      <c r="B99" s="190"/>
      <c r="C99" s="190"/>
      <c r="D99" s="191"/>
      <c r="E99" s="367"/>
      <c r="F99" s="367"/>
      <c r="G99" s="367"/>
      <c r="H99" s="367"/>
      <c r="I99" s="367"/>
      <c r="J99" s="367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  <c r="V99" s="191"/>
      <c r="W99" s="191"/>
      <c r="X99" s="191"/>
      <c r="Y99" s="191"/>
      <c r="Z99" s="191"/>
      <c r="AA99" s="191"/>
      <c r="AB99" s="191"/>
      <c r="AC99" s="191"/>
      <c r="AD99" s="191"/>
      <c r="AE99" s="191"/>
      <c r="AF99" s="191"/>
      <c r="AG99" s="191"/>
      <c r="AH99" s="191"/>
      <c r="AI99" s="191"/>
      <c r="AJ99" s="191"/>
      <c r="AK99" s="191"/>
      <c r="AL99" s="191"/>
      <c r="AP99" s="256"/>
    </row>
    <row r="100" spans="1:42" hidden="1" x14ac:dyDescent="0.2">
      <c r="A100" s="190"/>
      <c r="B100" s="190"/>
      <c r="C100" s="190"/>
      <c r="D100" s="191"/>
      <c r="E100" s="367"/>
      <c r="F100" s="367"/>
      <c r="G100" s="367"/>
      <c r="H100" s="367"/>
      <c r="I100" s="367"/>
      <c r="J100" s="367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  <c r="V100" s="191"/>
      <c r="W100" s="191"/>
      <c r="X100" s="191"/>
      <c r="Y100" s="191"/>
      <c r="Z100" s="191"/>
      <c r="AA100" s="191"/>
      <c r="AB100" s="191"/>
      <c r="AC100" s="191"/>
      <c r="AD100" s="191"/>
      <c r="AE100" s="191"/>
      <c r="AF100" s="191"/>
      <c r="AG100" s="191"/>
      <c r="AH100" s="191"/>
      <c r="AI100" s="191"/>
      <c r="AJ100" s="191"/>
      <c r="AK100" s="191"/>
      <c r="AL100" s="191"/>
      <c r="AP100" s="256"/>
    </row>
    <row r="101" spans="1:42" hidden="1" x14ac:dyDescent="0.2">
      <c r="A101" s="190"/>
      <c r="B101" s="190"/>
      <c r="C101" s="190"/>
      <c r="D101" s="191"/>
      <c r="E101" s="367"/>
      <c r="F101" s="367"/>
      <c r="G101" s="367"/>
      <c r="H101" s="367"/>
      <c r="I101" s="367"/>
      <c r="J101" s="367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  <c r="V101" s="191"/>
      <c r="W101" s="191"/>
      <c r="X101" s="191"/>
      <c r="Y101" s="191"/>
      <c r="Z101" s="191"/>
      <c r="AA101" s="191"/>
      <c r="AB101" s="191"/>
      <c r="AC101" s="191"/>
      <c r="AD101" s="191"/>
      <c r="AE101" s="191"/>
      <c r="AF101" s="191"/>
      <c r="AG101" s="191"/>
      <c r="AH101" s="191"/>
      <c r="AI101" s="191"/>
      <c r="AJ101" s="191"/>
      <c r="AK101" s="191"/>
      <c r="AL101" s="191"/>
      <c r="AP101" s="256"/>
    </row>
    <row r="102" spans="1:42" hidden="1" x14ac:dyDescent="0.2">
      <c r="A102" s="190"/>
      <c r="B102" s="190"/>
      <c r="C102" s="190"/>
      <c r="D102" s="191"/>
      <c r="E102" s="367"/>
      <c r="F102" s="367"/>
      <c r="G102" s="367"/>
      <c r="H102" s="367"/>
      <c r="I102" s="367"/>
      <c r="J102" s="367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  <c r="V102" s="191"/>
      <c r="W102" s="191"/>
      <c r="X102" s="191"/>
      <c r="Y102" s="191"/>
      <c r="Z102" s="191"/>
      <c r="AA102" s="191"/>
      <c r="AB102" s="191"/>
      <c r="AC102" s="191"/>
      <c r="AD102" s="191"/>
      <c r="AE102" s="191"/>
      <c r="AF102" s="191"/>
      <c r="AG102" s="191"/>
      <c r="AH102" s="191"/>
      <c r="AI102" s="191"/>
      <c r="AJ102" s="191"/>
      <c r="AK102" s="191"/>
      <c r="AL102" s="191"/>
    </row>
    <row r="103" spans="1:42" hidden="1" x14ac:dyDescent="0.2">
      <c r="A103" s="190"/>
      <c r="B103" s="190"/>
      <c r="C103" s="190"/>
      <c r="D103" s="191"/>
      <c r="E103" s="367"/>
      <c r="F103" s="367"/>
      <c r="G103" s="367"/>
      <c r="H103" s="367"/>
      <c r="I103" s="367"/>
      <c r="J103" s="367"/>
      <c r="K103" s="191"/>
      <c r="L103" s="191"/>
      <c r="M103" s="191"/>
      <c r="N103" s="191"/>
      <c r="O103" s="191"/>
      <c r="P103" s="191"/>
      <c r="Q103" s="191"/>
      <c r="R103" s="191"/>
      <c r="S103" s="191"/>
      <c r="T103" s="191"/>
      <c r="U103" s="191"/>
      <c r="V103" s="191"/>
      <c r="W103" s="191"/>
      <c r="X103" s="191"/>
      <c r="Y103" s="191"/>
      <c r="Z103" s="191"/>
      <c r="AA103" s="191"/>
      <c r="AB103" s="191"/>
      <c r="AC103" s="191"/>
      <c r="AD103" s="191"/>
      <c r="AE103" s="191"/>
      <c r="AF103" s="191"/>
      <c r="AG103" s="191"/>
      <c r="AH103" s="191"/>
      <c r="AI103" s="191"/>
      <c r="AJ103" s="191"/>
      <c r="AK103" s="191"/>
      <c r="AL103" s="191"/>
    </row>
    <row r="104" spans="1:42" hidden="1" x14ac:dyDescent="0.2">
      <c r="A104" s="190"/>
      <c r="B104" s="190"/>
      <c r="C104" s="190"/>
      <c r="D104" s="191"/>
      <c r="E104" s="367"/>
      <c r="F104" s="367"/>
      <c r="G104" s="367"/>
      <c r="H104" s="367"/>
      <c r="I104" s="367"/>
      <c r="J104" s="367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X104" s="191"/>
      <c r="Y104" s="191"/>
      <c r="Z104" s="191"/>
      <c r="AA104" s="191"/>
      <c r="AB104" s="191"/>
      <c r="AC104" s="191"/>
      <c r="AD104" s="191"/>
      <c r="AE104" s="191"/>
      <c r="AF104" s="191"/>
      <c r="AG104" s="191"/>
      <c r="AH104" s="191"/>
      <c r="AI104" s="191"/>
      <c r="AJ104" s="191"/>
      <c r="AK104" s="191"/>
      <c r="AL104" s="191"/>
    </row>
    <row r="105" spans="1:42" hidden="1" x14ac:dyDescent="0.2">
      <c r="A105" s="191"/>
      <c r="B105" s="190"/>
      <c r="C105" s="190"/>
      <c r="D105" s="191"/>
      <c r="E105" s="367"/>
      <c r="F105" s="367"/>
      <c r="G105" s="367"/>
      <c r="H105" s="367"/>
      <c r="I105" s="367"/>
      <c r="J105" s="367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191"/>
      <c r="W105" s="191"/>
      <c r="X105" s="191"/>
      <c r="Y105" s="191"/>
      <c r="Z105" s="191"/>
      <c r="AA105" s="191"/>
      <c r="AB105" s="191"/>
      <c r="AC105" s="191"/>
      <c r="AD105" s="191"/>
      <c r="AE105" s="191"/>
      <c r="AF105" s="191"/>
      <c r="AG105" s="191"/>
      <c r="AH105" s="191"/>
      <c r="AI105" s="191"/>
      <c r="AJ105" s="191"/>
      <c r="AK105" s="191"/>
      <c r="AL105" s="191"/>
    </row>
    <row r="106" spans="1:42" hidden="1" x14ac:dyDescent="0.2">
      <c r="A106" s="191"/>
      <c r="B106" s="190"/>
      <c r="C106" s="190"/>
      <c r="D106" s="191"/>
      <c r="E106" s="367"/>
      <c r="F106" s="367"/>
      <c r="G106" s="367"/>
      <c r="H106" s="367"/>
      <c r="I106" s="367"/>
      <c r="J106" s="367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191"/>
      <c r="W106" s="191"/>
      <c r="X106" s="191"/>
      <c r="Y106" s="191"/>
      <c r="Z106" s="191"/>
      <c r="AA106" s="191"/>
      <c r="AB106" s="191"/>
      <c r="AC106" s="191"/>
      <c r="AD106" s="191"/>
      <c r="AE106" s="191"/>
      <c r="AF106" s="191"/>
      <c r="AG106" s="191"/>
      <c r="AH106" s="191"/>
      <c r="AI106" s="191"/>
      <c r="AJ106" s="191"/>
      <c r="AK106" s="191"/>
      <c r="AL106" s="191"/>
    </row>
    <row r="107" spans="1:42" hidden="1" x14ac:dyDescent="0.2">
      <c r="A107" s="191"/>
      <c r="B107" s="191"/>
      <c r="C107" s="191"/>
      <c r="D107" s="191"/>
      <c r="E107" s="367"/>
      <c r="F107" s="367"/>
      <c r="G107" s="367"/>
      <c r="H107" s="367"/>
      <c r="I107" s="367"/>
      <c r="J107" s="367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191"/>
      <c r="W107" s="191"/>
      <c r="X107" s="191"/>
      <c r="Y107" s="191"/>
      <c r="Z107" s="191"/>
      <c r="AA107" s="191"/>
      <c r="AB107" s="191"/>
      <c r="AC107" s="191"/>
      <c r="AD107" s="191"/>
      <c r="AE107" s="191"/>
      <c r="AF107" s="191"/>
      <c r="AG107" s="191"/>
      <c r="AH107" s="191"/>
      <c r="AI107" s="191"/>
      <c r="AJ107" s="191"/>
      <c r="AK107" s="191"/>
      <c r="AL107" s="191"/>
    </row>
    <row r="108" spans="1:42" hidden="1" x14ac:dyDescent="0.2">
      <c r="A108" s="191"/>
      <c r="B108" s="191"/>
      <c r="C108" s="191"/>
      <c r="D108" s="191"/>
      <c r="E108" s="367"/>
      <c r="F108" s="367"/>
      <c r="G108" s="367"/>
      <c r="H108" s="367"/>
      <c r="I108" s="367"/>
      <c r="J108" s="367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191"/>
      <c r="W108" s="191"/>
      <c r="X108" s="191"/>
      <c r="Y108" s="191"/>
      <c r="Z108" s="191"/>
      <c r="AA108" s="191"/>
      <c r="AB108" s="191"/>
      <c r="AC108" s="191"/>
      <c r="AD108" s="191"/>
      <c r="AE108" s="191"/>
      <c r="AF108" s="191"/>
      <c r="AG108" s="191"/>
      <c r="AH108" s="191"/>
      <c r="AI108" s="191"/>
      <c r="AJ108" s="191"/>
      <c r="AK108" s="191"/>
      <c r="AL108" s="191"/>
    </row>
    <row r="109" spans="1:42" hidden="1" x14ac:dyDescent="0.2">
      <c r="A109" s="191"/>
      <c r="B109" s="191"/>
      <c r="C109" s="191"/>
      <c r="D109" s="191"/>
      <c r="E109" s="367"/>
      <c r="F109" s="367"/>
      <c r="G109" s="367"/>
      <c r="H109" s="367"/>
      <c r="I109" s="367"/>
      <c r="J109" s="367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191"/>
      <c r="W109" s="191"/>
      <c r="X109" s="191"/>
      <c r="Y109" s="191"/>
      <c r="Z109" s="191"/>
      <c r="AA109" s="191"/>
      <c r="AB109" s="191"/>
      <c r="AC109" s="191"/>
      <c r="AD109" s="191"/>
      <c r="AE109" s="191"/>
      <c r="AF109" s="191"/>
      <c r="AG109" s="191"/>
      <c r="AH109" s="191"/>
      <c r="AI109" s="191"/>
      <c r="AJ109" s="191"/>
      <c r="AK109" s="191"/>
      <c r="AL109" s="191"/>
    </row>
    <row r="110" spans="1:42" hidden="1" x14ac:dyDescent="0.2">
      <c r="A110" s="191"/>
      <c r="B110" s="191"/>
      <c r="C110" s="191"/>
      <c r="D110" s="191"/>
      <c r="E110" s="367"/>
      <c r="F110" s="367"/>
      <c r="G110" s="367"/>
      <c r="H110" s="367"/>
      <c r="I110" s="367"/>
      <c r="J110" s="367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191"/>
      <c r="W110" s="191"/>
      <c r="X110" s="191"/>
      <c r="Y110" s="191"/>
      <c r="Z110" s="191"/>
      <c r="AA110" s="191"/>
      <c r="AB110" s="191"/>
      <c r="AC110" s="191"/>
      <c r="AD110" s="191"/>
      <c r="AE110" s="191"/>
      <c r="AF110" s="191"/>
      <c r="AG110" s="191"/>
      <c r="AH110" s="191"/>
      <c r="AI110" s="191"/>
      <c r="AJ110" s="191"/>
      <c r="AK110" s="191"/>
      <c r="AL110" s="191"/>
    </row>
    <row r="111" spans="1:42" hidden="1" x14ac:dyDescent="0.2">
      <c r="A111" s="191"/>
      <c r="B111" s="191"/>
      <c r="C111" s="191"/>
      <c r="D111" s="191"/>
      <c r="E111" s="367"/>
      <c r="F111" s="367"/>
      <c r="G111" s="367"/>
      <c r="H111" s="367"/>
      <c r="I111" s="367"/>
      <c r="J111" s="367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  <c r="V111" s="191"/>
      <c r="W111" s="191"/>
      <c r="X111" s="191"/>
      <c r="Y111" s="191"/>
      <c r="Z111" s="191"/>
      <c r="AA111" s="191"/>
      <c r="AB111" s="191"/>
      <c r="AC111" s="191"/>
      <c r="AD111" s="191"/>
      <c r="AE111" s="191"/>
      <c r="AF111" s="191"/>
      <c r="AG111" s="191"/>
      <c r="AH111" s="191"/>
      <c r="AI111" s="191"/>
      <c r="AJ111" s="191"/>
      <c r="AK111" s="191"/>
      <c r="AL111" s="191"/>
    </row>
    <row r="112" spans="1:42" hidden="1" x14ac:dyDescent="0.2">
      <c r="A112" s="191"/>
      <c r="B112" s="191"/>
      <c r="C112" s="191"/>
      <c r="D112" s="191"/>
      <c r="E112" s="367"/>
      <c r="F112" s="367"/>
      <c r="G112" s="367"/>
      <c r="H112" s="367"/>
      <c r="I112" s="367"/>
      <c r="J112" s="367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  <c r="AA112" s="191"/>
      <c r="AB112" s="191"/>
      <c r="AC112" s="191"/>
      <c r="AD112" s="191"/>
      <c r="AE112" s="191"/>
      <c r="AF112" s="191"/>
      <c r="AG112" s="191"/>
      <c r="AH112" s="191"/>
      <c r="AI112" s="191"/>
      <c r="AJ112" s="191"/>
      <c r="AK112" s="191"/>
      <c r="AL112" s="191"/>
    </row>
    <row r="113" spans="1:38" hidden="1" x14ac:dyDescent="0.2">
      <c r="A113" s="191"/>
      <c r="B113" s="191"/>
      <c r="C113" s="191"/>
      <c r="D113" s="191"/>
      <c r="E113" s="367"/>
      <c r="F113" s="367"/>
      <c r="G113" s="367"/>
      <c r="H113" s="367"/>
      <c r="I113" s="367"/>
      <c r="J113" s="367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191"/>
      <c r="Z113" s="191"/>
      <c r="AA113" s="191"/>
      <c r="AB113" s="191"/>
      <c r="AC113" s="191"/>
      <c r="AD113" s="191"/>
      <c r="AE113" s="191"/>
      <c r="AF113" s="191"/>
      <c r="AG113" s="191"/>
      <c r="AH113" s="191"/>
      <c r="AI113" s="191"/>
      <c r="AJ113" s="191"/>
      <c r="AK113" s="191"/>
      <c r="AL113" s="191"/>
    </row>
    <row r="114" spans="1:38" hidden="1" x14ac:dyDescent="0.2">
      <c r="A114" s="191"/>
      <c r="B114" s="191"/>
      <c r="C114" s="191"/>
      <c r="D114" s="191"/>
      <c r="E114" s="187"/>
      <c r="F114" s="187"/>
      <c r="G114" s="187"/>
      <c r="H114" s="187"/>
      <c r="I114" s="187"/>
      <c r="J114" s="187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  <c r="V114" s="191"/>
      <c r="W114" s="191"/>
      <c r="X114" s="191"/>
      <c r="Y114" s="191"/>
      <c r="Z114" s="191"/>
      <c r="AA114" s="191"/>
      <c r="AB114" s="191"/>
      <c r="AC114" s="191"/>
      <c r="AD114" s="191"/>
      <c r="AE114" s="191"/>
      <c r="AF114" s="191"/>
      <c r="AG114" s="191"/>
      <c r="AH114" s="191"/>
      <c r="AI114" s="191"/>
      <c r="AJ114" s="191"/>
      <c r="AK114" s="191"/>
      <c r="AL114" s="191"/>
    </row>
    <row r="115" spans="1:38" ht="409.5" hidden="1" x14ac:dyDescent="0.2">
      <c r="A115" s="192" t="s">
        <v>4406</v>
      </c>
      <c r="B115" s="191"/>
      <c r="C115" s="191"/>
      <c r="D115" s="191"/>
      <c r="E115" s="187"/>
      <c r="F115" s="187"/>
      <c r="G115" s="187"/>
      <c r="H115" s="187"/>
      <c r="I115" s="187"/>
      <c r="J115" s="187"/>
      <c r="K115" s="191"/>
      <c r="L115" s="191"/>
      <c r="M115" s="191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191"/>
      <c r="Z115" s="191"/>
      <c r="AA115" s="191"/>
      <c r="AB115" s="191"/>
      <c r="AC115" s="191"/>
      <c r="AD115" s="191"/>
      <c r="AE115" s="191"/>
      <c r="AF115" s="191"/>
      <c r="AG115" s="191"/>
      <c r="AH115" s="191"/>
      <c r="AI115" s="191"/>
      <c r="AJ115" s="191"/>
      <c r="AK115" s="191"/>
      <c r="AL115" s="191"/>
    </row>
    <row r="116" spans="1:38" hidden="1" x14ac:dyDescent="0.2">
      <c r="A116" s="191"/>
      <c r="B116" s="191"/>
      <c r="C116" s="191"/>
      <c r="D116" s="191"/>
      <c r="E116" s="187"/>
      <c r="F116" s="187"/>
      <c r="G116" s="187"/>
      <c r="H116" s="187"/>
      <c r="I116" s="187"/>
      <c r="J116" s="187"/>
      <c r="K116" s="191"/>
      <c r="L116" s="191"/>
      <c r="M116" s="191"/>
      <c r="N116" s="191"/>
      <c r="O116" s="191"/>
      <c r="P116" s="191"/>
      <c r="Q116" s="191"/>
      <c r="R116" s="191"/>
      <c r="S116" s="191"/>
      <c r="T116" s="191"/>
      <c r="U116" s="191"/>
      <c r="V116" s="191"/>
      <c r="W116" s="191"/>
      <c r="X116" s="191"/>
      <c r="Y116" s="191"/>
      <c r="Z116" s="191"/>
      <c r="AA116" s="191"/>
      <c r="AB116" s="191"/>
      <c r="AC116" s="191"/>
      <c r="AD116" s="191"/>
      <c r="AE116" s="191"/>
      <c r="AF116" s="191"/>
      <c r="AG116" s="191"/>
      <c r="AH116" s="191"/>
      <c r="AI116" s="191"/>
      <c r="AJ116" s="191"/>
      <c r="AK116" s="191"/>
      <c r="AL116" s="191"/>
    </row>
    <row r="117" spans="1:38" hidden="1" x14ac:dyDescent="0.2">
      <c r="A117" s="191"/>
      <c r="B117" s="191"/>
      <c r="C117" s="191"/>
      <c r="D117" s="191"/>
      <c r="E117" s="187"/>
      <c r="F117" s="187"/>
      <c r="G117" s="187"/>
      <c r="H117" s="187"/>
      <c r="I117" s="187"/>
      <c r="J117" s="187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  <c r="V117" s="191"/>
      <c r="W117" s="191"/>
      <c r="X117" s="191"/>
      <c r="Y117" s="191"/>
      <c r="Z117" s="191"/>
      <c r="AA117" s="191"/>
      <c r="AB117" s="191"/>
      <c r="AC117" s="191"/>
      <c r="AD117" s="191"/>
      <c r="AE117" s="191"/>
      <c r="AF117" s="191"/>
      <c r="AG117" s="191"/>
      <c r="AH117" s="191"/>
      <c r="AI117" s="191"/>
      <c r="AJ117" s="191"/>
      <c r="AK117" s="191"/>
      <c r="AL117" s="191"/>
    </row>
    <row r="118" spans="1:38" hidden="1" x14ac:dyDescent="0.2">
      <c r="A118" s="191"/>
      <c r="B118" s="191"/>
      <c r="C118" s="191"/>
      <c r="D118" s="191"/>
      <c r="E118" s="187"/>
      <c r="F118" s="187"/>
      <c r="G118" s="187"/>
      <c r="H118" s="187"/>
      <c r="I118" s="187"/>
      <c r="J118" s="187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  <c r="V118" s="191"/>
      <c r="W118" s="191"/>
      <c r="X118" s="191"/>
      <c r="Y118" s="191"/>
      <c r="Z118" s="191"/>
      <c r="AA118" s="191"/>
      <c r="AB118" s="191"/>
      <c r="AC118" s="191"/>
      <c r="AD118" s="191"/>
      <c r="AE118" s="191"/>
      <c r="AF118" s="191"/>
      <c r="AG118" s="191"/>
      <c r="AH118" s="191"/>
      <c r="AI118" s="191"/>
      <c r="AJ118" s="191"/>
      <c r="AK118" s="191"/>
      <c r="AL118" s="191"/>
    </row>
    <row r="119" spans="1:38" hidden="1" x14ac:dyDescent="0.2">
      <c r="A119" s="191"/>
      <c r="B119" s="191"/>
      <c r="C119" s="191"/>
      <c r="D119" s="191"/>
      <c r="E119" s="187"/>
      <c r="F119" s="187"/>
      <c r="G119" s="187"/>
      <c r="H119" s="187"/>
      <c r="I119" s="187"/>
      <c r="J119" s="187"/>
      <c r="K119" s="191"/>
      <c r="L119" s="191"/>
      <c r="M119" s="191"/>
      <c r="N119" s="191"/>
      <c r="O119" s="191"/>
      <c r="P119" s="191"/>
      <c r="Q119" s="191"/>
      <c r="R119" s="191"/>
      <c r="S119" s="191"/>
      <c r="T119" s="191"/>
      <c r="U119" s="191"/>
      <c r="V119" s="191"/>
      <c r="W119" s="191"/>
      <c r="X119" s="191"/>
      <c r="Y119" s="191"/>
      <c r="Z119" s="191"/>
      <c r="AA119" s="191"/>
      <c r="AB119" s="191"/>
      <c r="AC119" s="191"/>
      <c r="AD119" s="191"/>
      <c r="AE119" s="191"/>
      <c r="AF119" s="191"/>
      <c r="AG119" s="191"/>
      <c r="AH119" s="191"/>
      <c r="AI119" s="191"/>
      <c r="AJ119" s="191"/>
      <c r="AK119" s="191"/>
      <c r="AL119" s="191"/>
    </row>
    <row r="120" spans="1:38" hidden="1" x14ac:dyDescent="0.2">
      <c r="A120" s="191"/>
      <c r="B120" s="191"/>
      <c r="C120" s="191"/>
      <c r="D120" s="191"/>
      <c r="E120" s="187"/>
      <c r="F120" s="187"/>
      <c r="G120" s="187"/>
      <c r="H120" s="187"/>
      <c r="I120" s="187"/>
      <c r="J120" s="187"/>
      <c r="K120" s="191"/>
      <c r="L120" s="191"/>
      <c r="M120" s="191"/>
      <c r="N120" s="191"/>
      <c r="O120" s="191"/>
      <c r="P120" s="191"/>
      <c r="Q120" s="191"/>
      <c r="R120" s="191"/>
      <c r="S120" s="191"/>
      <c r="T120" s="191"/>
      <c r="U120" s="191"/>
      <c r="V120" s="191"/>
      <c r="W120" s="191"/>
      <c r="X120" s="191"/>
      <c r="Y120" s="191"/>
      <c r="Z120" s="191"/>
      <c r="AA120" s="191"/>
      <c r="AB120" s="191"/>
      <c r="AC120" s="191"/>
      <c r="AD120" s="191"/>
      <c r="AE120" s="191"/>
      <c r="AF120" s="191"/>
      <c r="AG120" s="191"/>
      <c r="AH120" s="191"/>
      <c r="AI120" s="191"/>
      <c r="AJ120" s="191"/>
      <c r="AK120" s="191"/>
      <c r="AL120" s="191"/>
    </row>
    <row r="121" spans="1:38" hidden="1" x14ac:dyDescent="0.2">
      <c r="A121" s="191"/>
      <c r="B121" s="191"/>
      <c r="C121" s="191"/>
      <c r="D121" s="191"/>
      <c r="E121" s="187"/>
      <c r="F121" s="187"/>
      <c r="G121" s="187"/>
      <c r="H121" s="187"/>
      <c r="I121" s="187"/>
      <c r="J121" s="187"/>
      <c r="K121" s="191"/>
      <c r="L121" s="191"/>
      <c r="M121" s="191"/>
      <c r="N121" s="191"/>
      <c r="O121" s="191"/>
      <c r="P121" s="191"/>
      <c r="Q121" s="191"/>
      <c r="R121" s="191"/>
      <c r="S121" s="191"/>
      <c r="T121" s="191"/>
      <c r="U121" s="191"/>
      <c r="V121" s="191"/>
      <c r="W121" s="191"/>
      <c r="X121" s="191"/>
      <c r="Y121" s="191"/>
      <c r="Z121" s="191"/>
      <c r="AA121" s="191"/>
      <c r="AB121" s="191"/>
      <c r="AC121" s="191"/>
      <c r="AD121" s="191"/>
      <c r="AE121" s="191"/>
      <c r="AF121" s="191"/>
      <c r="AG121" s="191"/>
      <c r="AH121" s="191"/>
      <c r="AI121" s="191"/>
      <c r="AJ121" s="191"/>
      <c r="AK121" s="191"/>
      <c r="AL121" s="191"/>
    </row>
    <row r="122" spans="1:38" hidden="1" x14ac:dyDescent="0.2">
      <c r="A122" s="191"/>
      <c r="B122" s="191"/>
      <c r="C122" s="191"/>
      <c r="D122" s="191"/>
      <c r="E122" s="187"/>
      <c r="F122" s="187"/>
      <c r="G122" s="187"/>
      <c r="H122" s="187"/>
      <c r="I122" s="187"/>
      <c r="J122" s="187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  <c r="V122" s="191"/>
      <c r="W122" s="191"/>
      <c r="X122" s="191"/>
      <c r="Y122" s="191"/>
      <c r="Z122" s="191"/>
      <c r="AA122" s="191"/>
      <c r="AB122" s="191"/>
      <c r="AC122" s="191"/>
      <c r="AD122" s="191"/>
      <c r="AE122" s="191"/>
      <c r="AF122" s="191"/>
      <c r="AG122" s="191"/>
      <c r="AH122" s="191"/>
      <c r="AI122" s="191"/>
      <c r="AJ122" s="191"/>
      <c r="AK122" s="191"/>
      <c r="AL122" s="191"/>
    </row>
    <row r="123" spans="1:38" hidden="1" x14ac:dyDescent="0.2">
      <c r="A123" s="191"/>
      <c r="B123" s="191"/>
      <c r="C123" s="191"/>
      <c r="D123" s="191"/>
      <c r="E123" s="187"/>
      <c r="F123" s="187"/>
      <c r="G123" s="187"/>
      <c r="H123" s="187"/>
      <c r="I123" s="187"/>
      <c r="J123" s="187"/>
      <c r="K123" s="191"/>
      <c r="L123" s="191"/>
      <c r="M123" s="191"/>
      <c r="N123" s="191"/>
      <c r="O123" s="191"/>
      <c r="P123" s="191"/>
      <c r="Q123" s="191"/>
      <c r="R123" s="191"/>
      <c r="S123" s="191"/>
      <c r="T123" s="191"/>
      <c r="U123" s="191"/>
      <c r="V123" s="191"/>
      <c r="W123" s="191"/>
      <c r="X123" s="191"/>
      <c r="Y123" s="191"/>
      <c r="Z123" s="191"/>
      <c r="AA123" s="191"/>
      <c r="AB123" s="191"/>
      <c r="AC123" s="191"/>
      <c r="AD123" s="191"/>
      <c r="AE123" s="191"/>
      <c r="AF123" s="191"/>
      <c r="AG123" s="191"/>
      <c r="AH123" s="191"/>
      <c r="AI123" s="191"/>
      <c r="AJ123" s="191"/>
      <c r="AK123" s="191"/>
      <c r="AL123" s="191"/>
    </row>
    <row r="124" spans="1:38" hidden="1" x14ac:dyDescent="0.2">
      <c r="A124" s="191"/>
      <c r="B124" s="191"/>
      <c r="C124" s="191"/>
      <c r="D124" s="191"/>
      <c r="E124" s="187"/>
      <c r="F124" s="187"/>
      <c r="G124" s="187"/>
      <c r="H124" s="187"/>
      <c r="I124" s="187"/>
      <c r="J124" s="187"/>
      <c r="K124" s="191"/>
      <c r="L124" s="191"/>
      <c r="M124" s="191"/>
      <c r="N124" s="191"/>
      <c r="O124" s="191"/>
      <c r="P124" s="191"/>
      <c r="Q124" s="191"/>
      <c r="R124" s="191"/>
      <c r="S124" s="191"/>
      <c r="T124" s="191"/>
      <c r="U124" s="191"/>
      <c r="V124" s="191"/>
      <c r="W124" s="191"/>
      <c r="X124" s="191"/>
      <c r="Y124" s="191"/>
      <c r="Z124" s="191"/>
      <c r="AA124" s="191"/>
      <c r="AB124" s="191"/>
      <c r="AC124" s="191"/>
      <c r="AD124" s="191"/>
      <c r="AE124" s="191"/>
      <c r="AF124" s="191"/>
      <c r="AG124" s="191"/>
      <c r="AH124" s="191"/>
      <c r="AI124" s="191"/>
      <c r="AJ124" s="191"/>
      <c r="AK124" s="191"/>
      <c r="AL124" s="191"/>
    </row>
    <row r="125" spans="1:38" hidden="1" x14ac:dyDescent="0.2">
      <c r="A125" s="191"/>
      <c r="B125" s="191"/>
      <c r="C125" s="191"/>
      <c r="D125" s="191"/>
      <c r="E125" s="187"/>
      <c r="F125" s="187"/>
      <c r="G125" s="187"/>
      <c r="H125" s="187"/>
      <c r="I125" s="187"/>
      <c r="J125" s="187"/>
      <c r="K125" s="191"/>
      <c r="L125" s="191"/>
      <c r="M125" s="191"/>
      <c r="N125" s="191"/>
      <c r="O125" s="191"/>
      <c r="P125" s="191"/>
      <c r="Q125" s="191"/>
      <c r="R125" s="191"/>
      <c r="S125" s="191"/>
      <c r="T125" s="191"/>
      <c r="U125" s="191"/>
      <c r="V125" s="191"/>
      <c r="W125" s="191"/>
      <c r="X125" s="191"/>
      <c r="Y125" s="191"/>
      <c r="Z125" s="191"/>
      <c r="AA125" s="191"/>
      <c r="AB125" s="191"/>
      <c r="AC125" s="191"/>
      <c r="AD125" s="191"/>
      <c r="AE125" s="191"/>
      <c r="AF125" s="191"/>
      <c r="AG125" s="191"/>
      <c r="AH125" s="191"/>
      <c r="AI125" s="191"/>
      <c r="AJ125" s="191"/>
      <c r="AK125" s="191"/>
      <c r="AL125" s="191"/>
    </row>
    <row r="126" spans="1:38" hidden="1" x14ac:dyDescent="0.2">
      <c r="A126" s="191"/>
      <c r="B126" s="191"/>
      <c r="C126" s="191"/>
      <c r="D126" s="191"/>
      <c r="E126" s="187"/>
      <c r="F126" s="187"/>
      <c r="G126" s="187"/>
      <c r="H126" s="187"/>
      <c r="I126" s="187"/>
      <c r="J126" s="187"/>
      <c r="K126" s="191"/>
      <c r="L126" s="191"/>
      <c r="M126" s="191"/>
      <c r="N126" s="191"/>
      <c r="O126" s="191"/>
      <c r="P126" s="191"/>
      <c r="Q126" s="191"/>
      <c r="R126" s="191"/>
      <c r="S126" s="191"/>
      <c r="T126" s="191"/>
      <c r="U126" s="191"/>
      <c r="V126" s="191"/>
      <c r="W126" s="191"/>
      <c r="X126" s="191"/>
      <c r="Y126" s="191"/>
      <c r="Z126" s="191"/>
      <c r="AA126" s="191"/>
      <c r="AB126" s="191"/>
      <c r="AC126" s="191"/>
      <c r="AD126" s="191"/>
      <c r="AE126" s="191"/>
      <c r="AF126" s="191"/>
      <c r="AG126" s="191"/>
      <c r="AH126" s="191"/>
      <c r="AI126" s="191"/>
      <c r="AJ126" s="191"/>
      <c r="AK126" s="191"/>
      <c r="AL126" s="191"/>
    </row>
    <row r="127" spans="1:38" hidden="1" x14ac:dyDescent="0.2">
      <c r="A127" s="191"/>
      <c r="B127" s="191"/>
      <c r="C127" s="191"/>
      <c r="D127" s="191"/>
      <c r="E127" s="191"/>
      <c r="F127" s="191"/>
      <c r="G127" s="191"/>
      <c r="H127" s="191"/>
      <c r="I127" s="191"/>
      <c r="J127" s="191"/>
      <c r="K127" s="191"/>
      <c r="L127" s="191"/>
      <c r="M127" s="191"/>
      <c r="N127" s="191"/>
      <c r="O127" s="191"/>
      <c r="P127" s="191"/>
      <c r="Q127" s="191"/>
      <c r="R127" s="191"/>
      <c r="S127" s="191"/>
      <c r="T127" s="191"/>
      <c r="U127" s="191"/>
      <c r="V127" s="191"/>
      <c r="W127" s="191"/>
      <c r="X127" s="191"/>
      <c r="Y127" s="191"/>
      <c r="Z127" s="191"/>
      <c r="AA127" s="191"/>
      <c r="AB127" s="191"/>
      <c r="AC127" s="191"/>
      <c r="AD127" s="191"/>
      <c r="AE127" s="191"/>
      <c r="AF127" s="191"/>
      <c r="AG127" s="191"/>
      <c r="AH127" s="191"/>
      <c r="AI127" s="191"/>
      <c r="AJ127" s="191"/>
      <c r="AK127" s="191"/>
      <c r="AL127" s="191"/>
    </row>
    <row r="128" spans="1:38" hidden="1" x14ac:dyDescent="0.2">
      <c r="A128" s="191"/>
      <c r="B128" s="191"/>
      <c r="C128" s="191"/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  <c r="V128" s="191"/>
      <c r="W128" s="191"/>
      <c r="X128" s="191"/>
      <c r="Y128" s="191"/>
      <c r="Z128" s="191"/>
      <c r="AA128" s="191"/>
      <c r="AB128" s="191"/>
      <c r="AC128" s="191"/>
      <c r="AD128" s="191"/>
      <c r="AE128" s="191"/>
      <c r="AF128" s="191"/>
      <c r="AG128" s="191"/>
      <c r="AH128" s="191"/>
      <c r="AI128" s="191"/>
      <c r="AJ128" s="191"/>
      <c r="AK128" s="191"/>
      <c r="AL128" s="191"/>
    </row>
    <row r="129" spans="1:38" hidden="1" x14ac:dyDescent="0.2">
      <c r="A129" s="191"/>
      <c r="B129" s="191"/>
      <c r="C129" s="191"/>
      <c r="D129" s="191"/>
      <c r="E129" s="191"/>
      <c r="F129" s="191"/>
      <c r="G129" s="191"/>
      <c r="H129" s="191"/>
      <c r="I129" s="191"/>
      <c r="J129" s="191"/>
      <c r="K129" s="191"/>
      <c r="L129" s="191"/>
      <c r="M129" s="191"/>
      <c r="N129" s="191"/>
      <c r="O129" s="191"/>
      <c r="P129" s="191"/>
      <c r="Q129" s="191"/>
      <c r="R129" s="191"/>
      <c r="S129" s="191"/>
      <c r="T129" s="191"/>
      <c r="U129" s="191"/>
      <c r="V129" s="191"/>
      <c r="W129" s="191"/>
      <c r="X129" s="191"/>
      <c r="Y129" s="191"/>
      <c r="Z129" s="191"/>
      <c r="AA129" s="191"/>
      <c r="AB129" s="191"/>
      <c r="AC129" s="191"/>
      <c r="AD129" s="191"/>
      <c r="AE129" s="191"/>
      <c r="AF129" s="191"/>
      <c r="AG129" s="191"/>
      <c r="AH129" s="191"/>
      <c r="AI129" s="191"/>
      <c r="AJ129" s="191"/>
      <c r="AK129" s="191"/>
      <c r="AL129" s="191"/>
    </row>
    <row r="130" spans="1:38" hidden="1" x14ac:dyDescent="0.2">
      <c r="A130" s="191"/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1"/>
      <c r="Q130" s="191"/>
      <c r="R130" s="191"/>
      <c r="S130" s="191"/>
      <c r="T130" s="191"/>
      <c r="U130" s="191"/>
      <c r="V130" s="191"/>
      <c r="W130" s="191"/>
      <c r="X130" s="191"/>
      <c r="Y130" s="191"/>
      <c r="Z130" s="191"/>
      <c r="AA130" s="191"/>
      <c r="AB130" s="191"/>
      <c r="AC130" s="191"/>
      <c r="AD130" s="191"/>
      <c r="AE130" s="191"/>
      <c r="AF130" s="191"/>
      <c r="AG130" s="191"/>
      <c r="AH130" s="191"/>
      <c r="AI130" s="191"/>
      <c r="AJ130" s="191"/>
      <c r="AK130" s="191"/>
      <c r="AL130" s="191"/>
    </row>
    <row r="131" spans="1:38" hidden="1" x14ac:dyDescent="0.2">
      <c r="A131" s="191"/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1"/>
      <c r="Q131" s="191"/>
      <c r="R131" s="191"/>
      <c r="S131" s="191"/>
      <c r="T131" s="191"/>
      <c r="U131" s="191"/>
      <c r="V131" s="191"/>
      <c r="W131" s="191"/>
      <c r="X131" s="191"/>
      <c r="Y131" s="191"/>
      <c r="Z131" s="191"/>
      <c r="AA131" s="191"/>
      <c r="AB131" s="191"/>
      <c r="AC131" s="191"/>
      <c r="AD131" s="191"/>
      <c r="AE131" s="191"/>
      <c r="AF131" s="191"/>
      <c r="AG131" s="191"/>
      <c r="AH131" s="191"/>
      <c r="AI131" s="191"/>
      <c r="AJ131" s="191"/>
      <c r="AK131" s="191"/>
      <c r="AL131" s="191"/>
    </row>
    <row r="132" spans="1:38" hidden="1" x14ac:dyDescent="0.2">
      <c r="A132" s="191"/>
      <c r="B132" s="191"/>
      <c r="C132" s="191"/>
      <c r="D132" s="191"/>
      <c r="E132" s="191"/>
      <c r="F132" s="191"/>
      <c r="G132" s="191"/>
      <c r="H132" s="191"/>
      <c r="I132" s="191"/>
      <c r="J132" s="191"/>
      <c r="K132" s="191"/>
      <c r="L132" s="191"/>
      <c r="M132" s="191"/>
      <c r="N132" s="191"/>
      <c r="O132" s="191"/>
      <c r="P132" s="191"/>
      <c r="Q132" s="191"/>
      <c r="R132" s="191"/>
      <c r="S132" s="191"/>
      <c r="T132" s="191"/>
      <c r="U132" s="191"/>
      <c r="V132" s="191"/>
      <c r="W132" s="191"/>
      <c r="X132" s="191"/>
      <c r="Y132" s="191"/>
      <c r="Z132" s="191"/>
      <c r="AA132" s="191"/>
      <c r="AB132" s="191"/>
      <c r="AC132" s="191"/>
      <c r="AD132" s="191"/>
      <c r="AE132" s="191"/>
      <c r="AF132" s="191"/>
      <c r="AG132" s="191"/>
      <c r="AH132" s="191"/>
      <c r="AI132" s="191"/>
      <c r="AJ132" s="191"/>
      <c r="AK132" s="191"/>
      <c r="AL132" s="191"/>
    </row>
    <row r="133" spans="1:38" hidden="1" x14ac:dyDescent="0.2">
      <c r="A133" s="191"/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191"/>
      <c r="P133" s="191"/>
      <c r="Q133" s="191"/>
      <c r="R133" s="191"/>
      <c r="S133" s="191"/>
      <c r="T133" s="191"/>
      <c r="U133" s="191"/>
      <c r="V133" s="191"/>
      <c r="W133" s="191"/>
      <c r="X133" s="191"/>
      <c r="Y133" s="191"/>
      <c r="Z133" s="191"/>
      <c r="AA133" s="191"/>
      <c r="AB133" s="191"/>
      <c r="AC133" s="191"/>
      <c r="AD133" s="191"/>
      <c r="AE133" s="191"/>
      <c r="AF133" s="191"/>
      <c r="AG133" s="191"/>
      <c r="AH133" s="191"/>
      <c r="AI133" s="191"/>
      <c r="AJ133" s="191"/>
      <c r="AK133" s="191"/>
      <c r="AL133" s="191"/>
    </row>
    <row r="134" spans="1:38" hidden="1" x14ac:dyDescent="0.2">
      <c r="A134" s="191"/>
      <c r="B134" s="191"/>
      <c r="C134" s="191"/>
      <c r="D134" s="191"/>
      <c r="E134" s="191"/>
      <c r="F134" s="191"/>
      <c r="G134" s="191"/>
      <c r="H134" s="191"/>
      <c r="I134" s="191"/>
      <c r="J134" s="191"/>
      <c r="K134" s="191"/>
      <c r="L134" s="191"/>
      <c r="M134" s="191"/>
      <c r="N134" s="191"/>
      <c r="O134" s="191"/>
      <c r="P134" s="191"/>
      <c r="Q134" s="191"/>
      <c r="R134" s="191"/>
      <c r="S134" s="191"/>
      <c r="T134" s="191"/>
      <c r="U134" s="191"/>
      <c r="V134" s="191"/>
      <c r="W134" s="191"/>
      <c r="X134" s="191"/>
      <c r="Y134" s="191"/>
      <c r="Z134" s="191"/>
      <c r="AA134" s="191"/>
      <c r="AB134" s="191"/>
      <c r="AC134" s="191"/>
      <c r="AD134" s="191"/>
      <c r="AE134" s="191"/>
      <c r="AF134" s="191"/>
      <c r="AG134" s="191"/>
      <c r="AH134" s="191"/>
      <c r="AI134" s="191"/>
      <c r="AJ134" s="191"/>
      <c r="AK134" s="191"/>
      <c r="AL134" s="191"/>
    </row>
    <row r="135" spans="1:38" hidden="1" x14ac:dyDescent="0.2">
      <c r="A135" s="191"/>
      <c r="B135" s="191"/>
      <c r="C135" s="191"/>
      <c r="D135" s="191"/>
      <c r="E135" s="191"/>
      <c r="F135" s="191"/>
      <c r="G135" s="191"/>
      <c r="H135" s="191"/>
      <c r="I135" s="191"/>
      <c r="J135" s="191"/>
      <c r="K135" s="191"/>
      <c r="L135" s="191"/>
      <c r="M135" s="191"/>
      <c r="N135" s="191"/>
      <c r="O135" s="191"/>
      <c r="P135" s="191"/>
      <c r="Q135" s="191"/>
      <c r="R135" s="191"/>
      <c r="S135" s="191"/>
      <c r="T135" s="191"/>
      <c r="U135" s="191"/>
      <c r="V135" s="191"/>
      <c r="W135" s="191"/>
      <c r="X135" s="191"/>
      <c r="Y135" s="191"/>
      <c r="Z135" s="191"/>
      <c r="AA135" s="191"/>
      <c r="AB135" s="191"/>
      <c r="AC135" s="191"/>
      <c r="AD135" s="191"/>
      <c r="AE135" s="191"/>
      <c r="AF135" s="191"/>
      <c r="AG135" s="191"/>
      <c r="AH135" s="191"/>
      <c r="AI135" s="191"/>
      <c r="AJ135" s="191"/>
      <c r="AK135" s="191"/>
      <c r="AL135" s="191"/>
    </row>
    <row r="136" spans="1:38" hidden="1" x14ac:dyDescent="0.2">
      <c r="A136" s="191"/>
      <c r="B136" s="191"/>
      <c r="C136" s="191"/>
      <c r="D136" s="191"/>
      <c r="E136" s="191"/>
      <c r="F136" s="191"/>
      <c r="G136" s="191"/>
      <c r="H136" s="191"/>
      <c r="I136" s="191"/>
      <c r="J136" s="191"/>
      <c r="K136" s="191"/>
      <c r="L136" s="191"/>
      <c r="M136" s="191"/>
      <c r="N136" s="191"/>
      <c r="O136" s="191"/>
      <c r="P136" s="191"/>
      <c r="Q136" s="191"/>
      <c r="R136" s="191"/>
      <c r="S136" s="191"/>
      <c r="T136" s="191"/>
      <c r="U136" s="191"/>
      <c r="V136" s="191"/>
      <c r="W136" s="191"/>
      <c r="X136" s="191"/>
      <c r="Y136" s="191"/>
      <c r="Z136" s="191"/>
      <c r="AA136" s="191"/>
      <c r="AB136" s="191"/>
      <c r="AC136" s="191"/>
      <c r="AD136" s="191"/>
      <c r="AE136" s="191"/>
      <c r="AF136" s="191"/>
      <c r="AG136" s="191"/>
      <c r="AH136" s="191"/>
      <c r="AI136" s="191"/>
      <c r="AJ136" s="191"/>
      <c r="AK136" s="191"/>
      <c r="AL136" s="191"/>
    </row>
    <row r="137" spans="1:38" hidden="1" x14ac:dyDescent="0.2">
      <c r="A137" s="191"/>
      <c r="B137" s="191"/>
      <c r="C137" s="191"/>
      <c r="D137" s="191"/>
      <c r="E137" s="191"/>
      <c r="F137" s="191"/>
      <c r="G137" s="191"/>
      <c r="H137" s="191"/>
      <c r="I137" s="191"/>
      <c r="J137" s="191"/>
      <c r="K137" s="191"/>
      <c r="L137" s="191"/>
      <c r="M137" s="191"/>
      <c r="N137" s="191"/>
      <c r="O137" s="191"/>
      <c r="P137" s="191"/>
      <c r="Q137" s="191"/>
      <c r="R137" s="191"/>
      <c r="S137" s="191"/>
      <c r="T137" s="191"/>
      <c r="U137" s="191"/>
      <c r="V137" s="191"/>
      <c r="W137" s="191"/>
      <c r="X137" s="191"/>
      <c r="Y137" s="191"/>
      <c r="Z137" s="191"/>
      <c r="AA137" s="191"/>
      <c r="AB137" s="191"/>
      <c r="AC137" s="191"/>
      <c r="AD137" s="191"/>
      <c r="AE137" s="191"/>
      <c r="AF137" s="191"/>
      <c r="AG137" s="191"/>
      <c r="AH137" s="191"/>
      <c r="AI137" s="191"/>
      <c r="AJ137" s="191"/>
      <c r="AK137" s="191"/>
      <c r="AL137" s="191"/>
    </row>
    <row r="138" spans="1:38" hidden="1" x14ac:dyDescent="0.2">
      <c r="A138" s="191"/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  <c r="V138" s="191"/>
      <c r="W138" s="191"/>
      <c r="X138" s="191"/>
      <c r="Y138" s="191"/>
      <c r="Z138" s="191"/>
      <c r="AA138" s="191"/>
      <c r="AB138" s="191"/>
      <c r="AC138" s="191"/>
      <c r="AD138" s="191"/>
      <c r="AE138" s="191"/>
      <c r="AF138" s="191"/>
      <c r="AG138" s="191"/>
      <c r="AH138" s="191"/>
      <c r="AI138" s="191"/>
      <c r="AJ138" s="191"/>
      <c r="AK138" s="191"/>
      <c r="AL138" s="191"/>
    </row>
    <row r="139" spans="1:38" hidden="1" x14ac:dyDescent="0.2">
      <c r="A139" s="191"/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  <c r="V139" s="191"/>
      <c r="W139" s="191"/>
      <c r="X139" s="191"/>
      <c r="Y139" s="191"/>
      <c r="Z139" s="191"/>
      <c r="AA139" s="191"/>
      <c r="AB139" s="191"/>
      <c r="AC139" s="191"/>
      <c r="AD139" s="191"/>
      <c r="AE139" s="191"/>
      <c r="AF139" s="191"/>
      <c r="AG139" s="191"/>
      <c r="AH139" s="191"/>
      <c r="AI139" s="191"/>
      <c r="AJ139" s="191"/>
      <c r="AK139" s="191"/>
      <c r="AL139" s="191"/>
    </row>
    <row r="140" spans="1:38" hidden="1" x14ac:dyDescent="0.2">
      <c r="A140" s="191"/>
      <c r="B140" s="191"/>
      <c r="C140" s="191"/>
      <c r="D140" s="191"/>
      <c r="E140" s="191"/>
      <c r="F140" s="191"/>
      <c r="G140" s="191"/>
      <c r="H140" s="191"/>
      <c r="I140" s="191"/>
      <c r="J140" s="191"/>
      <c r="K140" s="191"/>
      <c r="L140" s="191"/>
      <c r="M140" s="191"/>
      <c r="N140" s="191"/>
      <c r="O140" s="191"/>
      <c r="P140" s="191"/>
      <c r="Q140" s="191"/>
      <c r="R140" s="191"/>
      <c r="S140" s="191"/>
      <c r="T140" s="191"/>
      <c r="U140" s="191"/>
      <c r="V140" s="191"/>
      <c r="W140" s="191"/>
      <c r="X140" s="191"/>
      <c r="Y140" s="191"/>
      <c r="Z140" s="191"/>
      <c r="AA140" s="191"/>
      <c r="AB140" s="191"/>
      <c r="AC140" s="191"/>
      <c r="AD140" s="191"/>
      <c r="AE140" s="191"/>
      <c r="AF140" s="191"/>
      <c r="AG140" s="191"/>
      <c r="AH140" s="191"/>
      <c r="AI140" s="191"/>
      <c r="AJ140" s="191"/>
      <c r="AK140" s="191"/>
      <c r="AL140" s="191"/>
    </row>
    <row r="141" spans="1:38" hidden="1" x14ac:dyDescent="0.2">
      <c r="A141" s="191"/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191"/>
      <c r="P141" s="191"/>
      <c r="Q141" s="191"/>
      <c r="R141" s="191"/>
      <c r="S141" s="191"/>
      <c r="T141" s="191"/>
      <c r="U141" s="191"/>
      <c r="V141" s="191"/>
      <c r="W141" s="191"/>
      <c r="X141" s="191"/>
      <c r="Y141" s="191"/>
      <c r="Z141" s="191"/>
      <c r="AA141" s="191"/>
      <c r="AB141" s="191"/>
      <c r="AC141" s="191"/>
      <c r="AD141" s="191"/>
      <c r="AE141" s="191"/>
      <c r="AF141" s="191"/>
      <c r="AG141" s="191"/>
      <c r="AH141" s="191"/>
      <c r="AI141" s="191"/>
      <c r="AJ141" s="191"/>
      <c r="AK141" s="191"/>
      <c r="AL141" s="191"/>
    </row>
    <row r="142" spans="1:38" hidden="1" x14ac:dyDescent="0.2">
      <c r="A142" s="191"/>
      <c r="B142" s="191"/>
      <c r="C142" s="191"/>
      <c r="D142" s="191"/>
      <c r="E142" s="191"/>
      <c r="F142" s="191"/>
      <c r="G142" s="191"/>
      <c r="H142" s="191"/>
      <c r="I142" s="191"/>
      <c r="J142" s="191"/>
      <c r="K142" s="191"/>
      <c r="L142" s="191"/>
      <c r="M142" s="191"/>
      <c r="N142" s="191"/>
      <c r="O142" s="191"/>
      <c r="P142" s="191"/>
      <c r="Q142" s="191"/>
      <c r="R142" s="191"/>
      <c r="S142" s="191"/>
      <c r="T142" s="191"/>
      <c r="U142" s="191"/>
      <c r="V142" s="191"/>
      <c r="W142" s="191"/>
      <c r="X142" s="191"/>
      <c r="Y142" s="191"/>
      <c r="Z142" s="191"/>
      <c r="AA142" s="191"/>
      <c r="AB142" s="191"/>
      <c r="AC142" s="191"/>
      <c r="AD142" s="191"/>
      <c r="AE142" s="191"/>
      <c r="AF142" s="191"/>
      <c r="AG142" s="191"/>
      <c r="AH142" s="191"/>
      <c r="AI142" s="191"/>
      <c r="AJ142" s="191"/>
      <c r="AK142" s="191"/>
      <c r="AL142" s="191"/>
    </row>
    <row r="143" spans="1:38" hidden="1" x14ac:dyDescent="0.2">
      <c r="A143" s="191"/>
      <c r="B143" s="191"/>
      <c r="C143" s="191"/>
      <c r="D143" s="191"/>
      <c r="E143" s="191"/>
      <c r="F143" s="191"/>
      <c r="G143" s="191"/>
      <c r="H143" s="191"/>
      <c r="I143" s="191"/>
      <c r="J143" s="191"/>
      <c r="K143" s="191"/>
      <c r="L143" s="191"/>
      <c r="M143" s="191"/>
      <c r="N143" s="191"/>
      <c r="O143" s="191"/>
      <c r="P143" s="191"/>
      <c r="Q143" s="191"/>
      <c r="R143" s="191"/>
      <c r="S143" s="191"/>
      <c r="T143" s="191"/>
      <c r="U143" s="191"/>
      <c r="V143" s="191"/>
      <c r="W143" s="191"/>
      <c r="X143" s="191"/>
      <c r="Y143" s="191"/>
      <c r="Z143" s="191"/>
      <c r="AA143" s="191"/>
      <c r="AB143" s="191"/>
      <c r="AC143" s="191"/>
      <c r="AD143" s="191"/>
      <c r="AE143" s="191"/>
      <c r="AF143" s="191"/>
      <c r="AG143" s="191"/>
      <c r="AH143" s="191"/>
      <c r="AI143" s="191"/>
      <c r="AJ143" s="191"/>
      <c r="AK143" s="191"/>
      <c r="AL143" s="191"/>
    </row>
    <row r="144" spans="1:38" hidden="1" x14ac:dyDescent="0.2">
      <c r="A144" s="191"/>
      <c r="B144" s="191"/>
      <c r="C144" s="191"/>
      <c r="D144" s="191"/>
      <c r="E144" s="191"/>
      <c r="F144" s="191"/>
      <c r="G144" s="191"/>
      <c r="H144" s="191"/>
      <c r="I144" s="191"/>
      <c r="J144" s="191"/>
      <c r="K144" s="191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  <c r="V144" s="191"/>
      <c r="W144" s="191"/>
      <c r="X144" s="191"/>
      <c r="Y144" s="191"/>
      <c r="Z144" s="191"/>
      <c r="AA144" s="191"/>
      <c r="AB144" s="191"/>
      <c r="AC144" s="191"/>
      <c r="AD144" s="191"/>
      <c r="AE144" s="191"/>
      <c r="AF144" s="191"/>
      <c r="AG144" s="191"/>
      <c r="AH144" s="191"/>
      <c r="AI144" s="191"/>
      <c r="AJ144" s="191"/>
      <c r="AK144" s="191"/>
      <c r="AL144" s="191"/>
    </row>
    <row r="145" spans="1:38" hidden="1" x14ac:dyDescent="0.2">
      <c r="A145" s="191"/>
      <c r="B145" s="191"/>
      <c r="C145" s="191"/>
      <c r="D145" s="191"/>
      <c r="E145" s="191"/>
      <c r="F145" s="191"/>
      <c r="G145" s="191"/>
      <c r="H145" s="191"/>
      <c r="I145" s="191"/>
      <c r="J145" s="191"/>
      <c r="K145" s="191"/>
      <c r="L145" s="191"/>
      <c r="M145" s="191"/>
      <c r="N145" s="191"/>
      <c r="O145" s="191"/>
      <c r="P145" s="191"/>
      <c r="Q145" s="191"/>
      <c r="R145" s="191"/>
      <c r="S145" s="191"/>
      <c r="T145" s="191"/>
      <c r="U145" s="191"/>
      <c r="V145" s="191"/>
      <c r="W145" s="191"/>
      <c r="X145" s="191"/>
      <c r="Y145" s="191"/>
      <c r="Z145" s="191"/>
      <c r="AA145" s="191"/>
      <c r="AB145" s="191"/>
      <c r="AC145" s="191"/>
      <c r="AD145" s="191"/>
      <c r="AE145" s="191"/>
      <c r="AF145" s="191"/>
      <c r="AG145" s="191"/>
      <c r="AH145" s="191"/>
      <c r="AI145" s="191"/>
      <c r="AJ145" s="191"/>
      <c r="AK145" s="191"/>
      <c r="AL145" s="191"/>
    </row>
    <row r="146" spans="1:38" hidden="1" x14ac:dyDescent="0.2">
      <c r="A146" s="191"/>
      <c r="B146" s="191"/>
      <c r="C146" s="191"/>
      <c r="D146" s="191"/>
      <c r="E146" s="191"/>
      <c r="F146" s="191"/>
      <c r="G146" s="191"/>
      <c r="H146" s="191"/>
      <c r="I146" s="191"/>
      <c r="J146" s="191"/>
      <c r="K146" s="191"/>
      <c r="L146" s="191"/>
      <c r="M146" s="191"/>
      <c r="N146" s="191"/>
      <c r="O146" s="191"/>
      <c r="P146" s="191"/>
      <c r="Q146" s="191"/>
      <c r="R146" s="191"/>
      <c r="S146" s="191"/>
      <c r="T146" s="191"/>
      <c r="U146" s="191"/>
      <c r="V146" s="191"/>
      <c r="W146" s="191"/>
      <c r="X146" s="191"/>
      <c r="Y146" s="191"/>
      <c r="Z146" s="191"/>
      <c r="AA146" s="191"/>
      <c r="AB146" s="191"/>
      <c r="AC146" s="191"/>
      <c r="AD146" s="191"/>
      <c r="AE146" s="191"/>
      <c r="AF146" s="191"/>
      <c r="AG146" s="191"/>
      <c r="AH146" s="191"/>
      <c r="AI146" s="191"/>
      <c r="AJ146" s="191"/>
      <c r="AK146" s="191"/>
      <c r="AL146" s="191"/>
    </row>
    <row r="147" spans="1:38" hidden="1" x14ac:dyDescent="0.2">
      <c r="A147" s="191"/>
      <c r="B147" s="191"/>
      <c r="C147" s="191"/>
      <c r="D147" s="191"/>
      <c r="E147" s="191"/>
      <c r="F147" s="191"/>
      <c r="G147" s="191"/>
      <c r="H147" s="191"/>
      <c r="I147" s="191"/>
      <c r="J147" s="191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91"/>
      <c r="V147" s="191"/>
      <c r="W147" s="191"/>
      <c r="X147" s="191"/>
      <c r="Y147" s="191"/>
      <c r="Z147" s="191"/>
      <c r="AA147" s="191"/>
      <c r="AB147" s="191"/>
      <c r="AC147" s="191"/>
      <c r="AD147" s="191"/>
      <c r="AE147" s="191"/>
      <c r="AF147" s="191"/>
      <c r="AG147" s="191"/>
      <c r="AH147" s="191"/>
      <c r="AI147" s="191"/>
      <c r="AJ147" s="191"/>
      <c r="AK147" s="191"/>
      <c r="AL147" s="191"/>
    </row>
    <row r="148" spans="1:38" hidden="1" x14ac:dyDescent="0.2">
      <c r="A148" s="191"/>
      <c r="B148" s="191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  <c r="AA148" s="191"/>
      <c r="AB148" s="191"/>
      <c r="AC148" s="191"/>
      <c r="AD148" s="191"/>
      <c r="AE148" s="191"/>
      <c r="AF148" s="191"/>
      <c r="AG148" s="191"/>
      <c r="AH148" s="191"/>
      <c r="AI148" s="191"/>
      <c r="AJ148" s="191"/>
      <c r="AK148" s="191"/>
      <c r="AL148" s="191"/>
    </row>
    <row r="149" spans="1:38" hidden="1" x14ac:dyDescent="0.2">
      <c r="A149" s="191"/>
      <c r="B149" s="191"/>
      <c r="C149" s="191"/>
      <c r="D149" s="191"/>
      <c r="E149" s="191"/>
      <c r="F149" s="191"/>
      <c r="G149" s="191"/>
      <c r="H149" s="191"/>
      <c r="I149" s="191"/>
      <c r="J149" s="191"/>
      <c r="K149" s="191"/>
      <c r="L149" s="191"/>
      <c r="M149" s="191"/>
      <c r="N149" s="191"/>
      <c r="O149" s="191"/>
      <c r="P149" s="191"/>
      <c r="Q149" s="191"/>
      <c r="R149" s="191"/>
      <c r="S149" s="191"/>
      <c r="T149" s="191"/>
      <c r="U149" s="191"/>
      <c r="V149" s="191"/>
      <c r="W149" s="191"/>
      <c r="X149" s="191"/>
      <c r="Y149" s="191"/>
      <c r="Z149" s="191"/>
      <c r="AA149" s="191"/>
      <c r="AB149" s="191"/>
      <c r="AC149" s="191"/>
      <c r="AD149" s="191"/>
      <c r="AE149" s="191"/>
      <c r="AF149" s="191"/>
      <c r="AG149" s="191"/>
      <c r="AH149" s="191"/>
      <c r="AI149" s="191"/>
      <c r="AJ149" s="191"/>
      <c r="AK149" s="191"/>
      <c r="AL149" s="191"/>
    </row>
    <row r="150" spans="1:38" hidden="1" x14ac:dyDescent="0.2">
      <c r="A150" s="191"/>
      <c r="B150" s="191"/>
      <c r="C150" s="191"/>
      <c r="D150" s="191"/>
      <c r="E150" s="191"/>
      <c r="F150" s="191"/>
      <c r="G150" s="191"/>
      <c r="H150" s="191"/>
      <c r="I150" s="191"/>
      <c r="J150" s="191"/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  <c r="V150" s="191"/>
      <c r="W150" s="191"/>
      <c r="X150" s="191"/>
      <c r="Y150" s="191"/>
      <c r="Z150" s="191"/>
      <c r="AA150" s="191"/>
      <c r="AB150" s="191"/>
      <c r="AC150" s="191"/>
      <c r="AD150" s="191"/>
      <c r="AE150" s="191"/>
      <c r="AF150" s="191"/>
      <c r="AG150" s="191"/>
      <c r="AH150" s="191"/>
      <c r="AI150" s="191"/>
      <c r="AJ150" s="191"/>
      <c r="AK150" s="191"/>
      <c r="AL150" s="191"/>
    </row>
    <row r="151" spans="1:38" hidden="1" x14ac:dyDescent="0.2">
      <c r="A151" s="191"/>
      <c r="B151" s="191"/>
      <c r="C151" s="191"/>
      <c r="D151" s="191"/>
      <c r="E151" s="191"/>
      <c r="F151" s="191"/>
      <c r="G151" s="191"/>
      <c r="H151" s="191"/>
      <c r="I151" s="191"/>
      <c r="J151" s="191"/>
      <c r="K151" s="191"/>
      <c r="L151" s="191"/>
      <c r="M151" s="191"/>
      <c r="N151" s="191"/>
      <c r="O151" s="191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1"/>
      <c r="AA151" s="191"/>
      <c r="AB151" s="191"/>
      <c r="AC151" s="191"/>
      <c r="AD151" s="191"/>
      <c r="AE151" s="191"/>
      <c r="AF151" s="191"/>
      <c r="AG151" s="191"/>
      <c r="AH151" s="191"/>
      <c r="AI151" s="191"/>
      <c r="AJ151" s="191"/>
      <c r="AK151" s="191"/>
      <c r="AL151" s="191"/>
    </row>
    <row r="152" spans="1:38" hidden="1" x14ac:dyDescent="0.2">
      <c r="A152" s="191"/>
      <c r="B152" s="191"/>
      <c r="C152" s="191"/>
      <c r="D152" s="191"/>
      <c r="E152" s="191"/>
      <c r="F152" s="191"/>
      <c r="G152" s="191"/>
      <c r="H152" s="191"/>
      <c r="I152" s="191"/>
      <c r="J152" s="191"/>
      <c r="K152" s="191"/>
      <c r="L152" s="191"/>
      <c r="M152" s="191"/>
      <c r="N152" s="191"/>
      <c r="O152" s="191"/>
      <c r="P152" s="191"/>
      <c r="Q152" s="191"/>
      <c r="R152" s="191"/>
      <c r="S152" s="191"/>
      <c r="T152" s="191"/>
      <c r="U152" s="191"/>
      <c r="V152" s="191"/>
      <c r="W152" s="191"/>
      <c r="X152" s="191"/>
      <c r="Y152" s="191"/>
      <c r="Z152" s="191"/>
      <c r="AA152" s="191"/>
      <c r="AB152" s="191"/>
      <c r="AC152" s="191"/>
      <c r="AD152" s="191"/>
      <c r="AE152" s="191"/>
      <c r="AF152" s="191"/>
      <c r="AG152" s="191"/>
      <c r="AH152" s="191"/>
      <c r="AI152" s="191"/>
      <c r="AJ152" s="191"/>
      <c r="AK152" s="191"/>
      <c r="AL152" s="191"/>
    </row>
    <row r="153" spans="1:38" hidden="1" x14ac:dyDescent="0.2">
      <c r="A153" s="191"/>
      <c r="B153" s="191"/>
      <c r="C153" s="191"/>
      <c r="D153" s="191"/>
      <c r="E153" s="191"/>
      <c r="F153" s="191"/>
      <c r="G153" s="191"/>
      <c r="H153" s="191"/>
      <c r="I153" s="191"/>
      <c r="J153" s="191"/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91"/>
      <c r="V153" s="191"/>
      <c r="W153" s="191"/>
      <c r="X153" s="191"/>
      <c r="Y153" s="191"/>
      <c r="Z153" s="191"/>
      <c r="AA153" s="191"/>
      <c r="AB153" s="191"/>
      <c r="AC153" s="191"/>
      <c r="AD153" s="191"/>
      <c r="AE153" s="191"/>
      <c r="AF153" s="191"/>
      <c r="AG153" s="191"/>
      <c r="AH153" s="191"/>
      <c r="AI153" s="191"/>
      <c r="AJ153" s="191"/>
      <c r="AK153" s="191"/>
      <c r="AL153" s="191"/>
    </row>
    <row r="154" spans="1:38" hidden="1" x14ac:dyDescent="0.2">
      <c r="A154" s="191"/>
      <c r="B154" s="191"/>
      <c r="C154" s="191"/>
      <c r="D154" s="191"/>
      <c r="E154" s="191"/>
      <c r="F154" s="191"/>
      <c r="G154" s="191"/>
      <c r="H154" s="191"/>
      <c r="I154" s="191"/>
      <c r="J154" s="191"/>
      <c r="K154" s="191"/>
      <c r="L154" s="191"/>
      <c r="M154" s="191"/>
      <c r="N154" s="191"/>
      <c r="O154" s="191"/>
      <c r="P154" s="191"/>
      <c r="Q154" s="191"/>
      <c r="R154" s="191"/>
      <c r="S154" s="191"/>
      <c r="T154" s="191"/>
      <c r="U154" s="191"/>
      <c r="V154" s="191"/>
      <c r="W154" s="191"/>
      <c r="X154" s="191"/>
      <c r="Y154" s="191"/>
      <c r="Z154" s="191"/>
      <c r="AA154" s="191"/>
      <c r="AB154" s="191"/>
      <c r="AC154" s="191"/>
      <c r="AD154" s="191"/>
      <c r="AE154" s="191"/>
      <c r="AF154" s="191"/>
      <c r="AG154" s="191"/>
      <c r="AH154" s="191"/>
      <c r="AI154" s="191"/>
      <c r="AJ154" s="191"/>
      <c r="AK154" s="191"/>
      <c r="AL154" s="191"/>
    </row>
    <row r="155" spans="1:38" hidden="1" x14ac:dyDescent="0.2">
      <c r="A155" s="191"/>
      <c r="B155" s="191"/>
      <c r="C155" s="191"/>
      <c r="D155" s="191"/>
      <c r="E155" s="191"/>
      <c r="F155" s="191"/>
      <c r="G155" s="191"/>
      <c r="H155" s="191"/>
      <c r="I155" s="191"/>
      <c r="J155" s="191"/>
      <c r="K155" s="191"/>
      <c r="L155" s="191"/>
      <c r="M155" s="191"/>
      <c r="N155" s="191"/>
      <c r="O155" s="191"/>
      <c r="P155" s="191"/>
      <c r="Q155" s="191"/>
      <c r="R155" s="191"/>
      <c r="S155" s="191"/>
      <c r="T155" s="191"/>
      <c r="U155" s="191"/>
      <c r="V155" s="191"/>
      <c r="W155" s="191"/>
      <c r="X155" s="191"/>
      <c r="Y155" s="191"/>
      <c r="Z155" s="191"/>
      <c r="AA155" s="191"/>
      <c r="AB155" s="191"/>
      <c r="AC155" s="191"/>
      <c r="AD155" s="191"/>
      <c r="AE155" s="191"/>
      <c r="AF155" s="191"/>
      <c r="AG155" s="191"/>
      <c r="AH155" s="191"/>
      <c r="AI155" s="191"/>
      <c r="AJ155" s="191"/>
      <c r="AK155" s="191"/>
      <c r="AL155" s="191"/>
    </row>
    <row r="156" spans="1:38" hidden="1" x14ac:dyDescent="0.2">
      <c r="A156" s="191"/>
      <c r="B156" s="191"/>
      <c r="C156" s="191"/>
      <c r="D156" s="191"/>
      <c r="E156" s="191"/>
      <c r="F156" s="191"/>
      <c r="G156" s="191"/>
      <c r="H156" s="191"/>
      <c r="I156" s="191"/>
      <c r="J156" s="191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191"/>
      <c r="V156" s="191"/>
      <c r="W156" s="191"/>
      <c r="X156" s="191"/>
      <c r="Y156" s="191"/>
      <c r="Z156" s="191"/>
      <c r="AA156" s="191"/>
      <c r="AB156" s="191"/>
      <c r="AC156" s="191"/>
      <c r="AD156" s="191"/>
      <c r="AE156" s="191"/>
      <c r="AF156" s="191"/>
      <c r="AG156" s="191"/>
      <c r="AH156" s="191"/>
      <c r="AI156" s="191"/>
      <c r="AJ156" s="191"/>
      <c r="AK156" s="191"/>
      <c r="AL156" s="191"/>
    </row>
    <row r="157" spans="1:38" hidden="1" x14ac:dyDescent="0.2">
      <c r="A157" s="191"/>
      <c r="B157" s="191"/>
      <c r="C157" s="191"/>
      <c r="D157" s="191"/>
      <c r="E157" s="191"/>
      <c r="F157" s="191"/>
      <c r="G157" s="191"/>
      <c r="H157" s="191"/>
      <c r="I157" s="191"/>
      <c r="J157" s="191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  <c r="V157" s="191"/>
      <c r="W157" s="191"/>
      <c r="X157" s="191"/>
      <c r="Y157" s="191"/>
      <c r="Z157" s="191"/>
      <c r="AA157" s="191"/>
      <c r="AB157" s="191"/>
      <c r="AC157" s="191"/>
      <c r="AD157" s="191"/>
      <c r="AE157" s="191"/>
      <c r="AF157" s="191"/>
      <c r="AG157" s="191"/>
      <c r="AH157" s="191"/>
      <c r="AI157" s="191"/>
      <c r="AJ157" s="191"/>
      <c r="AK157" s="191"/>
      <c r="AL157" s="191"/>
    </row>
    <row r="158" spans="1:38" hidden="1" x14ac:dyDescent="0.2">
      <c r="A158" s="191"/>
      <c r="B158" s="191"/>
      <c r="C158" s="191"/>
      <c r="D158" s="191"/>
      <c r="E158" s="191"/>
      <c r="F158" s="191"/>
      <c r="G158" s="191"/>
      <c r="H158" s="191"/>
      <c r="I158" s="191"/>
      <c r="J158" s="191"/>
      <c r="K158" s="191"/>
      <c r="L158" s="191"/>
      <c r="M158" s="191"/>
      <c r="N158" s="191"/>
      <c r="O158" s="191"/>
      <c r="P158" s="191"/>
      <c r="Q158" s="191"/>
      <c r="R158" s="191"/>
      <c r="S158" s="191"/>
      <c r="T158" s="191"/>
      <c r="U158" s="191"/>
      <c r="V158" s="191"/>
      <c r="W158" s="191"/>
      <c r="X158" s="191"/>
      <c r="Y158" s="191"/>
      <c r="Z158" s="191"/>
      <c r="AA158" s="191"/>
      <c r="AB158" s="191"/>
      <c r="AC158" s="191"/>
      <c r="AD158" s="191"/>
      <c r="AE158" s="191"/>
      <c r="AF158" s="191"/>
      <c r="AG158" s="191"/>
      <c r="AH158" s="191"/>
      <c r="AI158" s="191"/>
      <c r="AJ158" s="191"/>
      <c r="AK158" s="191"/>
      <c r="AL158" s="191"/>
    </row>
    <row r="159" spans="1:38" hidden="1" x14ac:dyDescent="0.2">
      <c r="A159" s="191"/>
      <c r="B159" s="191"/>
      <c r="C159" s="191"/>
      <c r="D159" s="191"/>
      <c r="E159" s="191"/>
      <c r="F159" s="191"/>
      <c r="G159" s="191"/>
      <c r="H159" s="191"/>
      <c r="I159" s="191"/>
      <c r="J159" s="191"/>
      <c r="K159" s="191"/>
      <c r="L159" s="191"/>
      <c r="M159" s="191"/>
      <c r="N159" s="191"/>
      <c r="O159" s="191"/>
      <c r="P159" s="191"/>
      <c r="Q159" s="191"/>
      <c r="R159" s="191"/>
      <c r="S159" s="191"/>
      <c r="T159" s="191"/>
      <c r="U159" s="191"/>
      <c r="V159" s="191"/>
      <c r="W159" s="191"/>
      <c r="X159" s="191"/>
      <c r="Y159" s="191"/>
      <c r="Z159" s="191"/>
      <c r="AA159" s="191"/>
      <c r="AB159" s="191"/>
      <c r="AC159" s="191"/>
      <c r="AD159" s="191"/>
      <c r="AE159" s="191"/>
      <c r="AF159" s="191"/>
      <c r="AG159" s="191"/>
      <c r="AH159" s="191"/>
      <c r="AI159" s="191"/>
      <c r="AJ159" s="191"/>
      <c r="AK159" s="191"/>
      <c r="AL159" s="191"/>
    </row>
    <row r="160" spans="1:38" hidden="1" x14ac:dyDescent="0.2">
      <c r="A160" s="191"/>
      <c r="B160" s="191"/>
      <c r="C160" s="191"/>
      <c r="D160" s="191"/>
      <c r="E160" s="191"/>
      <c r="F160" s="191"/>
      <c r="G160" s="191"/>
      <c r="H160" s="191"/>
      <c r="I160" s="191"/>
      <c r="J160" s="191"/>
      <c r="K160" s="191"/>
      <c r="L160" s="191"/>
      <c r="M160" s="191"/>
      <c r="N160" s="191"/>
      <c r="O160" s="191"/>
      <c r="P160" s="191"/>
      <c r="Q160" s="191"/>
      <c r="R160" s="191"/>
      <c r="S160" s="191"/>
      <c r="T160" s="191"/>
      <c r="U160" s="191"/>
      <c r="V160" s="191"/>
      <c r="W160" s="191"/>
      <c r="X160" s="191"/>
      <c r="Y160" s="191"/>
      <c r="Z160" s="191"/>
      <c r="AA160" s="191"/>
      <c r="AB160" s="191"/>
      <c r="AC160" s="191"/>
      <c r="AD160" s="191"/>
      <c r="AE160" s="191"/>
      <c r="AF160" s="191"/>
      <c r="AG160" s="191"/>
      <c r="AH160" s="191"/>
      <c r="AI160" s="191"/>
      <c r="AJ160" s="191"/>
      <c r="AK160" s="191"/>
      <c r="AL160" s="191"/>
    </row>
    <row r="161" spans="1:38" hidden="1" x14ac:dyDescent="0.2">
      <c r="A161" s="191"/>
      <c r="B161" s="191"/>
      <c r="C161" s="191"/>
      <c r="D161" s="191"/>
      <c r="E161" s="191"/>
      <c r="F161" s="191"/>
      <c r="G161" s="191"/>
      <c r="H161" s="191"/>
      <c r="I161" s="191"/>
      <c r="J161" s="191"/>
      <c r="K161" s="191"/>
      <c r="L161" s="191"/>
      <c r="M161" s="191"/>
      <c r="N161" s="191"/>
      <c r="O161" s="191"/>
      <c r="P161" s="191"/>
      <c r="Q161" s="191"/>
      <c r="R161" s="191"/>
      <c r="S161" s="191"/>
      <c r="T161" s="191"/>
      <c r="U161" s="191"/>
      <c r="V161" s="191"/>
      <c r="W161" s="191"/>
      <c r="X161" s="191"/>
      <c r="Y161" s="191"/>
      <c r="Z161" s="191"/>
      <c r="AA161" s="191"/>
      <c r="AB161" s="191"/>
      <c r="AC161" s="191"/>
      <c r="AD161" s="191"/>
      <c r="AE161" s="191"/>
      <c r="AF161" s="191"/>
      <c r="AG161" s="191"/>
      <c r="AH161" s="191"/>
      <c r="AI161" s="191"/>
      <c r="AJ161" s="191"/>
      <c r="AK161" s="191"/>
      <c r="AL161" s="191"/>
    </row>
    <row r="162" spans="1:38" hidden="1" x14ac:dyDescent="0.2">
      <c r="A162" s="191"/>
      <c r="B162" s="191"/>
      <c r="C162" s="191"/>
      <c r="D162" s="191"/>
      <c r="E162" s="191"/>
      <c r="F162" s="191"/>
      <c r="G162" s="191"/>
      <c r="H162" s="191"/>
      <c r="I162" s="191"/>
      <c r="J162" s="191"/>
      <c r="K162" s="191"/>
      <c r="L162" s="191"/>
      <c r="M162" s="191"/>
      <c r="N162" s="191"/>
      <c r="O162" s="191"/>
      <c r="P162" s="191"/>
      <c r="Q162" s="191"/>
      <c r="R162" s="191"/>
      <c r="S162" s="191"/>
      <c r="T162" s="191"/>
      <c r="U162" s="191"/>
      <c r="V162" s="191"/>
      <c r="W162" s="191"/>
      <c r="X162" s="191"/>
      <c r="Y162" s="191"/>
      <c r="Z162" s="191"/>
      <c r="AA162" s="191"/>
      <c r="AB162" s="191"/>
      <c r="AC162" s="191"/>
      <c r="AD162" s="191"/>
      <c r="AE162" s="191"/>
      <c r="AF162" s="191"/>
      <c r="AG162" s="191"/>
      <c r="AH162" s="191"/>
      <c r="AI162" s="191"/>
      <c r="AJ162" s="191"/>
      <c r="AK162" s="191"/>
      <c r="AL162" s="191"/>
    </row>
    <row r="163" spans="1:38" hidden="1" x14ac:dyDescent="0.2">
      <c r="A163" s="191"/>
      <c r="B163" s="191"/>
      <c r="C163" s="191"/>
      <c r="D163" s="191"/>
      <c r="E163" s="191"/>
      <c r="F163" s="191"/>
      <c r="G163" s="191"/>
      <c r="H163" s="191"/>
      <c r="I163" s="191"/>
      <c r="J163" s="191"/>
      <c r="K163" s="191"/>
      <c r="L163" s="191"/>
      <c r="M163" s="191"/>
      <c r="N163" s="191"/>
      <c r="O163" s="191"/>
      <c r="P163" s="191"/>
      <c r="Q163" s="191"/>
      <c r="R163" s="191"/>
      <c r="S163" s="191"/>
      <c r="T163" s="191"/>
      <c r="U163" s="191"/>
      <c r="V163" s="191"/>
      <c r="W163" s="191"/>
      <c r="X163" s="191"/>
      <c r="Y163" s="191"/>
      <c r="Z163" s="191"/>
      <c r="AA163" s="191"/>
      <c r="AB163" s="191"/>
      <c r="AC163" s="191"/>
      <c r="AD163" s="191"/>
      <c r="AE163" s="191"/>
      <c r="AF163" s="191"/>
      <c r="AG163" s="191"/>
      <c r="AH163" s="191"/>
      <c r="AI163" s="191"/>
      <c r="AJ163" s="191"/>
      <c r="AK163" s="191"/>
      <c r="AL163" s="191"/>
    </row>
    <row r="164" spans="1:38" hidden="1" x14ac:dyDescent="0.2">
      <c r="A164" s="191"/>
      <c r="B164" s="191"/>
      <c r="C164" s="191"/>
      <c r="D164" s="191"/>
      <c r="E164" s="191"/>
      <c r="F164" s="191"/>
      <c r="G164" s="191"/>
      <c r="H164" s="191"/>
      <c r="I164" s="191"/>
      <c r="J164" s="191"/>
      <c r="K164" s="191"/>
      <c r="L164" s="191"/>
      <c r="M164" s="191"/>
      <c r="N164" s="191"/>
      <c r="O164" s="191"/>
      <c r="P164" s="191"/>
      <c r="Q164" s="191"/>
      <c r="R164" s="191"/>
      <c r="S164" s="191"/>
      <c r="T164" s="191"/>
      <c r="U164" s="191"/>
      <c r="V164" s="191"/>
      <c r="W164" s="191"/>
      <c r="X164" s="191"/>
      <c r="Y164" s="191"/>
      <c r="Z164" s="191"/>
      <c r="AA164" s="191"/>
      <c r="AB164" s="191"/>
      <c r="AC164" s="191"/>
      <c r="AD164" s="191"/>
      <c r="AE164" s="191"/>
      <c r="AF164" s="191"/>
      <c r="AG164" s="191"/>
      <c r="AH164" s="191"/>
      <c r="AI164" s="191"/>
      <c r="AJ164" s="191"/>
      <c r="AK164" s="191"/>
      <c r="AL164" s="191"/>
    </row>
    <row r="165" spans="1:38" hidden="1" x14ac:dyDescent="0.2">
      <c r="A165" s="191"/>
      <c r="B165" s="191"/>
      <c r="C165" s="191"/>
      <c r="D165" s="191"/>
      <c r="E165" s="191"/>
      <c r="F165" s="191"/>
      <c r="G165" s="191"/>
      <c r="H165" s="191"/>
      <c r="I165" s="191"/>
      <c r="J165" s="191"/>
      <c r="K165" s="191"/>
      <c r="L165" s="191"/>
      <c r="M165" s="191"/>
      <c r="N165" s="191"/>
      <c r="O165" s="191"/>
      <c r="P165" s="191"/>
      <c r="Q165" s="191"/>
      <c r="R165" s="191"/>
      <c r="S165" s="191"/>
      <c r="T165" s="191"/>
      <c r="U165" s="191"/>
      <c r="V165" s="191"/>
      <c r="W165" s="191"/>
      <c r="X165" s="191"/>
      <c r="Y165" s="191"/>
      <c r="Z165" s="191"/>
      <c r="AA165" s="191"/>
      <c r="AB165" s="191"/>
      <c r="AC165" s="191"/>
      <c r="AD165" s="191"/>
      <c r="AE165" s="191"/>
      <c r="AF165" s="191"/>
      <c r="AG165" s="191"/>
      <c r="AH165" s="191"/>
      <c r="AI165" s="191"/>
      <c r="AJ165" s="191"/>
      <c r="AK165" s="191"/>
      <c r="AL165" s="191"/>
    </row>
    <row r="166" spans="1:38" hidden="1" x14ac:dyDescent="0.2">
      <c r="A166" s="191"/>
      <c r="B166" s="191"/>
      <c r="C166" s="191"/>
      <c r="D166" s="191"/>
      <c r="E166" s="191"/>
      <c r="F166" s="191"/>
      <c r="G166" s="191"/>
      <c r="H166" s="191"/>
      <c r="I166" s="191"/>
      <c r="J166" s="191"/>
      <c r="K166" s="191"/>
      <c r="L166" s="191"/>
      <c r="M166" s="191"/>
      <c r="N166" s="191"/>
      <c r="O166" s="191"/>
      <c r="P166" s="191"/>
      <c r="Q166" s="191"/>
      <c r="R166" s="191"/>
      <c r="S166" s="191"/>
      <c r="T166" s="191"/>
      <c r="U166" s="191"/>
      <c r="V166" s="191"/>
      <c r="W166" s="191"/>
      <c r="X166" s="191"/>
      <c r="Y166" s="191"/>
      <c r="Z166" s="191"/>
      <c r="AA166" s="191"/>
      <c r="AB166" s="191"/>
      <c r="AC166" s="191"/>
      <c r="AD166" s="191"/>
      <c r="AE166" s="191"/>
      <c r="AF166" s="191"/>
      <c r="AG166" s="191"/>
      <c r="AH166" s="191"/>
      <c r="AI166" s="191"/>
      <c r="AJ166" s="191"/>
      <c r="AK166" s="191"/>
      <c r="AL166" s="191"/>
    </row>
    <row r="167" spans="1:38" hidden="1" x14ac:dyDescent="0.2">
      <c r="A167" s="191"/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1"/>
      <c r="N167" s="191"/>
      <c r="O167" s="191"/>
      <c r="P167" s="191"/>
      <c r="Q167" s="191"/>
      <c r="R167" s="191"/>
      <c r="S167" s="191"/>
      <c r="T167" s="191"/>
      <c r="U167" s="191"/>
      <c r="V167" s="191"/>
      <c r="W167" s="191"/>
      <c r="X167" s="191"/>
      <c r="Y167" s="191"/>
      <c r="Z167" s="191"/>
      <c r="AA167" s="191"/>
      <c r="AB167" s="191"/>
      <c r="AC167" s="191"/>
      <c r="AD167" s="191"/>
      <c r="AE167" s="191"/>
      <c r="AF167" s="191"/>
      <c r="AG167" s="191"/>
      <c r="AH167" s="191"/>
      <c r="AI167" s="191"/>
      <c r="AJ167" s="191"/>
      <c r="AK167" s="191"/>
      <c r="AL167" s="191"/>
    </row>
    <row r="168" spans="1:38" hidden="1" x14ac:dyDescent="0.2">
      <c r="A168" s="191"/>
      <c r="B168" s="191"/>
      <c r="C168" s="191"/>
      <c r="D168" s="191"/>
      <c r="E168" s="191"/>
      <c r="F168" s="191"/>
      <c r="G168" s="191"/>
      <c r="H168" s="191"/>
      <c r="I168" s="191"/>
      <c r="J168" s="191"/>
      <c r="K168" s="191"/>
      <c r="L168" s="191"/>
      <c r="M168" s="191"/>
      <c r="N168" s="191"/>
      <c r="O168" s="191"/>
      <c r="P168" s="191"/>
      <c r="Q168" s="191"/>
      <c r="R168" s="191"/>
      <c r="S168" s="191"/>
      <c r="T168" s="191"/>
      <c r="U168" s="191"/>
      <c r="V168" s="191"/>
      <c r="W168" s="191"/>
      <c r="X168" s="191"/>
      <c r="Y168" s="191"/>
      <c r="Z168" s="191"/>
      <c r="AA168" s="191"/>
      <c r="AB168" s="191"/>
      <c r="AC168" s="191"/>
      <c r="AD168" s="191"/>
      <c r="AE168" s="191"/>
      <c r="AF168" s="191"/>
      <c r="AG168" s="191"/>
      <c r="AH168" s="191"/>
      <c r="AI168" s="191"/>
      <c r="AJ168" s="191"/>
      <c r="AK168" s="191"/>
      <c r="AL168" s="191"/>
    </row>
    <row r="169" spans="1:38" hidden="1" x14ac:dyDescent="0.2">
      <c r="A169" s="191"/>
      <c r="B169" s="191"/>
      <c r="C169" s="191"/>
      <c r="D169" s="191"/>
      <c r="E169" s="191"/>
      <c r="F169" s="191"/>
      <c r="G169" s="191"/>
      <c r="H169" s="191"/>
      <c r="I169" s="191"/>
      <c r="J169" s="191"/>
      <c r="K169" s="191"/>
      <c r="L169" s="191"/>
      <c r="M169" s="191"/>
      <c r="N169" s="191"/>
      <c r="O169" s="191"/>
      <c r="P169" s="191"/>
      <c r="Q169" s="191"/>
      <c r="R169" s="191"/>
      <c r="S169" s="191"/>
      <c r="T169" s="191"/>
      <c r="U169" s="191"/>
      <c r="V169" s="191"/>
      <c r="W169" s="191"/>
      <c r="X169" s="191"/>
      <c r="Y169" s="191"/>
      <c r="Z169" s="191"/>
      <c r="AA169" s="191"/>
      <c r="AB169" s="191"/>
      <c r="AC169" s="191"/>
      <c r="AD169" s="191"/>
      <c r="AE169" s="191"/>
      <c r="AF169" s="191"/>
      <c r="AG169" s="191"/>
      <c r="AH169" s="191"/>
      <c r="AI169" s="191"/>
      <c r="AJ169" s="191"/>
      <c r="AK169" s="191"/>
      <c r="AL169" s="191"/>
    </row>
    <row r="170" spans="1:38" hidden="1" x14ac:dyDescent="0.2">
      <c r="A170" s="191"/>
      <c r="B170" s="191"/>
      <c r="C170" s="191"/>
      <c r="D170" s="191"/>
      <c r="E170" s="191"/>
      <c r="F170" s="191"/>
      <c r="G170" s="191"/>
      <c r="H170" s="191"/>
      <c r="I170" s="191"/>
      <c r="J170" s="191"/>
      <c r="K170" s="191"/>
      <c r="L170" s="191"/>
      <c r="M170" s="191"/>
      <c r="N170" s="191"/>
      <c r="O170" s="191"/>
      <c r="P170" s="191"/>
      <c r="Q170" s="191"/>
      <c r="R170" s="191"/>
      <c r="S170" s="191"/>
      <c r="T170" s="191"/>
      <c r="U170" s="191"/>
      <c r="V170" s="191"/>
      <c r="W170" s="191"/>
      <c r="X170" s="191"/>
      <c r="Y170" s="191"/>
      <c r="Z170" s="191"/>
      <c r="AA170" s="191"/>
      <c r="AB170" s="191"/>
      <c r="AC170" s="191"/>
      <c r="AD170" s="191"/>
      <c r="AE170" s="191"/>
      <c r="AF170" s="191"/>
      <c r="AG170" s="191"/>
      <c r="AH170" s="191"/>
      <c r="AI170" s="191"/>
      <c r="AJ170" s="191"/>
      <c r="AK170" s="191"/>
      <c r="AL170" s="191"/>
    </row>
    <row r="171" spans="1:38" hidden="1" x14ac:dyDescent="0.2">
      <c r="A171" s="191"/>
      <c r="B171" s="191"/>
      <c r="C171" s="191"/>
      <c r="D171" s="191"/>
      <c r="E171" s="191"/>
      <c r="F171" s="191"/>
      <c r="G171" s="191"/>
      <c r="H171" s="191"/>
      <c r="I171" s="191"/>
      <c r="J171" s="191"/>
      <c r="K171" s="191"/>
      <c r="L171" s="191"/>
      <c r="M171" s="191"/>
      <c r="N171" s="191"/>
      <c r="O171" s="191"/>
      <c r="P171" s="191"/>
      <c r="Q171" s="191"/>
      <c r="R171" s="191"/>
      <c r="S171" s="191"/>
      <c r="T171" s="191"/>
      <c r="U171" s="191"/>
      <c r="V171" s="191"/>
      <c r="W171" s="191"/>
      <c r="X171" s="191"/>
      <c r="Y171" s="191"/>
      <c r="Z171" s="191"/>
      <c r="AA171" s="191"/>
      <c r="AB171" s="191"/>
      <c r="AC171" s="191"/>
      <c r="AD171" s="191"/>
      <c r="AE171" s="191"/>
      <c r="AF171" s="191"/>
      <c r="AG171" s="191"/>
      <c r="AH171" s="191"/>
      <c r="AI171" s="191"/>
      <c r="AJ171" s="191"/>
      <c r="AK171" s="191"/>
      <c r="AL171" s="191"/>
    </row>
    <row r="172" spans="1:38" hidden="1" x14ac:dyDescent="0.2">
      <c r="A172" s="191"/>
      <c r="B172" s="191"/>
      <c r="C172" s="191"/>
      <c r="D172" s="191"/>
      <c r="E172" s="191"/>
      <c r="F172" s="191"/>
      <c r="G172" s="191"/>
      <c r="H172" s="191"/>
      <c r="I172" s="191"/>
      <c r="J172" s="191"/>
      <c r="K172" s="191"/>
      <c r="L172" s="191"/>
      <c r="M172" s="191"/>
      <c r="N172" s="191"/>
      <c r="O172" s="191"/>
      <c r="P172" s="191"/>
      <c r="Q172" s="191"/>
      <c r="R172" s="191"/>
      <c r="S172" s="191"/>
      <c r="T172" s="191"/>
      <c r="U172" s="191"/>
      <c r="V172" s="191"/>
      <c r="W172" s="191"/>
      <c r="X172" s="191"/>
      <c r="Y172" s="191"/>
      <c r="Z172" s="191"/>
      <c r="AA172" s="191"/>
      <c r="AB172" s="191"/>
      <c r="AC172" s="191"/>
      <c r="AD172" s="191"/>
      <c r="AE172" s="191"/>
      <c r="AF172" s="191"/>
      <c r="AG172" s="191"/>
      <c r="AH172" s="191"/>
      <c r="AI172" s="191"/>
      <c r="AJ172" s="191"/>
      <c r="AK172" s="191"/>
      <c r="AL172" s="191"/>
    </row>
    <row r="173" spans="1:38" hidden="1" x14ac:dyDescent="0.2">
      <c r="A173" s="191"/>
      <c r="B173" s="191"/>
      <c r="C173" s="191"/>
      <c r="D173" s="191"/>
      <c r="E173" s="191"/>
      <c r="F173" s="191"/>
      <c r="G173" s="191"/>
      <c r="H173" s="191"/>
      <c r="I173" s="191"/>
      <c r="J173" s="191"/>
      <c r="K173" s="191"/>
      <c r="L173" s="191"/>
      <c r="M173" s="191"/>
      <c r="N173" s="191"/>
      <c r="O173" s="191"/>
      <c r="P173" s="191"/>
      <c r="Q173" s="191"/>
      <c r="R173" s="191"/>
      <c r="S173" s="191"/>
      <c r="T173" s="191"/>
      <c r="U173" s="191"/>
      <c r="V173" s="191"/>
      <c r="W173" s="191"/>
      <c r="X173" s="191"/>
      <c r="Y173" s="191"/>
      <c r="Z173" s="191"/>
      <c r="AA173" s="191"/>
      <c r="AB173" s="191"/>
      <c r="AC173" s="191"/>
      <c r="AD173" s="191"/>
      <c r="AE173" s="191"/>
      <c r="AF173" s="191"/>
      <c r="AG173" s="191"/>
      <c r="AH173" s="191"/>
      <c r="AI173" s="191"/>
      <c r="AJ173" s="191"/>
      <c r="AK173" s="191"/>
      <c r="AL173" s="191"/>
    </row>
    <row r="174" spans="1:38" hidden="1" x14ac:dyDescent="0.2">
      <c r="A174" s="191"/>
      <c r="B174" s="191"/>
      <c r="C174" s="191"/>
      <c r="D174" s="191"/>
      <c r="E174" s="191"/>
      <c r="F174" s="191"/>
      <c r="G174" s="191"/>
      <c r="H174" s="191"/>
      <c r="I174" s="191"/>
      <c r="J174" s="191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  <c r="V174" s="191"/>
      <c r="W174" s="191"/>
      <c r="X174" s="191"/>
      <c r="Y174" s="191"/>
      <c r="Z174" s="191"/>
      <c r="AA174" s="191"/>
      <c r="AB174" s="191"/>
      <c r="AC174" s="191"/>
      <c r="AD174" s="191"/>
      <c r="AE174" s="191"/>
      <c r="AF174" s="191"/>
      <c r="AG174" s="191"/>
      <c r="AH174" s="191"/>
      <c r="AI174" s="191"/>
      <c r="AJ174" s="191"/>
      <c r="AK174" s="191"/>
      <c r="AL174" s="191"/>
    </row>
    <row r="175" spans="1:38" hidden="1" x14ac:dyDescent="0.2">
      <c r="A175" s="191"/>
      <c r="B175" s="191"/>
      <c r="C175" s="191"/>
      <c r="D175" s="191"/>
      <c r="E175" s="191"/>
      <c r="F175" s="191"/>
      <c r="G175" s="191"/>
      <c r="H175" s="191"/>
      <c r="I175" s="191"/>
      <c r="J175" s="191"/>
      <c r="K175" s="191"/>
      <c r="L175" s="191"/>
      <c r="M175" s="191"/>
      <c r="N175" s="191"/>
      <c r="O175" s="191"/>
      <c r="P175" s="191"/>
      <c r="Q175" s="191"/>
      <c r="R175" s="191"/>
      <c r="S175" s="191"/>
      <c r="T175" s="191"/>
      <c r="U175" s="191"/>
      <c r="V175" s="191"/>
      <c r="W175" s="191"/>
      <c r="X175" s="191"/>
      <c r="Y175" s="191"/>
      <c r="Z175" s="191"/>
      <c r="AA175" s="191"/>
      <c r="AB175" s="191"/>
      <c r="AC175" s="191"/>
      <c r="AD175" s="191"/>
      <c r="AE175" s="191"/>
      <c r="AF175" s="191"/>
      <c r="AG175" s="191"/>
      <c r="AH175" s="191"/>
      <c r="AI175" s="191"/>
      <c r="AJ175" s="191"/>
      <c r="AK175" s="191"/>
      <c r="AL175" s="191"/>
    </row>
    <row r="176" spans="1:38" hidden="1" x14ac:dyDescent="0.2">
      <c r="A176" s="191"/>
      <c r="B176" s="191"/>
      <c r="C176" s="191"/>
      <c r="D176" s="191"/>
      <c r="E176" s="191"/>
      <c r="F176" s="191"/>
      <c r="G176" s="191"/>
      <c r="H176" s="191"/>
      <c r="I176" s="191"/>
      <c r="J176" s="191"/>
      <c r="K176" s="191"/>
      <c r="L176" s="191"/>
      <c r="M176" s="191"/>
      <c r="N176" s="191"/>
      <c r="O176" s="191"/>
      <c r="P176" s="191"/>
      <c r="Q176" s="191"/>
      <c r="R176" s="191"/>
      <c r="S176" s="191"/>
      <c r="T176" s="191"/>
      <c r="U176" s="191"/>
      <c r="V176" s="191"/>
      <c r="W176" s="191"/>
      <c r="X176" s="191"/>
      <c r="Y176" s="191"/>
      <c r="Z176" s="191"/>
      <c r="AA176" s="191"/>
      <c r="AB176" s="191"/>
      <c r="AC176" s="191"/>
      <c r="AD176" s="191"/>
      <c r="AE176" s="191"/>
      <c r="AF176" s="191"/>
      <c r="AG176" s="191"/>
      <c r="AH176" s="191"/>
      <c r="AI176" s="191"/>
      <c r="AJ176" s="191"/>
      <c r="AK176" s="191"/>
      <c r="AL176" s="191"/>
    </row>
    <row r="177" spans="1:38" hidden="1" x14ac:dyDescent="0.2">
      <c r="A177" s="191"/>
      <c r="B177" s="191"/>
      <c r="C177" s="191"/>
      <c r="D177" s="191"/>
      <c r="E177" s="191"/>
      <c r="F177" s="191"/>
      <c r="G177" s="191"/>
      <c r="H177" s="191"/>
      <c r="I177" s="191"/>
      <c r="J177" s="191"/>
      <c r="K177" s="191"/>
      <c r="L177" s="191"/>
      <c r="M177" s="191"/>
      <c r="N177" s="191"/>
      <c r="O177" s="191"/>
      <c r="P177" s="191"/>
      <c r="Q177" s="191"/>
      <c r="R177" s="191"/>
      <c r="S177" s="191"/>
      <c r="T177" s="191"/>
      <c r="U177" s="191"/>
      <c r="V177" s="191"/>
      <c r="W177" s="191"/>
      <c r="X177" s="191"/>
      <c r="Y177" s="191"/>
      <c r="Z177" s="191"/>
      <c r="AA177" s="191"/>
      <c r="AB177" s="191"/>
      <c r="AC177" s="191"/>
      <c r="AD177" s="191"/>
      <c r="AE177" s="191"/>
      <c r="AF177" s="191"/>
      <c r="AG177" s="191"/>
      <c r="AH177" s="191"/>
      <c r="AI177" s="191"/>
      <c r="AJ177" s="191"/>
      <c r="AK177" s="191"/>
      <c r="AL177" s="191"/>
    </row>
    <row r="178" spans="1:38" hidden="1" x14ac:dyDescent="0.2">
      <c r="A178" s="191"/>
      <c r="B178" s="191"/>
      <c r="C178" s="191"/>
      <c r="D178" s="191"/>
      <c r="E178" s="191"/>
      <c r="F178" s="191"/>
      <c r="G178" s="191"/>
      <c r="H178" s="191"/>
      <c r="I178" s="191"/>
      <c r="J178" s="191"/>
      <c r="K178" s="191"/>
      <c r="L178" s="191"/>
      <c r="M178" s="191"/>
      <c r="N178" s="191"/>
      <c r="O178" s="191"/>
      <c r="P178" s="191"/>
      <c r="Q178" s="191"/>
      <c r="R178" s="191"/>
      <c r="S178" s="191"/>
      <c r="T178" s="191"/>
      <c r="U178" s="191"/>
      <c r="V178" s="191"/>
      <c r="W178" s="191"/>
      <c r="X178" s="191"/>
      <c r="Y178" s="191"/>
      <c r="Z178" s="191"/>
      <c r="AA178" s="191"/>
      <c r="AB178" s="191"/>
      <c r="AC178" s="191"/>
      <c r="AD178" s="191"/>
      <c r="AE178" s="191"/>
      <c r="AF178" s="191"/>
      <c r="AG178" s="191"/>
      <c r="AH178" s="191"/>
      <c r="AI178" s="191"/>
      <c r="AJ178" s="191"/>
      <c r="AK178" s="191"/>
      <c r="AL178" s="191"/>
    </row>
    <row r="179" spans="1:38" hidden="1" x14ac:dyDescent="0.2">
      <c r="A179" s="191"/>
      <c r="B179" s="191"/>
      <c r="C179" s="191"/>
      <c r="D179" s="191"/>
      <c r="E179" s="191"/>
      <c r="F179" s="191"/>
      <c r="G179" s="191"/>
      <c r="H179" s="191"/>
      <c r="I179" s="191"/>
      <c r="J179" s="191"/>
      <c r="K179" s="191"/>
      <c r="L179" s="191"/>
      <c r="M179" s="191"/>
      <c r="N179" s="191"/>
      <c r="O179" s="191"/>
      <c r="P179" s="191"/>
      <c r="Q179" s="191"/>
      <c r="R179" s="191"/>
      <c r="S179" s="191"/>
      <c r="T179" s="191"/>
      <c r="U179" s="191"/>
      <c r="V179" s="191"/>
      <c r="W179" s="191"/>
      <c r="X179" s="191"/>
      <c r="Y179" s="191"/>
      <c r="Z179" s="191"/>
      <c r="AA179" s="191"/>
      <c r="AB179" s="191"/>
      <c r="AC179" s="191"/>
      <c r="AD179" s="191"/>
      <c r="AE179" s="191"/>
      <c r="AF179" s="191"/>
      <c r="AG179" s="191"/>
      <c r="AH179" s="191"/>
      <c r="AI179" s="191"/>
      <c r="AJ179" s="191"/>
      <c r="AK179" s="191"/>
      <c r="AL179" s="191"/>
    </row>
    <row r="180" spans="1:38" hidden="1" x14ac:dyDescent="0.2">
      <c r="A180" s="191"/>
      <c r="B180" s="191"/>
      <c r="C180" s="191"/>
      <c r="D180" s="191"/>
      <c r="E180" s="191"/>
      <c r="F180" s="191"/>
      <c r="G180" s="191"/>
      <c r="H180" s="191"/>
      <c r="I180" s="191"/>
      <c r="J180" s="191"/>
      <c r="K180" s="191"/>
      <c r="L180" s="191"/>
      <c r="M180" s="191"/>
      <c r="N180" s="191"/>
      <c r="O180" s="191"/>
      <c r="P180" s="191"/>
      <c r="Q180" s="191"/>
      <c r="R180" s="191"/>
      <c r="S180" s="191"/>
      <c r="T180" s="191"/>
      <c r="U180" s="191"/>
      <c r="V180" s="191"/>
      <c r="W180" s="191"/>
      <c r="X180" s="191"/>
      <c r="Y180" s="191"/>
      <c r="Z180" s="191"/>
      <c r="AA180" s="191"/>
      <c r="AB180" s="191"/>
      <c r="AC180" s="191"/>
      <c r="AD180" s="191"/>
      <c r="AE180" s="191"/>
      <c r="AF180" s="191"/>
      <c r="AG180" s="191"/>
      <c r="AH180" s="191"/>
      <c r="AI180" s="191"/>
      <c r="AJ180" s="191"/>
      <c r="AK180" s="191"/>
      <c r="AL180" s="191"/>
    </row>
    <row r="181" spans="1:38" hidden="1" x14ac:dyDescent="0.2">
      <c r="A181" s="191"/>
      <c r="B181" s="191"/>
      <c r="C181" s="191"/>
      <c r="D181" s="191"/>
      <c r="E181" s="191"/>
      <c r="F181" s="191"/>
      <c r="G181" s="191"/>
      <c r="H181" s="191"/>
      <c r="I181" s="191"/>
      <c r="J181" s="191"/>
      <c r="K181" s="191"/>
      <c r="L181" s="191"/>
      <c r="M181" s="191"/>
      <c r="N181" s="191"/>
      <c r="O181" s="191"/>
      <c r="P181" s="191"/>
      <c r="Q181" s="191"/>
      <c r="R181" s="191"/>
      <c r="S181" s="191"/>
      <c r="T181" s="191"/>
      <c r="U181" s="191"/>
      <c r="V181" s="191"/>
      <c r="W181" s="191"/>
      <c r="X181" s="191"/>
      <c r="Y181" s="191"/>
      <c r="Z181" s="191"/>
      <c r="AA181" s="191"/>
      <c r="AB181" s="191"/>
      <c r="AC181" s="191"/>
      <c r="AD181" s="191"/>
      <c r="AE181" s="191"/>
      <c r="AF181" s="191"/>
      <c r="AG181" s="191"/>
      <c r="AH181" s="191"/>
      <c r="AI181" s="191"/>
      <c r="AJ181" s="191"/>
      <c r="AK181" s="191"/>
      <c r="AL181" s="191"/>
    </row>
    <row r="182" spans="1:38" hidden="1" x14ac:dyDescent="0.2">
      <c r="A182" s="191"/>
      <c r="B182" s="191"/>
      <c r="C182" s="191"/>
      <c r="D182" s="191"/>
      <c r="E182" s="191"/>
      <c r="F182" s="191"/>
      <c r="G182" s="191"/>
      <c r="H182" s="191"/>
      <c r="I182" s="191"/>
      <c r="J182" s="191"/>
      <c r="K182" s="191"/>
      <c r="L182" s="191"/>
      <c r="M182" s="191"/>
      <c r="N182" s="191"/>
      <c r="O182" s="191"/>
      <c r="P182" s="191"/>
      <c r="Q182" s="191"/>
      <c r="R182" s="191"/>
      <c r="S182" s="191"/>
      <c r="T182" s="191"/>
      <c r="U182" s="191"/>
      <c r="V182" s="191"/>
      <c r="W182" s="191"/>
      <c r="X182" s="191"/>
      <c r="Y182" s="191"/>
      <c r="Z182" s="191"/>
      <c r="AA182" s="191"/>
      <c r="AB182" s="191"/>
      <c r="AC182" s="191"/>
      <c r="AD182" s="191"/>
      <c r="AE182" s="191"/>
      <c r="AF182" s="191"/>
      <c r="AG182" s="191"/>
      <c r="AH182" s="191"/>
      <c r="AI182" s="191"/>
      <c r="AJ182" s="191"/>
      <c r="AK182" s="191"/>
      <c r="AL182" s="191"/>
    </row>
    <row r="183" spans="1:38" hidden="1" x14ac:dyDescent="0.2">
      <c r="A183" s="191"/>
      <c r="B183" s="191"/>
      <c r="C183" s="191"/>
      <c r="D183" s="191"/>
      <c r="E183" s="191"/>
      <c r="F183" s="191"/>
      <c r="G183" s="191"/>
      <c r="H183" s="191"/>
      <c r="I183" s="191"/>
      <c r="J183" s="191"/>
      <c r="K183" s="191"/>
      <c r="L183" s="191"/>
      <c r="M183" s="191"/>
      <c r="N183" s="191"/>
      <c r="O183" s="191"/>
      <c r="P183" s="191"/>
      <c r="Q183" s="191"/>
      <c r="R183" s="191"/>
      <c r="S183" s="191"/>
      <c r="T183" s="191"/>
      <c r="U183" s="191"/>
      <c r="V183" s="191"/>
      <c r="W183" s="191"/>
      <c r="X183" s="191"/>
      <c r="Y183" s="191"/>
      <c r="Z183" s="191"/>
      <c r="AA183" s="191"/>
      <c r="AB183" s="191"/>
      <c r="AC183" s="191"/>
      <c r="AD183" s="191"/>
      <c r="AE183" s="191"/>
      <c r="AF183" s="191"/>
      <c r="AG183" s="191"/>
      <c r="AH183" s="191"/>
      <c r="AI183" s="191"/>
      <c r="AJ183" s="191"/>
      <c r="AK183" s="191"/>
      <c r="AL183" s="191"/>
    </row>
    <row r="184" spans="1:38" hidden="1" x14ac:dyDescent="0.2">
      <c r="A184" s="191"/>
      <c r="B184" s="191"/>
      <c r="C184" s="191"/>
      <c r="D184" s="191"/>
      <c r="E184" s="191"/>
      <c r="F184" s="191"/>
      <c r="G184" s="191"/>
      <c r="H184" s="191"/>
      <c r="I184" s="191"/>
      <c r="J184" s="191"/>
      <c r="K184" s="191"/>
      <c r="L184" s="191"/>
      <c r="M184" s="191"/>
      <c r="N184" s="191"/>
      <c r="O184" s="191"/>
      <c r="P184" s="191"/>
      <c r="Q184" s="191"/>
      <c r="R184" s="191"/>
      <c r="S184" s="191"/>
      <c r="T184" s="191"/>
      <c r="U184" s="191"/>
      <c r="V184" s="191"/>
      <c r="W184" s="191"/>
      <c r="X184" s="191"/>
      <c r="Y184" s="191"/>
      <c r="Z184" s="191"/>
      <c r="AA184" s="191"/>
      <c r="AB184" s="191"/>
      <c r="AC184" s="191"/>
      <c r="AD184" s="191"/>
      <c r="AE184" s="191"/>
      <c r="AF184" s="191"/>
      <c r="AG184" s="191"/>
      <c r="AH184" s="191"/>
      <c r="AI184" s="191"/>
      <c r="AJ184" s="191"/>
      <c r="AK184" s="191"/>
      <c r="AL184" s="191"/>
    </row>
    <row r="185" spans="1:38" hidden="1" x14ac:dyDescent="0.2">
      <c r="A185" s="191"/>
      <c r="B185" s="191"/>
      <c r="C185" s="191"/>
      <c r="D185" s="191"/>
      <c r="E185" s="191"/>
      <c r="F185" s="191"/>
      <c r="G185" s="191"/>
      <c r="H185" s="191"/>
      <c r="I185" s="191"/>
      <c r="J185" s="191"/>
      <c r="K185" s="191"/>
      <c r="L185" s="191"/>
      <c r="M185" s="191"/>
      <c r="N185" s="191"/>
      <c r="O185" s="191"/>
      <c r="P185" s="191"/>
      <c r="Q185" s="191"/>
      <c r="R185" s="191"/>
      <c r="S185" s="191"/>
      <c r="T185" s="191"/>
      <c r="U185" s="191"/>
      <c r="V185" s="191"/>
      <c r="W185" s="191"/>
      <c r="X185" s="191"/>
      <c r="Y185" s="191"/>
      <c r="Z185" s="191"/>
      <c r="AA185" s="191"/>
      <c r="AB185" s="191"/>
      <c r="AC185" s="191"/>
      <c r="AD185" s="191"/>
      <c r="AE185" s="191"/>
      <c r="AF185" s="191"/>
      <c r="AG185" s="191"/>
      <c r="AH185" s="191"/>
      <c r="AI185" s="191"/>
      <c r="AJ185" s="191"/>
      <c r="AK185" s="191"/>
      <c r="AL185" s="191"/>
    </row>
    <row r="186" spans="1:38" hidden="1" x14ac:dyDescent="0.2">
      <c r="A186" s="191"/>
      <c r="B186" s="191"/>
      <c r="C186" s="191"/>
      <c r="D186" s="191"/>
      <c r="E186" s="191"/>
      <c r="F186" s="191"/>
      <c r="G186" s="191"/>
      <c r="H186" s="191"/>
      <c r="I186" s="191"/>
      <c r="J186" s="191"/>
      <c r="K186" s="191"/>
      <c r="L186" s="191"/>
      <c r="M186" s="191"/>
      <c r="N186" s="191"/>
      <c r="O186" s="191"/>
      <c r="P186" s="191"/>
      <c r="Q186" s="191"/>
      <c r="R186" s="191"/>
      <c r="S186" s="191"/>
      <c r="T186" s="191"/>
      <c r="U186" s="191"/>
      <c r="V186" s="191"/>
      <c r="W186" s="191"/>
      <c r="X186" s="191"/>
      <c r="Y186" s="191"/>
      <c r="Z186" s="191"/>
      <c r="AA186" s="191"/>
      <c r="AB186" s="191"/>
      <c r="AC186" s="191"/>
      <c r="AD186" s="191"/>
      <c r="AE186" s="191"/>
      <c r="AF186" s="191"/>
      <c r="AG186" s="191"/>
      <c r="AH186" s="191"/>
      <c r="AI186" s="191"/>
      <c r="AJ186" s="191"/>
      <c r="AK186" s="191"/>
      <c r="AL186" s="191"/>
    </row>
    <row r="187" spans="1:38" hidden="1" x14ac:dyDescent="0.2">
      <c r="A187" s="191"/>
      <c r="B187" s="191"/>
      <c r="C187" s="191"/>
      <c r="D187" s="191"/>
      <c r="E187" s="191"/>
      <c r="F187" s="191"/>
      <c r="G187" s="191"/>
      <c r="H187" s="191"/>
      <c r="I187" s="191"/>
      <c r="J187" s="191"/>
      <c r="K187" s="191"/>
      <c r="L187" s="191"/>
      <c r="M187" s="191"/>
      <c r="N187" s="191"/>
      <c r="O187" s="191"/>
      <c r="P187" s="191"/>
      <c r="Q187" s="191"/>
      <c r="R187" s="191"/>
      <c r="S187" s="191"/>
      <c r="T187" s="191"/>
      <c r="U187" s="191"/>
      <c r="V187" s="191"/>
      <c r="W187" s="191"/>
      <c r="X187" s="191"/>
      <c r="Y187" s="191"/>
      <c r="Z187" s="191"/>
      <c r="AA187" s="191"/>
      <c r="AB187" s="191"/>
      <c r="AC187" s="191"/>
      <c r="AD187" s="191"/>
      <c r="AE187" s="191"/>
      <c r="AF187" s="191"/>
      <c r="AG187" s="191"/>
      <c r="AH187" s="191"/>
      <c r="AI187" s="191"/>
      <c r="AJ187" s="191"/>
      <c r="AK187" s="191"/>
      <c r="AL187" s="191"/>
    </row>
    <row r="188" spans="1:38" hidden="1" x14ac:dyDescent="0.2">
      <c r="A188" s="191"/>
      <c r="B188" s="191"/>
      <c r="C188" s="191"/>
      <c r="D188" s="191"/>
      <c r="E188" s="191"/>
      <c r="F188" s="191"/>
      <c r="G188" s="191"/>
      <c r="H188" s="191"/>
      <c r="I188" s="191"/>
      <c r="J188" s="191"/>
      <c r="K188" s="191"/>
      <c r="L188" s="191"/>
      <c r="M188" s="191"/>
      <c r="N188" s="191"/>
      <c r="O188" s="191"/>
      <c r="P188" s="191"/>
      <c r="Q188" s="191"/>
      <c r="R188" s="191"/>
      <c r="S188" s="191"/>
      <c r="T188" s="191"/>
      <c r="U188" s="191"/>
      <c r="V188" s="191"/>
      <c r="W188" s="191"/>
      <c r="X188" s="191"/>
      <c r="Y188" s="191"/>
      <c r="Z188" s="191"/>
      <c r="AA188" s="191"/>
      <c r="AB188" s="191"/>
      <c r="AC188" s="191"/>
      <c r="AD188" s="191"/>
      <c r="AE188" s="191"/>
      <c r="AF188" s="191"/>
      <c r="AG188" s="191"/>
      <c r="AH188" s="191"/>
      <c r="AI188" s="191"/>
      <c r="AJ188" s="191"/>
      <c r="AK188" s="191"/>
      <c r="AL188" s="191"/>
    </row>
    <row r="189" spans="1:38" hidden="1" x14ac:dyDescent="0.2">
      <c r="A189" s="191"/>
      <c r="B189" s="191"/>
      <c r="C189" s="191"/>
      <c r="D189" s="191"/>
      <c r="E189" s="191"/>
      <c r="F189" s="191"/>
      <c r="G189" s="191"/>
      <c r="H189" s="191"/>
      <c r="I189" s="191"/>
      <c r="J189" s="191"/>
      <c r="K189" s="191"/>
      <c r="L189" s="191"/>
      <c r="M189" s="191"/>
      <c r="N189" s="191"/>
      <c r="O189" s="191"/>
      <c r="P189" s="191"/>
      <c r="Q189" s="191"/>
      <c r="R189" s="191"/>
      <c r="S189" s="191"/>
      <c r="T189" s="191"/>
      <c r="U189" s="191"/>
      <c r="V189" s="191"/>
      <c r="W189" s="191"/>
      <c r="X189" s="191"/>
      <c r="Y189" s="191"/>
      <c r="Z189" s="191"/>
      <c r="AA189" s="191"/>
      <c r="AB189" s="191"/>
      <c r="AC189" s="191"/>
      <c r="AD189" s="191"/>
      <c r="AE189" s="191"/>
      <c r="AF189" s="191"/>
      <c r="AG189" s="191"/>
      <c r="AH189" s="191"/>
      <c r="AI189" s="191"/>
      <c r="AJ189" s="191"/>
      <c r="AK189" s="191"/>
      <c r="AL189" s="191"/>
    </row>
    <row r="190" spans="1:38" hidden="1" x14ac:dyDescent="0.2">
      <c r="A190" s="191"/>
      <c r="B190" s="191"/>
      <c r="C190" s="191"/>
      <c r="D190" s="191"/>
      <c r="E190" s="191"/>
      <c r="F190" s="191"/>
      <c r="G190" s="191"/>
      <c r="H190" s="191"/>
      <c r="I190" s="191"/>
      <c r="J190" s="191"/>
      <c r="K190" s="191"/>
      <c r="L190" s="191"/>
      <c r="M190" s="191"/>
      <c r="N190" s="191"/>
      <c r="O190" s="191"/>
      <c r="P190" s="191"/>
      <c r="Q190" s="191"/>
      <c r="R190" s="191"/>
      <c r="S190" s="191"/>
      <c r="T190" s="191"/>
      <c r="U190" s="191"/>
      <c r="V190" s="191"/>
      <c r="W190" s="191"/>
      <c r="X190" s="191"/>
      <c r="Y190" s="191"/>
      <c r="Z190" s="191"/>
      <c r="AA190" s="191"/>
      <c r="AB190" s="191"/>
      <c r="AC190" s="191"/>
      <c r="AD190" s="191"/>
      <c r="AE190" s="191"/>
      <c r="AF190" s="191"/>
      <c r="AG190" s="191"/>
      <c r="AH190" s="191"/>
      <c r="AI190" s="191"/>
      <c r="AJ190" s="191"/>
      <c r="AK190" s="191"/>
      <c r="AL190" s="191"/>
    </row>
    <row r="191" spans="1:38" hidden="1" x14ac:dyDescent="0.2">
      <c r="A191" s="191"/>
      <c r="B191" s="191"/>
      <c r="C191" s="191"/>
      <c r="D191" s="191"/>
      <c r="E191" s="191"/>
      <c r="F191" s="191"/>
      <c r="G191" s="191"/>
      <c r="H191" s="191"/>
      <c r="I191" s="191"/>
      <c r="J191" s="191"/>
      <c r="K191" s="191"/>
      <c r="L191" s="191"/>
      <c r="M191" s="191"/>
      <c r="N191" s="191"/>
      <c r="O191" s="191"/>
      <c r="P191" s="191"/>
      <c r="Q191" s="191"/>
      <c r="R191" s="191"/>
      <c r="S191" s="191"/>
      <c r="T191" s="191"/>
      <c r="U191" s="191"/>
      <c r="V191" s="191"/>
      <c r="W191" s="191"/>
      <c r="X191" s="191"/>
      <c r="Y191" s="191"/>
      <c r="Z191" s="191"/>
      <c r="AA191" s="191"/>
      <c r="AB191" s="191"/>
      <c r="AC191" s="191"/>
      <c r="AD191" s="191"/>
      <c r="AE191" s="191"/>
      <c r="AF191" s="191"/>
      <c r="AG191" s="191"/>
      <c r="AH191" s="191"/>
      <c r="AI191" s="191"/>
      <c r="AJ191" s="191"/>
      <c r="AK191" s="191"/>
      <c r="AL191" s="191"/>
    </row>
    <row r="192" spans="1:38" hidden="1" x14ac:dyDescent="0.2">
      <c r="A192" s="191"/>
      <c r="B192" s="191"/>
      <c r="C192" s="191"/>
      <c r="D192" s="191"/>
      <c r="E192" s="191"/>
      <c r="F192" s="191"/>
      <c r="G192" s="191"/>
      <c r="H192" s="191"/>
      <c r="I192" s="191"/>
      <c r="J192" s="191"/>
      <c r="K192" s="191"/>
      <c r="L192" s="191"/>
      <c r="M192" s="191"/>
      <c r="N192" s="191"/>
      <c r="O192" s="191"/>
      <c r="P192" s="191"/>
      <c r="Q192" s="191"/>
      <c r="R192" s="191"/>
      <c r="S192" s="191"/>
      <c r="T192" s="191"/>
      <c r="U192" s="191"/>
      <c r="V192" s="191"/>
      <c r="W192" s="191"/>
      <c r="X192" s="191"/>
      <c r="Y192" s="191"/>
      <c r="Z192" s="191"/>
      <c r="AA192" s="191"/>
      <c r="AB192" s="191"/>
      <c r="AC192" s="191"/>
      <c r="AD192" s="191"/>
      <c r="AE192" s="191"/>
      <c r="AF192" s="191"/>
      <c r="AG192" s="191"/>
      <c r="AH192" s="191"/>
      <c r="AI192" s="191"/>
      <c r="AJ192" s="191"/>
      <c r="AK192" s="191"/>
      <c r="AL192" s="191"/>
    </row>
    <row r="193" spans="1:38" hidden="1" x14ac:dyDescent="0.2">
      <c r="A193" s="191"/>
      <c r="B193" s="191"/>
      <c r="C193" s="191"/>
      <c r="D193" s="191"/>
      <c r="E193" s="191"/>
      <c r="F193" s="191"/>
      <c r="G193" s="191"/>
      <c r="H193" s="191"/>
      <c r="I193" s="191"/>
      <c r="J193" s="191"/>
      <c r="K193" s="191"/>
      <c r="L193" s="191"/>
      <c r="M193" s="191"/>
      <c r="N193" s="191"/>
      <c r="O193" s="191"/>
      <c r="P193" s="191"/>
      <c r="Q193" s="191"/>
      <c r="R193" s="191"/>
      <c r="S193" s="191"/>
      <c r="T193" s="191"/>
      <c r="U193" s="191"/>
      <c r="V193" s="191"/>
      <c r="W193" s="191"/>
      <c r="X193" s="191"/>
      <c r="Y193" s="191"/>
      <c r="Z193" s="191"/>
      <c r="AA193" s="191"/>
      <c r="AB193" s="191"/>
      <c r="AC193" s="191"/>
      <c r="AD193" s="191"/>
      <c r="AE193" s="191"/>
      <c r="AF193" s="191"/>
      <c r="AG193" s="191"/>
      <c r="AH193" s="191"/>
      <c r="AI193" s="191"/>
      <c r="AJ193" s="191"/>
      <c r="AK193" s="191"/>
      <c r="AL193" s="191"/>
    </row>
    <row r="194" spans="1:38" hidden="1" x14ac:dyDescent="0.2">
      <c r="A194" s="191"/>
      <c r="B194" s="191"/>
      <c r="C194" s="191"/>
      <c r="D194" s="191"/>
      <c r="E194" s="191"/>
      <c r="F194" s="191"/>
      <c r="G194" s="191"/>
      <c r="H194" s="191"/>
      <c r="I194" s="191"/>
      <c r="J194" s="191"/>
      <c r="K194" s="191"/>
      <c r="L194" s="191"/>
      <c r="M194" s="191"/>
      <c r="N194" s="191"/>
      <c r="O194" s="191"/>
      <c r="P194" s="191"/>
      <c r="Q194" s="191"/>
      <c r="R194" s="191"/>
      <c r="S194" s="191"/>
      <c r="T194" s="191"/>
      <c r="U194" s="191"/>
      <c r="V194" s="191"/>
      <c r="W194" s="191"/>
      <c r="X194" s="191"/>
      <c r="Y194" s="191"/>
      <c r="Z194" s="191"/>
      <c r="AA194" s="191"/>
      <c r="AB194" s="191"/>
      <c r="AC194" s="191"/>
      <c r="AD194" s="191"/>
      <c r="AE194" s="191"/>
      <c r="AF194" s="191"/>
      <c r="AG194" s="191"/>
      <c r="AH194" s="191"/>
      <c r="AI194" s="191"/>
      <c r="AJ194" s="191"/>
      <c r="AK194" s="191"/>
      <c r="AL194" s="191"/>
    </row>
    <row r="195" spans="1:38" hidden="1" x14ac:dyDescent="0.2">
      <c r="A195" s="191"/>
      <c r="B195" s="191"/>
      <c r="C195" s="191"/>
      <c r="D195" s="191"/>
      <c r="E195" s="191"/>
      <c r="F195" s="191"/>
      <c r="G195" s="191"/>
      <c r="H195" s="191"/>
      <c r="I195" s="191"/>
      <c r="J195" s="191"/>
      <c r="K195" s="191"/>
      <c r="L195" s="191"/>
      <c r="M195" s="191"/>
      <c r="N195" s="191"/>
      <c r="O195" s="191"/>
      <c r="P195" s="191"/>
      <c r="Q195" s="191"/>
      <c r="R195" s="191"/>
      <c r="S195" s="191"/>
      <c r="T195" s="191"/>
      <c r="U195" s="191"/>
      <c r="V195" s="191"/>
      <c r="W195" s="191"/>
      <c r="X195" s="191"/>
      <c r="Y195" s="191"/>
      <c r="Z195" s="191"/>
      <c r="AA195" s="191"/>
      <c r="AB195" s="191"/>
      <c r="AC195" s="191"/>
      <c r="AD195" s="191"/>
      <c r="AE195" s="191"/>
      <c r="AF195" s="191"/>
      <c r="AG195" s="191"/>
      <c r="AH195" s="191"/>
      <c r="AI195" s="191"/>
      <c r="AJ195" s="191"/>
      <c r="AK195" s="191"/>
      <c r="AL195" s="191"/>
    </row>
    <row r="196" spans="1:38" hidden="1" x14ac:dyDescent="0.2">
      <c r="A196" s="191"/>
      <c r="B196" s="191"/>
      <c r="C196" s="191"/>
      <c r="D196" s="191"/>
      <c r="E196" s="191"/>
      <c r="F196" s="191"/>
      <c r="G196" s="191"/>
      <c r="H196" s="191"/>
      <c r="I196" s="191"/>
      <c r="J196" s="191"/>
      <c r="K196" s="191"/>
      <c r="L196" s="191"/>
      <c r="M196" s="191"/>
      <c r="N196" s="191"/>
      <c r="O196" s="191"/>
      <c r="P196" s="191"/>
      <c r="Q196" s="191"/>
      <c r="R196" s="191"/>
      <c r="S196" s="191"/>
      <c r="T196" s="191"/>
      <c r="U196" s="191"/>
      <c r="V196" s="191"/>
      <c r="W196" s="191"/>
      <c r="X196" s="191"/>
      <c r="Y196" s="191"/>
      <c r="Z196" s="191"/>
      <c r="AA196" s="191"/>
      <c r="AB196" s="191"/>
      <c r="AC196" s="191"/>
      <c r="AD196" s="191"/>
      <c r="AE196" s="191"/>
      <c r="AF196" s="191"/>
      <c r="AG196" s="191"/>
      <c r="AH196" s="191"/>
      <c r="AI196" s="191"/>
      <c r="AJ196" s="191"/>
      <c r="AK196" s="191"/>
      <c r="AL196" s="191"/>
    </row>
    <row r="197" spans="1:38" hidden="1" x14ac:dyDescent="0.2">
      <c r="A197" s="191"/>
      <c r="B197" s="191"/>
      <c r="C197" s="191"/>
      <c r="D197" s="191"/>
      <c r="E197" s="191"/>
      <c r="F197" s="191"/>
      <c r="G197" s="191"/>
      <c r="H197" s="191"/>
      <c r="I197" s="191"/>
      <c r="J197" s="191"/>
      <c r="K197" s="191"/>
      <c r="L197" s="191"/>
      <c r="M197" s="191"/>
      <c r="N197" s="191"/>
      <c r="O197" s="191"/>
      <c r="P197" s="191"/>
      <c r="Q197" s="191"/>
      <c r="R197" s="191"/>
      <c r="S197" s="191"/>
      <c r="T197" s="191"/>
      <c r="U197" s="191"/>
      <c r="V197" s="191"/>
      <c r="W197" s="191"/>
      <c r="X197" s="191"/>
      <c r="Y197" s="191"/>
      <c r="Z197" s="191"/>
      <c r="AA197" s="191"/>
      <c r="AB197" s="191"/>
      <c r="AC197" s="191"/>
      <c r="AD197" s="191"/>
      <c r="AE197" s="191"/>
      <c r="AF197" s="191"/>
      <c r="AG197" s="191"/>
      <c r="AH197" s="191"/>
      <c r="AI197" s="191"/>
      <c r="AJ197" s="191"/>
      <c r="AK197" s="191"/>
      <c r="AL197" s="191"/>
    </row>
    <row r="198" spans="1:38" hidden="1" x14ac:dyDescent="0.2">
      <c r="A198" s="191"/>
      <c r="B198" s="191"/>
      <c r="C198" s="191"/>
      <c r="D198" s="191"/>
      <c r="E198" s="191"/>
      <c r="F198" s="191"/>
      <c r="G198" s="191"/>
      <c r="H198" s="191"/>
      <c r="I198" s="191"/>
      <c r="J198" s="191"/>
      <c r="K198" s="191"/>
      <c r="L198" s="191"/>
      <c r="M198" s="191"/>
      <c r="N198" s="191"/>
      <c r="O198" s="191"/>
      <c r="P198" s="191"/>
      <c r="Q198" s="191"/>
      <c r="R198" s="191"/>
      <c r="S198" s="191"/>
      <c r="T198" s="191"/>
      <c r="U198" s="191"/>
      <c r="V198" s="191"/>
      <c r="W198" s="191"/>
      <c r="X198" s="191"/>
      <c r="Y198" s="191"/>
      <c r="Z198" s="191"/>
      <c r="AA198" s="191"/>
      <c r="AB198" s="191"/>
      <c r="AC198" s="191"/>
      <c r="AD198" s="191"/>
      <c r="AE198" s="191"/>
      <c r="AF198" s="191"/>
      <c r="AG198" s="191"/>
      <c r="AH198" s="191"/>
      <c r="AI198" s="191"/>
      <c r="AJ198" s="191"/>
      <c r="AK198" s="191"/>
      <c r="AL198" s="191"/>
    </row>
    <row r="199" spans="1:38" hidden="1" x14ac:dyDescent="0.2">
      <c r="A199" s="191"/>
      <c r="B199" s="191"/>
      <c r="C199" s="191"/>
      <c r="D199" s="191"/>
      <c r="E199" s="191"/>
      <c r="F199" s="191"/>
      <c r="G199" s="191"/>
      <c r="H199" s="191"/>
      <c r="I199" s="191"/>
      <c r="J199" s="191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  <c r="V199" s="191"/>
      <c r="W199" s="191"/>
      <c r="X199" s="191"/>
      <c r="Y199" s="191"/>
      <c r="Z199" s="191"/>
      <c r="AA199" s="191"/>
      <c r="AB199" s="191"/>
      <c r="AC199" s="191"/>
      <c r="AD199" s="191"/>
      <c r="AE199" s="191"/>
      <c r="AF199" s="191"/>
      <c r="AG199" s="191"/>
      <c r="AH199" s="191"/>
      <c r="AI199" s="191"/>
      <c r="AJ199" s="191"/>
      <c r="AK199" s="191"/>
      <c r="AL199" s="191"/>
    </row>
    <row r="200" spans="1:38" hidden="1" x14ac:dyDescent="0.2">
      <c r="A200" s="191"/>
      <c r="B200" s="191"/>
      <c r="C200" s="191"/>
      <c r="D200" s="191"/>
      <c r="E200" s="191"/>
      <c r="F200" s="191"/>
      <c r="G200" s="191"/>
      <c r="H200" s="191"/>
      <c r="I200" s="191"/>
      <c r="J200" s="191"/>
      <c r="K200" s="191"/>
      <c r="L200" s="191"/>
      <c r="M200" s="191"/>
      <c r="N200" s="191"/>
      <c r="O200" s="191"/>
      <c r="P200" s="191"/>
      <c r="Q200" s="191"/>
      <c r="R200" s="191"/>
      <c r="S200" s="191"/>
      <c r="T200" s="191"/>
      <c r="U200" s="191"/>
      <c r="V200" s="191"/>
      <c r="W200" s="191"/>
      <c r="X200" s="191"/>
      <c r="Y200" s="191"/>
      <c r="Z200" s="191"/>
      <c r="AA200" s="191"/>
      <c r="AB200" s="191"/>
      <c r="AC200" s="191"/>
      <c r="AD200" s="191"/>
      <c r="AE200" s="191"/>
      <c r="AF200" s="191"/>
      <c r="AG200" s="191"/>
      <c r="AH200" s="191"/>
      <c r="AI200" s="191"/>
      <c r="AJ200" s="191"/>
      <c r="AK200" s="191"/>
      <c r="AL200" s="191"/>
    </row>
    <row r="201" spans="1:38" hidden="1" x14ac:dyDescent="0.2">
      <c r="A201" s="191"/>
      <c r="B201" s="191"/>
      <c r="C201" s="191"/>
      <c r="D201" s="191"/>
      <c r="E201" s="191"/>
      <c r="F201" s="191"/>
      <c r="G201" s="191"/>
      <c r="H201" s="191"/>
      <c r="I201" s="191"/>
      <c r="J201" s="191"/>
      <c r="K201" s="191"/>
      <c r="L201" s="191"/>
      <c r="M201" s="191"/>
      <c r="N201" s="191"/>
      <c r="O201" s="191"/>
      <c r="P201" s="191"/>
      <c r="Q201" s="191"/>
      <c r="R201" s="191"/>
      <c r="S201" s="191"/>
      <c r="T201" s="191"/>
      <c r="U201" s="191"/>
      <c r="V201" s="191"/>
      <c r="W201" s="191"/>
      <c r="X201" s="191"/>
      <c r="Y201" s="191"/>
      <c r="Z201" s="191"/>
      <c r="AA201" s="191"/>
      <c r="AB201" s="191"/>
      <c r="AC201" s="191"/>
      <c r="AD201" s="191"/>
      <c r="AE201" s="191"/>
      <c r="AF201" s="191"/>
      <c r="AG201" s="191"/>
      <c r="AH201" s="191"/>
      <c r="AI201" s="191"/>
      <c r="AJ201" s="191"/>
      <c r="AK201" s="191"/>
      <c r="AL201" s="191"/>
    </row>
    <row r="202" spans="1:38" hidden="1" x14ac:dyDescent="0.2">
      <c r="A202" s="191"/>
      <c r="B202" s="191"/>
      <c r="C202" s="191"/>
      <c r="D202" s="191"/>
      <c r="E202" s="191"/>
      <c r="F202" s="191"/>
      <c r="G202" s="191"/>
      <c r="H202" s="191"/>
      <c r="I202" s="191"/>
      <c r="J202" s="191"/>
      <c r="K202" s="191"/>
      <c r="L202" s="191"/>
      <c r="M202" s="191"/>
      <c r="N202" s="191"/>
      <c r="O202" s="191"/>
      <c r="P202" s="191"/>
      <c r="Q202" s="191"/>
      <c r="R202" s="191"/>
      <c r="S202" s="191"/>
      <c r="T202" s="191"/>
      <c r="U202" s="191"/>
      <c r="V202" s="191"/>
      <c r="W202" s="191"/>
      <c r="X202" s="191"/>
      <c r="Y202" s="191"/>
      <c r="Z202" s="191"/>
      <c r="AA202" s="191"/>
      <c r="AB202" s="191"/>
      <c r="AC202" s="191"/>
      <c r="AD202" s="191"/>
      <c r="AE202" s="191"/>
      <c r="AF202" s="191"/>
      <c r="AG202" s="191"/>
      <c r="AH202" s="191"/>
      <c r="AI202" s="191"/>
      <c r="AJ202" s="191"/>
      <c r="AK202" s="191"/>
      <c r="AL202" s="191"/>
    </row>
    <row r="203" spans="1:38" hidden="1" x14ac:dyDescent="0.2">
      <c r="A203" s="191"/>
      <c r="B203" s="191"/>
      <c r="C203" s="191"/>
      <c r="D203" s="191"/>
      <c r="E203" s="191"/>
      <c r="F203" s="191"/>
      <c r="G203" s="191"/>
      <c r="H203" s="191"/>
      <c r="I203" s="191"/>
      <c r="J203" s="191"/>
      <c r="K203" s="191"/>
      <c r="L203" s="191"/>
      <c r="M203" s="191"/>
      <c r="N203" s="191"/>
      <c r="O203" s="191"/>
      <c r="P203" s="191"/>
      <c r="Q203" s="191"/>
      <c r="R203" s="191"/>
      <c r="S203" s="191"/>
      <c r="T203" s="191"/>
      <c r="U203" s="191"/>
      <c r="V203" s="191"/>
      <c r="W203" s="191"/>
      <c r="X203" s="191"/>
      <c r="Y203" s="191"/>
      <c r="Z203" s="191"/>
      <c r="AA203" s="191"/>
      <c r="AB203" s="191"/>
      <c r="AC203" s="191"/>
      <c r="AD203" s="191"/>
      <c r="AE203" s="191"/>
      <c r="AF203" s="191"/>
      <c r="AG203" s="191"/>
      <c r="AH203" s="191"/>
      <c r="AI203" s="191"/>
      <c r="AJ203" s="191"/>
      <c r="AK203" s="191"/>
      <c r="AL203" s="191"/>
    </row>
    <row r="204" spans="1:38" hidden="1" x14ac:dyDescent="0.2">
      <c r="A204" s="191"/>
      <c r="B204" s="191"/>
      <c r="C204" s="191"/>
      <c r="D204" s="191"/>
      <c r="E204" s="191"/>
      <c r="F204" s="191"/>
      <c r="G204" s="191"/>
      <c r="H204" s="191"/>
      <c r="I204" s="191"/>
      <c r="J204" s="191"/>
      <c r="K204" s="191"/>
      <c r="L204" s="191"/>
      <c r="M204" s="191"/>
      <c r="N204" s="191"/>
      <c r="O204" s="191"/>
      <c r="P204" s="191"/>
      <c r="Q204" s="191"/>
      <c r="R204" s="191"/>
      <c r="S204" s="191"/>
      <c r="T204" s="191"/>
      <c r="U204" s="191"/>
      <c r="V204" s="191"/>
      <c r="W204" s="191"/>
      <c r="X204" s="191"/>
      <c r="Y204" s="191"/>
      <c r="Z204" s="191"/>
      <c r="AA204" s="191"/>
      <c r="AB204" s="191"/>
      <c r="AC204" s="191"/>
      <c r="AD204" s="191"/>
      <c r="AE204" s="191"/>
      <c r="AF204" s="191"/>
      <c r="AG204" s="191"/>
      <c r="AH204" s="191"/>
      <c r="AI204" s="191"/>
      <c r="AJ204" s="191"/>
      <c r="AK204" s="191"/>
      <c r="AL204" s="191"/>
    </row>
    <row r="205" spans="1:38" hidden="1" x14ac:dyDescent="0.2">
      <c r="A205" s="191"/>
      <c r="B205" s="191"/>
      <c r="C205" s="191"/>
      <c r="D205" s="191"/>
      <c r="E205" s="191"/>
      <c r="F205" s="191"/>
      <c r="G205" s="191"/>
      <c r="H205" s="191"/>
      <c r="I205" s="191"/>
      <c r="J205" s="191"/>
      <c r="K205" s="191"/>
      <c r="L205" s="191"/>
      <c r="M205" s="191"/>
      <c r="N205" s="191"/>
      <c r="O205" s="191"/>
      <c r="P205" s="191"/>
      <c r="Q205" s="191"/>
      <c r="R205" s="191"/>
      <c r="S205" s="191"/>
      <c r="T205" s="191"/>
      <c r="U205" s="191"/>
      <c r="V205" s="191"/>
      <c r="W205" s="191"/>
      <c r="X205" s="191"/>
      <c r="Y205" s="191"/>
      <c r="Z205" s="191"/>
      <c r="AA205" s="191"/>
      <c r="AB205" s="191"/>
      <c r="AC205" s="191"/>
      <c r="AD205" s="191"/>
      <c r="AE205" s="191"/>
      <c r="AF205" s="191"/>
      <c r="AG205" s="191"/>
      <c r="AH205" s="191"/>
      <c r="AI205" s="191"/>
      <c r="AJ205" s="191"/>
      <c r="AK205" s="191"/>
      <c r="AL205" s="191"/>
    </row>
    <row r="206" spans="1:38" hidden="1" x14ac:dyDescent="0.2">
      <c r="A206" s="191"/>
      <c r="B206" s="191"/>
      <c r="C206" s="191"/>
      <c r="D206" s="191"/>
      <c r="E206" s="191"/>
      <c r="F206" s="191"/>
      <c r="G206" s="191"/>
      <c r="H206" s="191"/>
      <c r="I206" s="191"/>
      <c r="J206" s="191"/>
      <c r="K206" s="191"/>
      <c r="L206" s="191"/>
      <c r="M206" s="191"/>
      <c r="N206" s="191"/>
      <c r="O206" s="191"/>
      <c r="P206" s="191"/>
      <c r="Q206" s="191"/>
      <c r="R206" s="191"/>
      <c r="S206" s="191"/>
      <c r="T206" s="191"/>
      <c r="U206" s="191"/>
      <c r="V206" s="191"/>
      <c r="W206" s="191"/>
      <c r="X206" s="191"/>
      <c r="Y206" s="191"/>
      <c r="Z206" s="191"/>
      <c r="AA206" s="191"/>
      <c r="AB206" s="191"/>
      <c r="AC206" s="191"/>
      <c r="AD206" s="191"/>
      <c r="AE206" s="191"/>
      <c r="AF206" s="191"/>
      <c r="AG206" s="191"/>
      <c r="AH206" s="191"/>
      <c r="AI206" s="191"/>
      <c r="AJ206" s="191"/>
      <c r="AK206" s="191"/>
      <c r="AL206" s="191"/>
    </row>
    <row r="207" spans="1:38" hidden="1" x14ac:dyDescent="0.2">
      <c r="A207" s="191"/>
      <c r="B207" s="191"/>
      <c r="C207" s="191"/>
      <c r="D207" s="191"/>
      <c r="E207" s="191"/>
      <c r="F207" s="191"/>
      <c r="G207" s="191"/>
      <c r="H207" s="191"/>
      <c r="I207" s="191"/>
      <c r="J207" s="191"/>
      <c r="K207" s="191"/>
      <c r="L207" s="191"/>
      <c r="M207" s="191"/>
      <c r="N207" s="191"/>
      <c r="O207" s="191"/>
      <c r="P207" s="191"/>
      <c r="Q207" s="191"/>
      <c r="R207" s="191"/>
      <c r="S207" s="191"/>
      <c r="T207" s="191"/>
      <c r="U207" s="191"/>
      <c r="V207" s="191"/>
      <c r="W207" s="191"/>
      <c r="X207" s="191"/>
      <c r="Y207" s="191"/>
      <c r="Z207" s="191"/>
      <c r="AA207" s="191"/>
      <c r="AB207" s="191"/>
      <c r="AC207" s="191"/>
      <c r="AD207" s="191"/>
      <c r="AE207" s="191"/>
      <c r="AF207" s="191"/>
      <c r="AG207" s="191"/>
      <c r="AH207" s="191"/>
      <c r="AI207" s="191"/>
      <c r="AJ207" s="191"/>
      <c r="AK207" s="191"/>
      <c r="AL207" s="191"/>
    </row>
    <row r="208" spans="1:38" hidden="1" x14ac:dyDescent="0.2">
      <c r="A208" s="191"/>
      <c r="B208" s="191"/>
      <c r="C208" s="191"/>
      <c r="D208" s="191"/>
      <c r="E208" s="191"/>
      <c r="F208" s="191"/>
      <c r="G208" s="191"/>
      <c r="H208" s="191"/>
      <c r="I208" s="191"/>
      <c r="J208" s="191"/>
      <c r="K208" s="191"/>
      <c r="L208" s="191"/>
      <c r="M208" s="191"/>
      <c r="N208" s="191"/>
      <c r="O208" s="191"/>
      <c r="P208" s="191"/>
      <c r="Q208" s="191"/>
      <c r="R208" s="191"/>
      <c r="S208" s="191"/>
      <c r="T208" s="191"/>
      <c r="U208" s="191"/>
      <c r="V208" s="191"/>
      <c r="W208" s="191"/>
      <c r="X208" s="191"/>
      <c r="Y208" s="191"/>
      <c r="Z208" s="191"/>
      <c r="AA208" s="191"/>
      <c r="AB208" s="191"/>
      <c r="AC208" s="191"/>
      <c r="AD208" s="191"/>
      <c r="AE208" s="191"/>
      <c r="AF208" s="191"/>
      <c r="AG208" s="191"/>
      <c r="AH208" s="191"/>
      <c r="AI208" s="191"/>
      <c r="AJ208" s="191"/>
      <c r="AK208" s="191"/>
      <c r="AL208" s="191"/>
    </row>
    <row r="209" spans="1:38" hidden="1" x14ac:dyDescent="0.2">
      <c r="A209" s="191"/>
      <c r="B209" s="191"/>
      <c r="C209" s="191"/>
      <c r="D209" s="191"/>
      <c r="E209" s="191"/>
      <c r="F209" s="191"/>
      <c r="G209" s="191"/>
      <c r="H209" s="191"/>
      <c r="I209" s="191"/>
      <c r="J209" s="191"/>
      <c r="K209" s="191"/>
      <c r="L209" s="191"/>
      <c r="M209" s="191"/>
      <c r="N209" s="191"/>
      <c r="O209" s="191"/>
      <c r="P209" s="191"/>
      <c r="Q209" s="191"/>
      <c r="R209" s="191"/>
      <c r="S209" s="191"/>
      <c r="T209" s="191"/>
      <c r="U209" s="191"/>
      <c r="V209" s="191"/>
      <c r="W209" s="191"/>
      <c r="X209" s="191"/>
      <c r="Y209" s="191"/>
      <c r="Z209" s="191"/>
      <c r="AA209" s="191"/>
      <c r="AB209" s="191"/>
      <c r="AC209" s="191"/>
      <c r="AD209" s="191"/>
      <c r="AE209" s="191"/>
      <c r="AF209" s="191"/>
      <c r="AG209" s="191"/>
      <c r="AH209" s="191"/>
      <c r="AI209" s="191"/>
      <c r="AJ209" s="191"/>
      <c r="AK209" s="191"/>
      <c r="AL209" s="191"/>
    </row>
    <row r="210" spans="1:38" hidden="1" x14ac:dyDescent="0.2">
      <c r="A210" s="191"/>
      <c r="B210" s="191"/>
      <c r="C210" s="191"/>
      <c r="D210" s="191"/>
      <c r="E210" s="191"/>
      <c r="F210" s="191"/>
      <c r="G210" s="191"/>
      <c r="H210" s="191"/>
      <c r="I210" s="191"/>
      <c r="J210" s="191"/>
      <c r="K210" s="191"/>
      <c r="L210" s="191"/>
      <c r="M210" s="191"/>
      <c r="N210" s="191"/>
      <c r="O210" s="191"/>
      <c r="P210" s="191"/>
      <c r="Q210" s="191"/>
      <c r="R210" s="191"/>
      <c r="S210" s="191"/>
      <c r="T210" s="191"/>
      <c r="U210" s="191"/>
      <c r="V210" s="191"/>
      <c r="W210" s="191"/>
      <c r="X210" s="191"/>
      <c r="Y210" s="191"/>
      <c r="Z210" s="191"/>
      <c r="AA210" s="191"/>
      <c r="AB210" s="191"/>
      <c r="AC210" s="191"/>
      <c r="AD210" s="191"/>
      <c r="AE210" s="191"/>
      <c r="AF210" s="191"/>
      <c r="AG210" s="191"/>
      <c r="AH210" s="191"/>
      <c r="AI210" s="191"/>
      <c r="AJ210" s="191"/>
      <c r="AK210" s="191"/>
      <c r="AL210" s="191"/>
    </row>
    <row r="211" spans="1:38" hidden="1" x14ac:dyDescent="0.2">
      <c r="A211" s="191"/>
      <c r="B211" s="191"/>
      <c r="C211" s="191"/>
      <c r="D211" s="191"/>
      <c r="E211" s="191"/>
      <c r="F211" s="191"/>
      <c r="G211" s="191"/>
      <c r="H211" s="191"/>
      <c r="I211" s="191"/>
      <c r="J211" s="191"/>
      <c r="K211" s="191"/>
      <c r="L211" s="191"/>
      <c r="M211" s="191"/>
      <c r="N211" s="191"/>
      <c r="O211" s="191"/>
      <c r="P211" s="191"/>
      <c r="Q211" s="191"/>
      <c r="R211" s="191"/>
      <c r="S211" s="191"/>
      <c r="T211" s="191"/>
      <c r="U211" s="191"/>
      <c r="V211" s="191"/>
      <c r="W211" s="191"/>
      <c r="X211" s="191"/>
      <c r="Y211" s="191"/>
      <c r="Z211" s="191"/>
      <c r="AA211" s="191"/>
      <c r="AB211" s="191"/>
      <c r="AC211" s="191"/>
      <c r="AD211" s="191"/>
      <c r="AE211" s="191"/>
      <c r="AF211" s="191"/>
      <c r="AG211" s="191"/>
      <c r="AH211" s="191"/>
      <c r="AI211" s="191"/>
      <c r="AJ211" s="191"/>
      <c r="AK211" s="191"/>
      <c r="AL211" s="191"/>
    </row>
    <row r="212" spans="1:38" hidden="1" x14ac:dyDescent="0.2">
      <c r="A212" s="191"/>
      <c r="B212" s="191"/>
      <c r="C212" s="191"/>
      <c r="D212" s="191"/>
      <c r="E212" s="191"/>
      <c r="F212" s="191"/>
      <c r="G212" s="191"/>
      <c r="H212" s="191"/>
      <c r="I212" s="191"/>
      <c r="J212" s="191"/>
      <c r="K212" s="191"/>
      <c r="L212" s="191"/>
      <c r="M212" s="191"/>
      <c r="N212" s="191"/>
      <c r="O212" s="191"/>
      <c r="P212" s="191"/>
      <c r="Q212" s="191"/>
      <c r="R212" s="191"/>
      <c r="S212" s="191"/>
      <c r="T212" s="191"/>
      <c r="U212" s="191"/>
      <c r="V212" s="191"/>
      <c r="W212" s="191"/>
      <c r="X212" s="191"/>
      <c r="Y212" s="191"/>
      <c r="Z212" s="191"/>
      <c r="AA212" s="191"/>
      <c r="AB212" s="191"/>
      <c r="AC212" s="191"/>
      <c r="AD212" s="191"/>
      <c r="AE212" s="191"/>
      <c r="AF212" s="191"/>
      <c r="AG212" s="191"/>
      <c r="AH212" s="191"/>
      <c r="AI212" s="191"/>
      <c r="AJ212" s="191"/>
      <c r="AK212" s="191"/>
      <c r="AL212" s="191"/>
    </row>
    <row r="213" spans="1:38" hidden="1" x14ac:dyDescent="0.2">
      <c r="A213" s="191"/>
      <c r="B213" s="191"/>
      <c r="C213" s="191"/>
      <c r="D213" s="191"/>
      <c r="E213" s="191"/>
      <c r="F213" s="191"/>
      <c r="G213" s="191"/>
      <c r="H213" s="191"/>
      <c r="I213" s="191"/>
      <c r="J213" s="191"/>
      <c r="K213" s="191"/>
      <c r="L213" s="191"/>
      <c r="M213" s="191"/>
      <c r="N213" s="191"/>
      <c r="O213" s="191"/>
      <c r="P213" s="191"/>
      <c r="Q213" s="191"/>
      <c r="R213" s="191"/>
      <c r="S213" s="191"/>
      <c r="T213" s="191"/>
      <c r="U213" s="191"/>
      <c r="V213" s="191"/>
      <c r="W213" s="191"/>
      <c r="X213" s="191"/>
      <c r="Y213" s="191"/>
      <c r="Z213" s="191"/>
      <c r="AA213" s="191"/>
      <c r="AB213" s="191"/>
      <c r="AC213" s="191"/>
      <c r="AD213" s="191"/>
      <c r="AE213" s="191"/>
      <c r="AF213" s="191"/>
      <c r="AG213" s="191"/>
      <c r="AH213" s="191"/>
      <c r="AI213" s="191"/>
      <c r="AJ213" s="191"/>
      <c r="AK213" s="191"/>
      <c r="AL213" s="191"/>
    </row>
    <row r="214" spans="1:38" hidden="1" x14ac:dyDescent="0.2">
      <c r="A214" s="191"/>
      <c r="B214" s="191"/>
      <c r="C214" s="191"/>
      <c r="D214" s="191"/>
      <c r="E214" s="191"/>
      <c r="F214" s="191"/>
      <c r="G214" s="191"/>
      <c r="H214" s="191"/>
      <c r="I214" s="191"/>
      <c r="J214" s="191"/>
      <c r="K214" s="191"/>
      <c r="L214" s="191"/>
      <c r="M214" s="191"/>
      <c r="N214" s="191"/>
      <c r="O214" s="191"/>
      <c r="P214" s="191"/>
      <c r="Q214" s="191"/>
      <c r="R214" s="191"/>
      <c r="S214" s="191"/>
      <c r="T214" s="191"/>
      <c r="U214" s="191"/>
      <c r="V214" s="191"/>
      <c r="W214" s="191"/>
      <c r="X214" s="191"/>
      <c r="Y214" s="191"/>
      <c r="Z214" s="191"/>
      <c r="AA214" s="191"/>
      <c r="AB214" s="191"/>
      <c r="AC214" s="191"/>
      <c r="AD214" s="191"/>
      <c r="AE214" s="191"/>
      <c r="AF214" s="191"/>
      <c r="AG214" s="191"/>
      <c r="AH214" s="191"/>
      <c r="AI214" s="191"/>
      <c r="AJ214" s="191"/>
      <c r="AK214" s="191"/>
      <c r="AL214" s="191"/>
    </row>
    <row r="215" spans="1:38" hidden="1" x14ac:dyDescent="0.2">
      <c r="A215" s="191"/>
      <c r="B215" s="191"/>
      <c r="C215" s="191"/>
      <c r="D215" s="191"/>
      <c r="E215" s="191"/>
      <c r="F215" s="191"/>
      <c r="G215" s="191"/>
      <c r="H215" s="191"/>
      <c r="I215" s="191"/>
      <c r="J215" s="191"/>
      <c r="K215" s="191"/>
      <c r="L215" s="191"/>
      <c r="M215" s="191"/>
      <c r="N215" s="191"/>
      <c r="O215" s="191"/>
      <c r="P215" s="191"/>
      <c r="Q215" s="191"/>
      <c r="R215" s="191"/>
      <c r="S215" s="191"/>
      <c r="T215" s="191"/>
      <c r="U215" s="191"/>
      <c r="V215" s="191"/>
      <c r="W215" s="191"/>
      <c r="X215" s="191"/>
      <c r="Y215" s="191"/>
      <c r="Z215" s="191"/>
      <c r="AA215" s="191"/>
      <c r="AB215" s="191"/>
      <c r="AC215" s="191"/>
      <c r="AD215" s="191"/>
      <c r="AE215" s="191"/>
      <c r="AF215" s="191"/>
      <c r="AG215" s="191"/>
      <c r="AH215" s="191"/>
      <c r="AI215" s="191"/>
      <c r="AJ215" s="191"/>
      <c r="AK215" s="191"/>
      <c r="AL215" s="191"/>
    </row>
    <row r="216" spans="1:38" hidden="1" x14ac:dyDescent="0.2">
      <c r="A216" s="191"/>
      <c r="B216" s="191"/>
      <c r="C216" s="191"/>
      <c r="D216" s="191"/>
      <c r="E216" s="191"/>
      <c r="F216" s="191"/>
      <c r="G216" s="191"/>
      <c r="H216" s="191"/>
      <c r="I216" s="191"/>
      <c r="J216" s="191"/>
      <c r="K216" s="191"/>
      <c r="L216" s="191"/>
      <c r="M216" s="191"/>
      <c r="N216" s="191"/>
      <c r="O216" s="191"/>
      <c r="P216" s="191"/>
      <c r="Q216" s="191"/>
      <c r="R216" s="191"/>
      <c r="S216" s="191"/>
      <c r="T216" s="191"/>
      <c r="U216" s="191"/>
      <c r="V216" s="191"/>
      <c r="W216" s="191"/>
      <c r="X216" s="191"/>
      <c r="Y216" s="191"/>
      <c r="Z216" s="191"/>
      <c r="AA216" s="191"/>
      <c r="AB216" s="191"/>
      <c r="AC216" s="191"/>
      <c r="AD216" s="191"/>
      <c r="AE216" s="191"/>
      <c r="AF216" s="191"/>
      <c r="AG216" s="191"/>
      <c r="AH216" s="191"/>
      <c r="AI216" s="191"/>
      <c r="AJ216" s="191"/>
      <c r="AK216" s="191"/>
      <c r="AL216" s="191"/>
    </row>
    <row r="217" spans="1:38" hidden="1" x14ac:dyDescent="0.2">
      <c r="A217" s="191"/>
      <c r="B217" s="191"/>
      <c r="C217" s="191"/>
      <c r="D217" s="191"/>
      <c r="E217" s="191"/>
      <c r="F217" s="191"/>
      <c r="G217" s="191"/>
      <c r="H217" s="191"/>
      <c r="I217" s="191"/>
      <c r="J217" s="191"/>
      <c r="K217" s="191"/>
      <c r="L217" s="191"/>
      <c r="M217" s="191"/>
      <c r="N217" s="191"/>
      <c r="O217" s="191"/>
      <c r="P217" s="191"/>
      <c r="Q217" s="191"/>
      <c r="R217" s="191"/>
      <c r="S217" s="191"/>
      <c r="T217" s="191"/>
      <c r="U217" s="191"/>
      <c r="V217" s="191"/>
      <c r="W217" s="191"/>
      <c r="X217" s="191"/>
      <c r="Y217" s="191"/>
      <c r="Z217" s="191"/>
      <c r="AA217" s="191"/>
      <c r="AB217" s="191"/>
      <c r="AC217" s="191"/>
      <c r="AD217" s="191"/>
      <c r="AE217" s="191"/>
      <c r="AF217" s="191"/>
      <c r="AG217" s="191"/>
      <c r="AH217" s="191"/>
      <c r="AI217" s="191"/>
      <c r="AJ217" s="191"/>
      <c r="AK217" s="191"/>
      <c r="AL217" s="191"/>
    </row>
    <row r="218" spans="1:38" hidden="1" x14ac:dyDescent="0.2">
      <c r="A218" s="191"/>
      <c r="B218" s="191"/>
      <c r="C218" s="191"/>
      <c r="D218" s="191"/>
      <c r="E218" s="191"/>
      <c r="F218" s="191"/>
      <c r="G218" s="191"/>
      <c r="H218" s="191"/>
      <c r="I218" s="191"/>
      <c r="J218" s="191"/>
      <c r="K218" s="191"/>
      <c r="L218" s="191"/>
      <c r="M218" s="191"/>
      <c r="N218" s="191"/>
      <c r="O218" s="191"/>
      <c r="P218" s="191"/>
      <c r="Q218" s="191"/>
      <c r="R218" s="191"/>
      <c r="S218" s="191"/>
      <c r="T218" s="191"/>
      <c r="U218" s="191"/>
      <c r="V218" s="191"/>
      <c r="W218" s="191"/>
      <c r="X218" s="191"/>
      <c r="Y218" s="191"/>
      <c r="Z218" s="191"/>
      <c r="AA218" s="191"/>
      <c r="AB218" s="191"/>
      <c r="AC218" s="191"/>
      <c r="AD218" s="191"/>
      <c r="AE218" s="191"/>
      <c r="AF218" s="191"/>
      <c r="AG218" s="191"/>
      <c r="AH218" s="191"/>
      <c r="AI218" s="191"/>
      <c r="AJ218" s="191"/>
      <c r="AK218" s="191"/>
      <c r="AL218" s="191"/>
    </row>
    <row r="219" spans="1:38" hidden="1" x14ac:dyDescent="0.2"/>
    <row r="220" spans="1:38" hidden="1" x14ac:dyDescent="0.2"/>
    <row r="221" spans="1:38" hidden="1" x14ac:dyDescent="0.2"/>
    <row r="222" spans="1:38" hidden="1" x14ac:dyDescent="0.2"/>
    <row r="223" spans="1:38" hidden="1" x14ac:dyDescent="0.2"/>
    <row r="224" spans="1:38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idden="1" x14ac:dyDescent="0.2"/>
    <row r="334" hidden="1" x14ac:dyDescent="0.2"/>
    <row r="335" hidden="1" x14ac:dyDescent="0.2"/>
    <row r="336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  <row r="345" hidden="1" x14ac:dyDescent="0.2"/>
    <row r="346" hidden="1" x14ac:dyDescent="0.2"/>
    <row r="347" hidden="1" x14ac:dyDescent="0.2"/>
    <row r="348" hidden="1" x14ac:dyDescent="0.2"/>
    <row r="349" hidden="1" x14ac:dyDescent="0.2"/>
    <row r="350" hidden="1" x14ac:dyDescent="0.2"/>
    <row r="351" hidden="1" x14ac:dyDescent="0.2"/>
    <row r="352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  <row r="361" hidden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  <row r="370" hidden="1" x14ac:dyDescent="0.2"/>
    <row r="371" hidden="1" x14ac:dyDescent="0.2"/>
    <row r="372" hidden="1" x14ac:dyDescent="0.2"/>
    <row r="373" hidden="1" x14ac:dyDescent="0.2"/>
    <row r="374" hidden="1" x14ac:dyDescent="0.2"/>
    <row r="375" hidden="1" x14ac:dyDescent="0.2"/>
    <row r="376" hidden="1" x14ac:dyDescent="0.2"/>
    <row r="377" hidden="1" x14ac:dyDescent="0.2"/>
    <row r="378" hidden="1" x14ac:dyDescent="0.2"/>
    <row r="379" hidden="1" x14ac:dyDescent="0.2"/>
    <row r="380" hidden="1" x14ac:dyDescent="0.2"/>
    <row r="381" hidden="1" x14ac:dyDescent="0.2"/>
    <row r="382" hidden="1" x14ac:dyDescent="0.2"/>
    <row r="383" hidden="1" x14ac:dyDescent="0.2"/>
    <row r="384" hidden="1" x14ac:dyDescent="0.2"/>
    <row r="385" hidden="1" x14ac:dyDescent="0.2"/>
    <row r="386" hidden="1" x14ac:dyDescent="0.2"/>
    <row r="387" hidden="1" x14ac:dyDescent="0.2"/>
    <row r="388" hidden="1" x14ac:dyDescent="0.2"/>
    <row r="389" hidden="1" x14ac:dyDescent="0.2"/>
    <row r="390" hidden="1" x14ac:dyDescent="0.2"/>
    <row r="391" hidden="1" x14ac:dyDescent="0.2"/>
    <row r="392" hidden="1" x14ac:dyDescent="0.2"/>
    <row r="393" hidden="1" x14ac:dyDescent="0.2"/>
    <row r="394" hidden="1" x14ac:dyDescent="0.2"/>
    <row r="395" hidden="1" x14ac:dyDescent="0.2"/>
    <row r="396" hidden="1" x14ac:dyDescent="0.2"/>
    <row r="397" hidden="1" x14ac:dyDescent="0.2"/>
    <row r="398" hidden="1" x14ac:dyDescent="0.2"/>
    <row r="399" hidden="1" x14ac:dyDescent="0.2"/>
    <row r="400" hidden="1" x14ac:dyDescent="0.2"/>
    <row r="401" hidden="1" x14ac:dyDescent="0.2"/>
    <row r="402" hidden="1" x14ac:dyDescent="0.2"/>
    <row r="403" hidden="1" x14ac:dyDescent="0.2"/>
    <row r="404" hidden="1" x14ac:dyDescent="0.2"/>
    <row r="405" hidden="1" x14ac:dyDescent="0.2"/>
    <row r="406" hidden="1" x14ac:dyDescent="0.2"/>
    <row r="407" hidden="1" x14ac:dyDescent="0.2"/>
    <row r="408" hidden="1" x14ac:dyDescent="0.2"/>
    <row r="409" hidden="1" x14ac:dyDescent="0.2"/>
    <row r="410" hidden="1" x14ac:dyDescent="0.2"/>
    <row r="411" hidden="1" x14ac:dyDescent="0.2"/>
    <row r="412" hidden="1" x14ac:dyDescent="0.2"/>
    <row r="413" hidden="1" x14ac:dyDescent="0.2"/>
    <row r="414" hidden="1" x14ac:dyDescent="0.2"/>
    <row r="415" hidden="1" x14ac:dyDescent="0.2"/>
    <row r="416" hidden="1" x14ac:dyDescent="0.2"/>
    <row r="417" hidden="1" x14ac:dyDescent="0.2"/>
    <row r="418" hidden="1" x14ac:dyDescent="0.2"/>
    <row r="419" hidden="1" x14ac:dyDescent="0.2"/>
    <row r="420" hidden="1" x14ac:dyDescent="0.2"/>
    <row r="421" hidden="1" x14ac:dyDescent="0.2"/>
    <row r="422" hidden="1" x14ac:dyDescent="0.2"/>
    <row r="423" hidden="1" x14ac:dyDescent="0.2"/>
    <row r="424" hidden="1" x14ac:dyDescent="0.2"/>
    <row r="425" hidden="1" x14ac:dyDescent="0.2"/>
    <row r="426" hidden="1" x14ac:dyDescent="0.2"/>
    <row r="427" hidden="1" x14ac:dyDescent="0.2"/>
    <row r="428" hidden="1" x14ac:dyDescent="0.2"/>
    <row r="429" hidden="1" x14ac:dyDescent="0.2"/>
    <row r="430" hidden="1" x14ac:dyDescent="0.2"/>
    <row r="431" hidden="1" x14ac:dyDescent="0.2"/>
    <row r="432" hidden="1" x14ac:dyDescent="0.2"/>
    <row r="433" hidden="1" x14ac:dyDescent="0.2"/>
    <row r="434" hidden="1" x14ac:dyDescent="0.2"/>
    <row r="435" hidden="1" x14ac:dyDescent="0.2"/>
    <row r="436" hidden="1" x14ac:dyDescent="0.2"/>
    <row r="437" hidden="1" x14ac:dyDescent="0.2"/>
    <row r="438" hidden="1" x14ac:dyDescent="0.2"/>
    <row r="439" hidden="1" x14ac:dyDescent="0.2"/>
    <row r="440" hidden="1" x14ac:dyDescent="0.2"/>
    <row r="441" hidden="1" x14ac:dyDescent="0.2"/>
    <row r="442" hidden="1" x14ac:dyDescent="0.2"/>
    <row r="443" hidden="1" x14ac:dyDescent="0.2"/>
    <row r="444" hidden="1" x14ac:dyDescent="0.2"/>
    <row r="445" hidden="1" x14ac:dyDescent="0.2"/>
    <row r="446" hidden="1" x14ac:dyDescent="0.2"/>
    <row r="447" hidden="1" x14ac:dyDescent="0.2"/>
    <row r="448" hidden="1" x14ac:dyDescent="0.2"/>
    <row r="449" hidden="1" x14ac:dyDescent="0.2"/>
    <row r="450" hidden="1" x14ac:dyDescent="0.2"/>
    <row r="451" hidden="1" x14ac:dyDescent="0.2"/>
    <row r="452" hidden="1" x14ac:dyDescent="0.2"/>
    <row r="453" hidden="1" x14ac:dyDescent="0.2"/>
    <row r="454" hidden="1" x14ac:dyDescent="0.2"/>
    <row r="455" hidden="1" x14ac:dyDescent="0.2"/>
    <row r="456" hidden="1" x14ac:dyDescent="0.2"/>
    <row r="457" hidden="1" x14ac:dyDescent="0.2"/>
    <row r="458" hidden="1" x14ac:dyDescent="0.2"/>
    <row r="459" hidden="1" x14ac:dyDescent="0.2"/>
    <row r="460" hidden="1" x14ac:dyDescent="0.2"/>
    <row r="461" hidden="1" x14ac:dyDescent="0.2"/>
    <row r="462" hidden="1" x14ac:dyDescent="0.2"/>
    <row r="463" hidden="1" x14ac:dyDescent="0.2"/>
    <row r="464" hidden="1" x14ac:dyDescent="0.2"/>
    <row r="465" hidden="1" x14ac:dyDescent="0.2"/>
    <row r="466" hidden="1" x14ac:dyDescent="0.2"/>
    <row r="467" hidden="1" x14ac:dyDescent="0.2"/>
    <row r="468" hidden="1" x14ac:dyDescent="0.2"/>
    <row r="469" hidden="1" x14ac:dyDescent="0.2"/>
    <row r="470" hidden="1" x14ac:dyDescent="0.2"/>
    <row r="471" hidden="1" x14ac:dyDescent="0.2"/>
    <row r="472" hidden="1" x14ac:dyDescent="0.2"/>
    <row r="473" hidden="1" x14ac:dyDescent="0.2"/>
    <row r="474" hidden="1" x14ac:dyDescent="0.2"/>
    <row r="475" hidden="1" x14ac:dyDescent="0.2"/>
    <row r="476" hidden="1" x14ac:dyDescent="0.2"/>
    <row r="477" hidden="1" x14ac:dyDescent="0.2"/>
    <row r="478" hidden="1" x14ac:dyDescent="0.2"/>
    <row r="479" hidden="1" x14ac:dyDescent="0.2"/>
    <row r="480" hidden="1" x14ac:dyDescent="0.2"/>
    <row r="481" hidden="1" x14ac:dyDescent="0.2"/>
    <row r="482" hidden="1" x14ac:dyDescent="0.2"/>
    <row r="483" hidden="1" x14ac:dyDescent="0.2"/>
    <row r="484" hidden="1" x14ac:dyDescent="0.2"/>
    <row r="485" hidden="1" x14ac:dyDescent="0.2"/>
    <row r="486" hidden="1" x14ac:dyDescent="0.2"/>
    <row r="487" hidden="1" x14ac:dyDescent="0.2"/>
    <row r="488" hidden="1" x14ac:dyDescent="0.2"/>
    <row r="489" hidden="1" x14ac:dyDescent="0.2"/>
    <row r="490" hidden="1" x14ac:dyDescent="0.2"/>
    <row r="491" hidden="1" x14ac:dyDescent="0.2"/>
    <row r="492" hidden="1" x14ac:dyDescent="0.2"/>
    <row r="493" hidden="1" x14ac:dyDescent="0.2"/>
    <row r="494" hidden="1" x14ac:dyDescent="0.2"/>
    <row r="495" hidden="1" x14ac:dyDescent="0.2"/>
    <row r="496" hidden="1" x14ac:dyDescent="0.2"/>
    <row r="497" hidden="1" x14ac:dyDescent="0.2"/>
    <row r="498" hidden="1" x14ac:dyDescent="0.2"/>
    <row r="499" hidden="1" x14ac:dyDescent="0.2"/>
    <row r="500" hidden="1" x14ac:dyDescent="0.2"/>
    <row r="501" hidden="1" x14ac:dyDescent="0.2"/>
    <row r="502" hidden="1" x14ac:dyDescent="0.2"/>
    <row r="503" hidden="1" x14ac:dyDescent="0.2"/>
    <row r="504" hidden="1" x14ac:dyDescent="0.2"/>
    <row r="505" hidden="1" x14ac:dyDescent="0.2"/>
    <row r="506" hidden="1" x14ac:dyDescent="0.2"/>
    <row r="507" hidden="1" x14ac:dyDescent="0.2"/>
    <row r="508" hidden="1" x14ac:dyDescent="0.2"/>
    <row r="509" hidden="1" x14ac:dyDescent="0.2"/>
    <row r="510" hidden="1" x14ac:dyDescent="0.2"/>
    <row r="511" hidden="1" x14ac:dyDescent="0.2"/>
    <row r="512" hidden="1" x14ac:dyDescent="0.2"/>
    <row r="513" hidden="1" x14ac:dyDescent="0.2"/>
    <row r="514" hidden="1" x14ac:dyDescent="0.2"/>
    <row r="515" hidden="1" x14ac:dyDescent="0.2"/>
    <row r="516" hidden="1" x14ac:dyDescent="0.2"/>
    <row r="517" hidden="1" x14ac:dyDescent="0.2"/>
    <row r="518" hidden="1" x14ac:dyDescent="0.2"/>
    <row r="519" hidden="1" x14ac:dyDescent="0.2"/>
    <row r="520" hidden="1" x14ac:dyDescent="0.2"/>
    <row r="521" hidden="1" x14ac:dyDescent="0.2"/>
    <row r="522" hidden="1" x14ac:dyDescent="0.2"/>
    <row r="523" hidden="1" x14ac:dyDescent="0.2"/>
    <row r="524" hidden="1" x14ac:dyDescent="0.2"/>
    <row r="525" hidden="1" x14ac:dyDescent="0.2"/>
    <row r="526" hidden="1" x14ac:dyDescent="0.2"/>
    <row r="527" hidden="1" x14ac:dyDescent="0.2"/>
    <row r="528" hidden="1" x14ac:dyDescent="0.2"/>
    <row r="529" hidden="1" x14ac:dyDescent="0.2"/>
    <row r="530" hidden="1" x14ac:dyDescent="0.2"/>
    <row r="531" hidden="1" x14ac:dyDescent="0.2"/>
    <row r="532" hidden="1" x14ac:dyDescent="0.2"/>
    <row r="533" hidden="1" x14ac:dyDescent="0.2"/>
    <row r="534" hidden="1" x14ac:dyDescent="0.2"/>
    <row r="535" hidden="1" x14ac:dyDescent="0.2"/>
    <row r="536" hidden="1" x14ac:dyDescent="0.2"/>
    <row r="537" hidden="1" x14ac:dyDescent="0.2"/>
    <row r="538" hidden="1" x14ac:dyDescent="0.2"/>
    <row r="539" hidden="1" x14ac:dyDescent="0.2"/>
    <row r="540" hidden="1" x14ac:dyDescent="0.2"/>
    <row r="541" hidden="1" x14ac:dyDescent="0.2"/>
    <row r="542" hidden="1" x14ac:dyDescent="0.2"/>
    <row r="543" hidden="1" x14ac:dyDescent="0.2"/>
    <row r="544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  <row r="756" hidden="1" x14ac:dyDescent="0.2"/>
    <row r="757" hidden="1" x14ac:dyDescent="0.2"/>
    <row r="758" hidden="1" x14ac:dyDescent="0.2"/>
    <row r="759" hidden="1" x14ac:dyDescent="0.2"/>
    <row r="760" hidden="1" x14ac:dyDescent="0.2"/>
    <row r="761" hidden="1" x14ac:dyDescent="0.2"/>
    <row r="762" hidden="1" x14ac:dyDescent="0.2"/>
    <row r="763" hidden="1" x14ac:dyDescent="0.2"/>
    <row r="764" hidden="1" x14ac:dyDescent="0.2"/>
    <row r="765" hidden="1" x14ac:dyDescent="0.2"/>
    <row r="766" hidden="1" x14ac:dyDescent="0.2"/>
    <row r="767" hidden="1" x14ac:dyDescent="0.2"/>
    <row r="768" hidden="1" x14ac:dyDescent="0.2"/>
    <row r="769" hidden="1" x14ac:dyDescent="0.2"/>
    <row r="770" hidden="1" x14ac:dyDescent="0.2"/>
    <row r="771" hidden="1" x14ac:dyDescent="0.2"/>
    <row r="772" hidden="1" x14ac:dyDescent="0.2"/>
    <row r="773" hidden="1" x14ac:dyDescent="0.2"/>
    <row r="774" hidden="1" x14ac:dyDescent="0.2"/>
    <row r="775" hidden="1" x14ac:dyDescent="0.2"/>
    <row r="776" hidden="1" x14ac:dyDescent="0.2"/>
    <row r="777" hidden="1" x14ac:dyDescent="0.2"/>
    <row r="778" hidden="1" x14ac:dyDescent="0.2"/>
    <row r="779" hidden="1" x14ac:dyDescent="0.2"/>
    <row r="780" hidden="1" x14ac:dyDescent="0.2"/>
    <row r="781" hidden="1" x14ac:dyDescent="0.2"/>
    <row r="782" hidden="1" x14ac:dyDescent="0.2"/>
    <row r="783" hidden="1" x14ac:dyDescent="0.2"/>
    <row r="784" hidden="1" x14ac:dyDescent="0.2"/>
    <row r="785" hidden="1" x14ac:dyDescent="0.2"/>
    <row r="786" hidden="1" x14ac:dyDescent="0.2"/>
    <row r="787" hidden="1" x14ac:dyDescent="0.2"/>
    <row r="788" hidden="1" x14ac:dyDescent="0.2"/>
    <row r="789" hidden="1" x14ac:dyDescent="0.2"/>
    <row r="790" hidden="1" x14ac:dyDescent="0.2"/>
    <row r="791" hidden="1" x14ac:dyDescent="0.2"/>
    <row r="792" hidden="1" x14ac:dyDescent="0.2"/>
    <row r="793" hidden="1" x14ac:dyDescent="0.2"/>
    <row r="794" hidden="1" x14ac:dyDescent="0.2"/>
    <row r="795" hidden="1" x14ac:dyDescent="0.2"/>
    <row r="796" hidden="1" x14ac:dyDescent="0.2"/>
    <row r="797" hidden="1" x14ac:dyDescent="0.2"/>
    <row r="798" hidden="1" x14ac:dyDescent="0.2"/>
    <row r="799" hidden="1" x14ac:dyDescent="0.2"/>
    <row r="800" hidden="1" x14ac:dyDescent="0.2"/>
    <row r="801" hidden="1" x14ac:dyDescent="0.2"/>
    <row r="802" hidden="1" x14ac:dyDescent="0.2"/>
    <row r="803" hidden="1" x14ac:dyDescent="0.2"/>
    <row r="804" hidden="1" x14ac:dyDescent="0.2"/>
    <row r="805" hidden="1" x14ac:dyDescent="0.2"/>
    <row r="806" hidden="1" x14ac:dyDescent="0.2"/>
    <row r="807" hidden="1" x14ac:dyDescent="0.2"/>
    <row r="808" hidden="1" x14ac:dyDescent="0.2"/>
    <row r="809" hidden="1" x14ac:dyDescent="0.2"/>
    <row r="810" hidden="1" x14ac:dyDescent="0.2"/>
    <row r="811" hidden="1" x14ac:dyDescent="0.2"/>
    <row r="812" hidden="1" x14ac:dyDescent="0.2"/>
    <row r="813" hidden="1" x14ac:dyDescent="0.2"/>
    <row r="814" hidden="1" x14ac:dyDescent="0.2"/>
    <row r="815" hidden="1" x14ac:dyDescent="0.2"/>
    <row r="816" hidden="1" x14ac:dyDescent="0.2"/>
    <row r="817" hidden="1" x14ac:dyDescent="0.2"/>
    <row r="818" hidden="1" x14ac:dyDescent="0.2"/>
    <row r="819" hidden="1" x14ac:dyDescent="0.2"/>
    <row r="820" hidden="1" x14ac:dyDescent="0.2"/>
    <row r="821" hidden="1" x14ac:dyDescent="0.2"/>
    <row r="822" hidden="1" x14ac:dyDescent="0.2"/>
    <row r="823" hidden="1" x14ac:dyDescent="0.2"/>
    <row r="824" hidden="1" x14ac:dyDescent="0.2"/>
    <row r="825" hidden="1" x14ac:dyDescent="0.2"/>
    <row r="826" hidden="1" x14ac:dyDescent="0.2"/>
    <row r="827" hidden="1" x14ac:dyDescent="0.2"/>
    <row r="828" hidden="1" x14ac:dyDescent="0.2"/>
    <row r="829" hidden="1" x14ac:dyDescent="0.2"/>
    <row r="830" hidden="1" x14ac:dyDescent="0.2"/>
    <row r="831" hidden="1" x14ac:dyDescent="0.2"/>
    <row r="832" hidden="1" x14ac:dyDescent="0.2"/>
    <row r="833" hidden="1" x14ac:dyDescent="0.2"/>
    <row r="834" hidden="1" x14ac:dyDescent="0.2"/>
    <row r="835" hidden="1" x14ac:dyDescent="0.2"/>
    <row r="836" hidden="1" x14ac:dyDescent="0.2"/>
    <row r="837" hidden="1" x14ac:dyDescent="0.2"/>
    <row r="838" hidden="1" x14ac:dyDescent="0.2"/>
    <row r="839" hidden="1" x14ac:dyDescent="0.2"/>
    <row r="840" hidden="1" x14ac:dyDescent="0.2"/>
    <row r="841" hidden="1" x14ac:dyDescent="0.2"/>
    <row r="842" hidden="1" x14ac:dyDescent="0.2"/>
    <row r="843" hidden="1" x14ac:dyDescent="0.2"/>
    <row r="844" hidden="1" x14ac:dyDescent="0.2"/>
    <row r="845" hidden="1" x14ac:dyDescent="0.2"/>
    <row r="846" hidden="1" x14ac:dyDescent="0.2"/>
    <row r="847" hidden="1" x14ac:dyDescent="0.2"/>
    <row r="848" hidden="1" x14ac:dyDescent="0.2"/>
    <row r="849" hidden="1" x14ac:dyDescent="0.2"/>
    <row r="850" hidden="1" x14ac:dyDescent="0.2"/>
    <row r="851" hidden="1" x14ac:dyDescent="0.2"/>
    <row r="852" hidden="1" x14ac:dyDescent="0.2"/>
    <row r="853" hidden="1" x14ac:dyDescent="0.2"/>
    <row r="854" hidden="1" x14ac:dyDescent="0.2"/>
    <row r="855" hidden="1" x14ac:dyDescent="0.2"/>
    <row r="856" hidden="1" x14ac:dyDescent="0.2"/>
    <row r="857" hidden="1" x14ac:dyDescent="0.2"/>
    <row r="858" hidden="1" x14ac:dyDescent="0.2"/>
    <row r="859" hidden="1" x14ac:dyDescent="0.2"/>
    <row r="860" hidden="1" x14ac:dyDescent="0.2"/>
    <row r="861" hidden="1" x14ac:dyDescent="0.2"/>
    <row r="862" hidden="1" x14ac:dyDescent="0.2"/>
    <row r="863" hidden="1" x14ac:dyDescent="0.2"/>
    <row r="864" hidden="1" x14ac:dyDescent="0.2"/>
    <row r="865" hidden="1" x14ac:dyDescent="0.2"/>
    <row r="866" hidden="1" x14ac:dyDescent="0.2"/>
    <row r="867" hidden="1" x14ac:dyDescent="0.2"/>
    <row r="868" hidden="1" x14ac:dyDescent="0.2"/>
    <row r="869" hidden="1" x14ac:dyDescent="0.2"/>
    <row r="870" hidden="1" x14ac:dyDescent="0.2"/>
    <row r="871" hidden="1" x14ac:dyDescent="0.2"/>
    <row r="872" hidden="1" x14ac:dyDescent="0.2"/>
    <row r="873" hidden="1" x14ac:dyDescent="0.2"/>
    <row r="874" hidden="1" x14ac:dyDescent="0.2"/>
    <row r="875" hidden="1" x14ac:dyDescent="0.2"/>
    <row r="876" hidden="1" x14ac:dyDescent="0.2"/>
    <row r="877" hidden="1" x14ac:dyDescent="0.2"/>
    <row r="878" hidden="1" x14ac:dyDescent="0.2"/>
    <row r="879" hidden="1" x14ac:dyDescent="0.2"/>
    <row r="880" hidden="1" x14ac:dyDescent="0.2"/>
    <row r="881" hidden="1" x14ac:dyDescent="0.2"/>
    <row r="882" hidden="1" x14ac:dyDescent="0.2"/>
    <row r="883" hidden="1" x14ac:dyDescent="0.2"/>
    <row r="884" hidden="1" x14ac:dyDescent="0.2"/>
    <row r="885" hidden="1" x14ac:dyDescent="0.2"/>
    <row r="886" hidden="1" x14ac:dyDescent="0.2"/>
    <row r="887" hidden="1" x14ac:dyDescent="0.2"/>
    <row r="888" hidden="1" x14ac:dyDescent="0.2"/>
    <row r="889" hidden="1" x14ac:dyDescent="0.2"/>
    <row r="890" hidden="1" x14ac:dyDescent="0.2"/>
    <row r="891" hidden="1" x14ac:dyDescent="0.2"/>
    <row r="892" hidden="1" x14ac:dyDescent="0.2"/>
    <row r="893" hidden="1" x14ac:dyDescent="0.2"/>
    <row r="894" hidden="1" x14ac:dyDescent="0.2"/>
    <row r="895" hidden="1" x14ac:dyDescent="0.2"/>
    <row r="896" hidden="1" x14ac:dyDescent="0.2"/>
    <row r="897" hidden="1" x14ac:dyDescent="0.2"/>
    <row r="898" hidden="1" x14ac:dyDescent="0.2"/>
    <row r="899" hidden="1" x14ac:dyDescent="0.2"/>
    <row r="900" hidden="1" x14ac:dyDescent="0.2"/>
    <row r="901" hidden="1" x14ac:dyDescent="0.2"/>
    <row r="902" hidden="1" x14ac:dyDescent="0.2"/>
    <row r="903" hidden="1" x14ac:dyDescent="0.2"/>
    <row r="904" hidden="1" x14ac:dyDescent="0.2"/>
    <row r="905" hidden="1" x14ac:dyDescent="0.2"/>
    <row r="906" hidden="1" x14ac:dyDescent="0.2"/>
    <row r="907" hidden="1" x14ac:dyDescent="0.2"/>
    <row r="908" hidden="1" x14ac:dyDescent="0.2"/>
    <row r="909" hidden="1" x14ac:dyDescent="0.2"/>
    <row r="910" hidden="1" x14ac:dyDescent="0.2"/>
    <row r="911" hidden="1" x14ac:dyDescent="0.2"/>
    <row r="912" hidden="1" x14ac:dyDescent="0.2"/>
    <row r="913" hidden="1" x14ac:dyDescent="0.2"/>
    <row r="914" hidden="1" x14ac:dyDescent="0.2"/>
    <row r="915" hidden="1" x14ac:dyDescent="0.2"/>
    <row r="916" hidden="1" x14ac:dyDescent="0.2"/>
    <row r="917" hidden="1" x14ac:dyDescent="0.2"/>
    <row r="918" hidden="1" x14ac:dyDescent="0.2"/>
    <row r="919" hidden="1" x14ac:dyDescent="0.2"/>
    <row r="920" hidden="1" x14ac:dyDescent="0.2"/>
    <row r="921" hidden="1" x14ac:dyDescent="0.2"/>
    <row r="922" hidden="1" x14ac:dyDescent="0.2"/>
    <row r="923" hidden="1" x14ac:dyDescent="0.2"/>
    <row r="924" hidden="1" x14ac:dyDescent="0.2"/>
    <row r="925" hidden="1" x14ac:dyDescent="0.2"/>
    <row r="926" hidden="1" x14ac:dyDescent="0.2"/>
    <row r="927" hidden="1" x14ac:dyDescent="0.2"/>
    <row r="928" hidden="1" x14ac:dyDescent="0.2"/>
    <row r="929" hidden="1" x14ac:dyDescent="0.2"/>
    <row r="930" hidden="1" x14ac:dyDescent="0.2"/>
    <row r="931" hidden="1" x14ac:dyDescent="0.2"/>
    <row r="932" hidden="1" x14ac:dyDescent="0.2"/>
    <row r="933" hidden="1" x14ac:dyDescent="0.2"/>
    <row r="934" hidden="1" x14ac:dyDescent="0.2"/>
    <row r="935" hidden="1" x14ac:dyDescent="0.2"/>
    <row r="936" hidden="1" x14ac:dyDescent="0.2"/>
    <row r="937" hidden="1" x14ac:dyDescent="0.2"/>
    <row r="938" hidden="1" x14ac:dyDescent="0.2"/>
    <row r="939" hidden="1" x14ac:dyDescent="0.2"/>
    <row r="940" hidden="1" x14ac:dyDescent="0.2"/>
    <row r="941" hidden="1" x14ac:dyDescent="0.2"/>
    <row r="942" hidden="1" x14ac:dyDescent="0.2"/>
    <row r="943" hidden="1" x14ac:dyDescent="0.2"/>
    <row r="944" hidden="1" x14ac:dyDescent="0.2"/>
    <row r="945" hidden="1" x14ac:dyDescent="0.2"/>
    <row r="946" hidden="1" x14ac:dyDescent="0.2"/>
    <row r="947" hidden="1" x14ac:dyDescent="0.2"/>
    <row r="948" hidden="1" x14ac:dyDescent="0.2"/>
    <row r="949" hidden="1" x14ac:dyDescent="0.2"/>
    <row r="950" hidden="1" x14ac:dyDescent="0.2"/>
    <row r="951" hidden="1" x14ac:dyDescent="0.2"/>
    <row r="952" hidden="1" x14ac:dyDescent="0.2"/>
    <row r="953" hidden="1" x14ac:dyDescent="0.2"/>
    <row r="954" hidden="1" x14ac:dyDescent="0.2"/>
    <row r="955" hidden="1" x14ac:dyDescent="0.2"/>
    <row r="956" hidden="1" x14ac:dyDescent="0.2"/>
    <row r="957" hidden="1" x14ac:dyDescent="0.2"/>
    <row r="958" hidden="1" x14ac:dyDescent="0.2"/>
    <row r="959" hidden="1" x14ac:dyDescent="0.2"/>
    <row r="960" hidden="1" x14ac:dyDescent="0.2"/>
    <row r="961" hidden="1" x14ac:dyDescent="0.2"/>
    <row r="962" hidden="1" x14ac:dyDescent="0.2"/>
    <row r="963" hidden="1" x14ac:dyDescent="0.2"/>
    <row r="964" hidden="1" x14ac:dyDescent="0.2"/>
    <row r="965" hidden="1" x14ac:dyDescent="0.2"/>
    <row r="966" hidden="1" x14ac:dyDescent="0.2"/>
    <row r="967" hidden="1" x14ac:dyDescent="0.2"/>
    <row r="968" hidden="1" x14ac:dyDescent="0.2"/>
    <row r="969" hidden="1" x14ac:dyDescent="0.2"/>
    <row r="970" hidden="1" x14ac:dyDescent="0.2"/>
    <row r="971" hidden="1" x14ac:dyDescent="0.2"/>
    <row r="972" hidden="1" x14ac:dyDescent="0.2"/>
    <row r="973" hidden="1" x14ac:dyDescent="0.2"/>
    <row r="974" hidden="1" x14ac:dyDescent="0.2"/>
    <row r="975" hidden="1" x14ac:dyDescent="0.2"/>
    <row r="976" hidden="1" x14ac:dyDescent="0.2"/>
    <row r="977" hidden="1" x14ac:dyDescent="0.2"/>
    <row r="978" hidden="1" x14ac:dyDescent="0.2"/>
    <row r="979" hidden="1" x14ac:dyDescent="0.2"/>
    <row r="980" hidden="1" x14ac:dyDescent="0.2"/>
    <row r="981" hidden="1" x14ac:dyDescent="0.2"/>
    <row r="982" hidden="1" x14ac:dyDescent="0.2"/>
    <row r="983" hidden="1" x14ac:dyDescent="0.2"/>
    <row r="984" hidden="1" x14ac:dyDescent="0.2"/>
    <row r="985" hidden="1" x14ac:dyDescent="0.2"/>
    <row r="986" hidden="1" x14ac:dyDescent="0.2"/>
    <row r="987" hidden="1" x14ac:dyDescent="0.2"/>
    <row r="988" hidden="1" x14ac:dyDescent="0.2"/>
    <row r="989" hidden="1" x14ac:dyDescent="0.2"/>
    <row r="990" hidden="1" x14ac:dyDescent="0.2"/>
    <row r="991" hidden="1" x14ac:dyDescent="0.2"/>
    <row r="992" hidden="1" x14ac:dyDescent="0.2"/>
    <row r="993" hidden="1" x14ac:dyDescent="0.2"/>
    <row r="994" hidden="1" x14ac:dyDescent="0.2"/>
    <row r="995" hidden="1" x14ac:dyDescent="0.2"/>
    <row r="996" hidden="1" x14ac:dyDescent="0.2"/>
    <row r="997" hidden="1" x14ac:dyDescent="0.2"/>
    <row r="998" hidden="1" x14ac:dyDescent="0.2"/>
    <row r="999" hidden="1" x14ac:dyDescent="0.2"/>
    <row r="1000" hidden="1" x14ac:dyDescent="0.2"/>
    <row r="1001" hidden="1" x14ac:dyDescent="0.2"/>
    <row r="1002" hidden="1" x14ac:dyDescent="0.2"/>
    <row r="1003" hidden="1" x14ac:dyDescent="0.2"/>
    <row r="1004" hidden="1" x14ac:dyDescent="0.2"/>
    <row r="1005" hidden="1" x14ac:dyDescent="0.2"/>
    <row r="1006" hidden="1" x14ac:dyDescent="0.2"/>
    <row r="1007" hidden="1" x14ac:dyDescent="0.2"/>
    <row r="1008" hidden="1" x14ac:dyDescent="0.2"/>
    <row r="1009" hidden="1" x14ac:dyDescent="0.2"/>
    <row r="1010" hidden="1" x14ac:dyDescent="0.2"/>
    <row r="1011" hidden="1" x14ac:dyDescent="0.2"/>
    <row r="1012" hidden="1" x14ac:dyDescent="0.2"/>
    <row r="1013" hidden="1" x14ac:dyDescent="0.2"/>
    <row r="1014" hidden="1" x14ac:dyDescent="0.2"/>
    <row r="1015" hidden="1" x14ac:dyDescent="0.2"/>
    <row r="1016" hidden="1" x14ac:dyDescent="0.2"/>
    <row r="1017" hidden="1" x14ac:dyDescent="0.2"/>
    <row r="1018" hidden="1" x14ac:dyDescent="0.2"/>
    <row r="1019" hidden="1" x14ac:dyDescent="0.2"/>
    <row r="1020" hidden="1" x14ac:dyDescent="0.2"/>
    <row r="1021" hidden="1" x14ac:dyDescent="0.2"/>
    <row r="1022" hidden="1" x14ac:dyDescent="0.2"/>
    <row r="1023" hidden="1" x14ac:dyDescent="0.2"/>
    <row r="1024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  <row r="1312" hidden="1" x14ac:dyDescent="0.2"/>
    <row r="1313" hidden="1" x14ac:dyDescent="0.2"/>
    <row r="1314" hidden="1" x14ac:dyDescent="0.2"/>
    <row r="1315" hidden="1" x14ac:dyDescent="0.2"/>
    <row r="1316" hidden="1" x14ac:dyDescent="0.2"/>
    <row r="1317" hidden="1" x14ac:dyDescent="0.2"/>
    <row r="1318" hidden="1" x14ac:dyDescent="0.2"/>
    <row r="1319" hidden="1" x14ac:dyDescent="0.2"/>
    <row r="1320" hidden="1" x14ac:dyDescent="0.2"/>
    <row r="1321" hidden="1" x14ac:dyDescent="0.2"/>
    <row r="1322" hidden="1" x14ac:dyDescent="0.2"/>
    <row r="1323" hidden="1" x14ac:dyDescent="0.2"/>
    <row r="1324" hidden="1" x14ac:dyDescent="0.2"/>
    <row r="1325" hidden="1" x14ac:dyDescent="0.2"/>
    <row r="1326" hidden="1" x14ac:dyDescent="0.2"/>
    <row r="1327" hidden="1" x14ac:dyDescent="0.2"/>
    <row r="1328" hidden="1" x14ac:dyDescent="0.2"/>
    <row r="1329" hidden="1" x14ac:dyDescent="0.2"/>
    <row r="1330" hidden="1" x14ac:dyDescent="0.2"/>
    <row r="1331" hidden="1" x14ac:dyDescent="0.2"/>
    <row r="1332" hidden="1" x14ac:dyDescent="0.2"/>
    <row r="1333" hidden="1" x14ac:dyDescent="0.2"/>
    <row r="1334" hidden="1" x14ac:dyDescent="0.2"/>
    <row r="1335" hidden="1" x14ac:dyDescent="0.2"/>
    <row r="1336" hidden="1" x14ac:dyDescent="0.2"/>
    <row r="1337" hidden="1" x14ac:dyDescent="0.2"/>
    <row r="1338" hidden="1" x14ac:dyDescent="0.2"/>
    <row r="1339" hidden="1" x14ac:dyDescent="0.2"/>
    <row r="1340" hidden="1" x14ac:dyDescent="0.2"/>
    <row r="1341" hidden="1" x14ac:dyDescent="0.2"/>
    <row r="1342" hidden="1" x14ac:dyDescent="0.2"/>
    <row r="1343" hidden="1" x14ac:dyDescent="0.2"/>
    <row r="1344" hidden="1" x14ac:dyDescent="0.2"/>
    <row r="1345" hidden="1" x14ac:dyDescent="0.2"/>
    <row r="1346" hidden="1" x14ac:dyDescent="0.2"/>
    <row r="1347" hidden="1" x14ac:dyDescent="0.2"/>
    <row r="1348" hidden="1" x14ac:dyDescent="0.2"/>
    <row r="1349" hidden="1" x14ac:dyDescent="0.2"/>
    <row r="1350" hidden="1" x14ac:dyDescent="0.2"/>
    <row r="1351" hidden="1" x14ac:dyDescent="0.2"/>
    <row r="1352" hidden="1" x14ac:dyDescent="0.2"/>
    <row r="1353" hidden="1" x14ac:dyDescent="0.2"/>
    <row r="1354" hidden="1" x14ac:dyDescent="0.2"/>
    <row r="1355" hidden="1" x14ac:dyDescent="0.2"/>
    <row r="1356" hidden="1" x14ac:dyDescent="0.2"/>
    <row r="1357" hidden="1" x14ac:dyDescent="0.2"/>
    <row r="1358" hidden="1" x14ac:dyDescent="0.2"/>
    <row r="1359" hidden="1" x14ac:dyDescent="0.2"/>
    <row r="1360" hidden="1" x14ac:dyDescent="0.2"/>
    <row r="1361" hidden="1" x14ac:dyDescent="0.2"/>
    <row r="1362" hidden="1" x14ac:dyDescent="0.2"/>
    <row r="1363" hidden="1" x14ac:dyDescent="0.2"/>
    <row r="1364" hidden="1" x14ac:dyDescent="0.2"/>
    <row r="1365" hidden="1" x14ac:dyDescent="0.2"/>
    <row r="1366" hidden="1" x14ac:dyDescent="0.2"/>
    <row r="1367" hidden="1" x14ac:dyDescent="0.2"/>
    <row r="1368" hidden="1" x14ac:dyDescent="0.2"/>
    <row r="1369" hidden="1" x14ac:dyDescent="0.2"/>
    <row r="1370" hidden="1" x14ac:dyDescent="0.2"/>
    <row r="1371" hidden="1" x14ac:dyDescent="0.2"/>
    <row r="1372" hidden="1" x14ac:dyDescent="0.2"/>
    <row r="1373" hidden="1" x14ac:dyDescent="0.2"/>
    <row r="1374" hidden="1" x14ac:dyDescent="0.2"/>
    <row r="1375" hidden="1" x14ac:dyDescent="0.2"/>
    <row r="1376" hidden="1" x14ac:dyDescent="0.2"/>
    <row r="1377" hidden="1" x14ac:dyDescent="0.2"/>
    <row r="1378" hidden="1" x14ac:dyDescent="0.2"/>
    <row r="1379" hidden="1" x14ac:dyDescent="0.2"/>
    <row r="1380" hidden="1" x14ac:dyDescent="0.2"/>
    <row r="1381" hidden="1" x14ac:dyDescent="0.2"/>
    <row r="1382" hidden="1" x14ac:dyDescent="0.2"/>
    <row r="1383" hidden="1" x14ac:dyDescent="0.2"/>
    <row r="1384" hidden="1" x14ac:dyDescent="0.2"/>
    <row r="1385" hidden="1" x14ac:dyDescent="0.2"/>
    <row r="1386" hidden="1" x14ac:dyDescent="0.2"/>
    <row r="1387" hidden="1" x14ac:dyDescent="0.2"/>
    <row r="1388" hidden="1" x14ac:dyDescent="0.2"/>
    <row r="1389" hidden="1" x14ac:dyDescent="0.2"/>
    <row r="1390" hidden="1" x14ac:dyDescent="0.2"/>
    <row r="1391" hidden="1" x14ac:dyDescent="0.2"/>
    <row r="1392" hidden="1" x14ac:dyDescent="0.2"/>
    <row r="1393" hidden="1" x14ac:dyDescent="0.2"/>
    <row r="1394" hidden="1" x14ac:dyDescent="0.2"/>
    <row r="1395" hidden="1" x14ac:dyDescent="0.2"/>
    <row r="1396" hidden="1" x14ac:dyDescent="0.2"/>
    <row r="1397" hidden="1" x14ac:dyDescent="0.2"/>
    <row r="1398" hidden="1" x14ac:dyDescent="0.2"/>
    <row r="1399" hidden="1" x14ac:dyDescent="0.2"/>
    <row r="1400" hidden="1" x14ac:dyDescent="0.2"/>
    <row r="1401" hidden="1" x14ac:dyDescent="0.2"/>
    <row r="1402" hidden="1" x14ac:dyDescent="0.2"/>
    <row r="1403" hidden="1" x14ac:dyDescent="0.2"/>
    <row r="1404" hidden="1" x14ac:dyDescent="0.2"/>
    <row r="1405" hidden="1" x14ac:dyDescent="0.2"/>
    <row r="1406" hidden="1" x14ac:dyDescent="0.2"/>
    <row r="1407" hidden="1" x14ac:dyDescent="0.2"/>
    <row r="1408" hidden="1" x14ac:dyDescent="0.2"/>
    <row r="1409" hidden="1" x14ac:dyDescent="0.2"/>
    <row r="1410" hidden="1" x14ac:dyDescent="0.2"/>
    <row r="1411" hidden="1" x14ac:dyDescent="0.2"/>
    <row r="1412" hidden="1" x14ac:dyDescent="0.2"/>
    <row r="1413" hidden="1" x14ac:dyDescent="0.2"/>
    <row r="1414" hidden="1" x14ac:dyDescent="0.2"/>
    <row r="1415" hidden="1" x14ac:dyDescent="0.2"/>
    <row r="1416" hidden="1" x14ac:dyDescent="0.2"/>
    <row r="1417" hidden="1" x14ac:dyDescent="0.2"/>
    <row r="1418" hidden="1" x14ac:dyDescent="0.2"/>
    <row r="1419" hidden="1" x14ac:dyDescent="0.2"/>
    <row r="1420" hidden="1" x14ac:dyDescent="0.2"/>
    <row r="1421" hidden="1" x14ac:dyDescent="0.2"/>
    <row r="1422" hidden="1" x14ac:dyDescent="0.2"/>
    <row r="1423" hidden="1" x14ac:dyDescent="0.2"/>
    <row r="1424" hidden="1" x14ac:dyDescent="0.2"/>
    <row r="1425" hidden="1" x14ac:dyDescent="0.2"/>
    <row r="1426" hidden="1" x14ac:dyDescent="0.2"/>
    <row r="1427" hidden="1" x14ac:dyDescent="0.2"/>
    <row r="1428" hidden="1" x14ac:dyDescent="0.2"/>
    <row r="1429" hidden="1" x14ac:dyDescent="0.2"/>
    <row r="1430" hidden="1" x14ac:dyDescent="0.2"/>
    <row r="1431" hidden="1" x14ac:dyDescent="0.2"/>
    <row r="1432" hidden="1" x14ac:dyDescent="0.2"/>
    <row r="1433" hidden="1" x14ac:dyDescent="0.2"/>
    <row r="1434" hidden="1" x14ac:dyDescent="0.2"/>
    <row r="1435" hidden="1" x14ac:dyDescent="0.2"/>
    <row r="1436" hidden="1" x14ac:dyDescent="0.2"/>
    <row r="1437" hidden="1" x14ac:dyDescent="0.2"/>
    <row r="1438" hidden="1" x14ac:dyDescent="0.2"/>
    <row r="1439" hidden="1" x14ac:dyDescent="0.2"/>
    <row r="1440" hidden="1" x14ac:dyDescent="0.2"/>
    <row r="1441" hidden="1" x14ac:dyDescent="0.2"/>
    <row r="1442" hidden="1" x14ac:dyDescent="0.2"/>
    <row r="1443" hidden="1" x14ac:dyDescent="0.2"/>
    <row r="1444" hidden="1" x14ac:dyDescent="0.2"/>
    <row r="1445" hidden="1" x14ac:dyDescent="0.2"/>
    <row r="1446" hidden="1" x14ac:dyDescent="0.2"/>
    <row r="1447" hidden="1" x14ac:dyDescent="0.2"/>
    <row r="1448" hidden="1" x14ac:dyDescent="0.2"/>
    <row r="1449" hidden="1" x14ac:dyDescent="0.2"/>
    <row r="1450" hidden="1" x14ac:dyDescent="0.2"/>
    <row r="1451" hidden="1" x14ac:dyDescent="0.2"/>
    <row r="1452" hidden="1" x14ac:dyDescent="0.2"/>
    <row r="1453" hidden="1" x14ac:dyDescent="0.2"/>
    <row r="1454" hidden="1" x14ac:dyDescent="0.2"/>
    <row r="1455" hidden="1" x14ac:dyDescent="0.2"/>
    <row r="1456" hidden="1" x14ac:dyDescent="0.2"/>
    <row r="1457" hidden="1" x14ac:dyDescent="0.2"/>
    <row r="1458" hidden="1" x14ac:dyDescent="0.2"/>
    <row r="1459" hidden="1" x14ac:dyDescent="0.2"/>
    <row r="1460" hidden="1" x14ac:dyDescent="0.2"/>
    <row r="1461" hidden="1" x14ac:dyDescent="0.2"/>
    <row r="1462" hidden="1" x14ac:dyDescent="0.2"/>
    <row r="1463" hidden="1" x14ac:dyDescent="0.2"/>
    <row r="1464" hidden="1" x14ac:dyDescent="0.2"/>
    <row r="1465" hidden="1" x14ac:dyDescent="0.2"/>
    <row r="1466" hidden="1" x14ac:dyDescent="0.2"/>
    <row r="1467" hidden="1" x14ac:dyDescent="0.2"/>
    <row r="1468" hidden="1" x14ac:dyDescent="0.2"/>
    <row r="1469" hidden="1" x14ac:dyDescent="0.2"/>
    <row r="1470" hidden="1" x14ac:dyDescent="0.2"/>
    <row r="1471" hidden="1" x14ac:dyDescent="0.2"/>
    <row r="1472" hidden="1" x14ac:dyDescent="0.2"/>
    <row r="1473" hidden="1" x14ac:dyDescent="0.2"/>
    <row r="1474" hidden="1" x14ac:dyDescent="0.2"/>
    <row r="1475" hidden="1" x14ac:dyDescent="0.2"/>
    <row r="1476" hidden="1" x14ac:dyDescent="0.2"/>
    <row r="1477" hidden="1" x14ac:dyDescent="0.2"/>
    <row r="1478" hidden="1" x14ac:dyDescent="0.2"/>
    <row r="1479" hidden="1" x14ac:dyDescent="0.2"/>
    <row r="1480" hidden="1" x14ac:dyDescent="0.2"/>
    <row r="1481" hidden="1" x14ac:dyDescent="0.2"/>
    <row r="1482" hidden="1" x14ac:dyDescent="0.2"/>
    <row r="1483" hidden="1" x14ac:dyDescent="0.2"/>
    <row r="1484" hidden="1" x14ac:dyDescent="0.2"/>
    <row r="1485" hidden="1" x14ac:dyDescent="0.2"/>
    <row r="1486" hidden="1" x14ac:dyDescent="0.2"/>
    <row r="1487" hidden="1" x14ac:dyDescent="0.2"/>
    <row r="1488" hidden="1" x14ac:dyDescent="0.2"/>
    <row r="1489" hidden="1" x14ac:dyDescent="0.2"/>
    <row r="1490" hidden="1" x14ac:dyDescent="0.2"/>
    <row r="1491" hidden="1" x14ac:dyDescent="0.2"/>
    <row r="1492" hidden="1" x14ac:dyDescent="0.2"/>
    <row r="1493" hidden="1" x14ac:dyDescent="0.2"/>
    <row r="1494" hidden="1" x14ac:dyDescent="0.2"/>
    <row r="1495" hidden="1" x14ac:dyDescent="0.2"/>
    <row r="1496" hidden="1" x14ac:dyDescent="0.2"/>
    <row r="1497" hidden="1" x14ac:dyDescent="0.2"/>
    <row r="1498" hidden="1" x14ac:dyDescent="0.2"/>
    <row r="1499" hidden="1" x14ac:dyDescent="0.2"/>
    <row r="1500" hidden="1" x14ac:dyDescent="0.2"/>
    <row r="1501" hidden="1" x14ac:dyDescent="0.2"/>
    <row r="1502" hidden="1" x14ac:dyDescent="0.2"/>
    <row r="1503" hidden="1" x14ac:dyDescent="0.2"/>
    <row r="1504" hidden="1" x14ac:dyDescent="0.2"/>
    <row r="1505" hidden="1" x14ac:dyDescent="0.2"/>
    <row r="1506" hidden="1" x14ac:dyDescent="0.2"/>
    <row r="1507" hidden="1" x14ac:dyDescent="0.2"/>
    <row r="1508" hidden="1" x14ac:dyDescent="0.2"/>
    <row r="1509" hidden="1" x14ac:dyDescent="0.2"/>
    <row r="1510" hidden="1" x14ac:dyDescent="0.2"/>
    <row r="1511" hidden="1" x14ac:dyDescent="0.2"/>
    <row r="1512" hidden="1" x14ac:dyDescent="0.2"/>
    <row r="1513" hidden="1" x14ac:dyDescent="0.2"/>
    <row r="1514" hidden="1" x14ac:dyDescent="0.2"/>
    <row r="1515" hidden="1" x14ac:dyDescent="0.2"/>
    <row r="1516" hidden="1" x14ac:dyDescent="0.2"/>
    <row r="1517" hidden="1" x14ac:dyDescent="0.2"/>
    <row r="1518" hidden="1" x14ac:dyDescent="0.2"/>
    <row r="1519" hidden="1" x14ac:dyDescent="0.2"/>
    <row r="1520" hidden="1" x14ac:dyDescent="0.2"/>
    <row r="1521" hidden="1" x14ac:dyDescent="0.2"/>
    <row r="1522" hidden="1" x14ac:dyDescent="0.2"/>
    <row r="1523" hidden="1" x14ac:dyDescent="0.2"/>
    <row r="1524" hidden="1" x14ac:dyDescent="0.2"/>
    <row r="1525" hidden="1" x14ac:dyDescent="0.2"/>
    <row r="1526" hidden="1" x14ac:dyDescent="0.2"/>
    <row r="1527" hidden="1" x14ac:dyDescent="0.2"/>
    <row r="1528" hidden="1" x14ac:dyDescent="0.2"/>
    <row r="1529" hidden="1" x14ac:dyDescent="0.2"/>
    <row r="1530" hidden="1" x14ac:dyDescent="0.2"/>
    <row r="1531" hidden="1" x14ac:dyDescent="0.2"/>
    <row r="1532" hidden="1" x14ac:dyDescent="0.2"/>
    <row r="1533" hidden="1" x14ac:dyDescent="0.2"/>
    <row r="1534" hidden="1" x14ac:dyDescent="0.2"/>
    <row r="1535" hidden="1" x14ac:dyDescent="0.2"/>
    <row r="1536" hidden="1" x14ac:dyDescent="0.2"/>
    <row r="1537" hidden="1" x14ac:dyDescent="0.2"/>
    <row r="1538" hidden="1" x14ac:dyDescent="0.2"/>
    <row r="1539" hidden="1" x14ac:dyDescent="0.2"/>
    <row r="1540" hidden="1" x14ac:dyDescent="0.2"/>
    <row r="1541" hidden="1" x14ac:dyDescent="0.2"/>
    <row r="1542" hidden="1" x14ac:dyDescent="0.2"/>
    <row r="1543" hidden="1" x14ac:dyDescent="0.2"/>
    <row r="1544" hidden="1" x14ac:dyDescent="0.2"/>
    <row r="1545" hidden="1" x14ac:dyDescent="0.2"/>
    <row r="1546" hidden="1" x14ac:dyDescent="0.2"/>
    <row r="1547" hidden="1" x14ac:dyDescent="0.2"/>
    <row r="1548" hidden="1" x14ac:dyDescent="0.2"/>
    <row r="1549" hidden="1" x14ac:dyDescent="0.2"/>
    <row r="1550" hidden="1" x14ac:dyDescent="0.2"/>
    <row r="1551" hidden="1" x14ac:dyDescent="0.2"/>
    <row r="1552" hidden="1" x14ac:dyDescent="0.2"/>
    <row r="1553" hidden="1" x14ac:dyDescent="0.2"/>
    <row r="1554" hidden="1" x14ac:dyDescent="0.2"/>
    <row r="1555" hidden="1" x14ac:dyDescent="0.2"/>
    <row r="1556" hidden="1" x14ac:dyDescent="0.2"/>
    <row r="1557" hidden="1" x14ac:dyDescent="0.2"/>
    <row r="1558" hidden="1" x14ac:dyDescent="0.2"/>
    <row r="1559" hidden="1" x14ac:dyDescent="0.2"/>
    <row r="1560" hidden="1" x14ac:dyDescent="0.2"/>
    <row r="1561" hidden="1" x14ac:dyDescent="0.2"/>
    <row r="1562" hidden="1" x14ac:dyDescent="0.2"/>
    <row r="1563" hidden="1" x14ac:dyDescent="0.2"/>
    <row r="1564" hidden="1" x14ac:dyDescent="0.2"/>
    <row r="1565" hidden="1" x14ac:dyDescent="0.2"/>
    <row r="1566" hidden="1" x14ac:dyDescent="0.2"/>
    <row r="1567" hidden="1" x14ac:dyDescent="0.2"/>
    <row r="1568" hidden="1" x14ac:dyDescent="0.2"/>
    <row r="1569" hidden="1" x14ac:dyDescent="0.2"/>
    <row r="1570" hidden="1" x14ac:dyDescent="0.2"/>
    <row r="1571" hidden="1" x14ac:dyDescent="0.2"/>
    <row r="1572" hidden="1" x14ac:dyDescent="0.2"/>
    <row r="1573" hidden="1" x14ac:dyDescent="0.2"/>
    <row r="1574" hidden="1" x14ac:dyDescent="0.2"/>
    <row r="1575" hidden="1" x14ac:dyDescent="0.2"/>
    <row r="1576" hidden="1" x14ac:dyDescent="0.2"/>
    <row r="1577" hidden="1" x14ac:dyDescent="0.2"/>
    <row r="1578" hidden="1" x14ac:dyDescent="0.2"/>
    <row r="1579" hidden="1" x14ac:dyDescent="0.2"/>
    <row r="1580" hidden="1" x14ac:dyDescent="0.2"/>
    <row r="1581" hidden="1" x14ac:dyDescent="0.2"/>
    <row r="1582" hidden="1" x14ac:dyDescent="0.2"/>
    <row r="1583" hidden="1" x14ac:dyDescent="0.2"/>
    <row r="1584" hidden="1" x14ac:dyDescent="0.2"/>
    <row r="1585" hidden="1" x14ac:dyDescent="0.2"/>
    <row r="1586" hidden="1" x14ac:dyDescent="0.2"/>
    <row r="1587" hidden="1" x14ac:dyDescent="0.2"/>
    <row r="1588" hidden="1" x14ac:dyDescent="0.2"/>
    <row r="1589" hidden="1" x14ac:dyDescent="0.2"/>
    <row r="1590" hidden="1" x14ac:dyDescent="0.2"/>
    <row r="1591" hidden="1" x14ac:dyDescent="0.2"/>
    <row r="1592" hidden="1" x14ac:dyDescent="0.2"/>
    <row r="1593" hidden="1" x14ac:dyDescent="0.2"/>
    <row r="1594" hidden="1" x14ac:dyDescent="0.2"/>
    <row r="1595" hidden="1" x14ac:dyDescent="0.2"/>
    <row r="1596" hidden="1" x14ac:dyDescent="0.2"/>
    <row r="1597" hidden="1" x14ac:dyDescent="0.2"/>
    <row r="1598" hidden="1" x14ac:dyDescent="0.2"/>
    <row r="1599" hidden="1" x14ac:dyDescent="0.2"/>
    <row r="1600" hidden="1" x14ac:dyDescent="0.2"/>
    <row r="1601" hidden="1" x14ac:dyDescent="0.2"/>
    <row r="1602" hidden="1" x14ac:dyDescent="0.2"/>
    <row r="1603" hidden="1" x14ac:dyDescent="0.2"/>
    <row r="1604" hidden="1" x14ac:dyDescent="0.2"/>
    <row r="1605" hidden="1" x14ac:dyDescent="0.2"/>
    <row r="1606" hidden="1" x14ac:dyDescent="0.2"/>
    <row r="1607" hidden="1" x14ac:dyDescent="0.2"/>
    <row r="1608" hidden="1" x14ac:dyDescent="0.2"/>
    <row r="1609" hidden="1" x14ac:dyDescent="0.2"/>
    <row r="1610" hidden="1" x14ac:dyDescent="0.2"/>
    <row r="1611" hidden="1" x14ac:dyDescent="0.2"/>
    <row r="1612" hidden="1" x14ac:dyDescent="0.2"/>
    <row r="1613" hidden="1" x14ac:dyDescent="0.2"/>
    <row r="1614" hidden="1" x14ac:dyDescent="0.2"/>
    <row r="1615" hidden="1" x14ac:dyDescent="0.2"/>
    <row r="1616" hidden="1" x14ac:dyDescent="0.2"/>
    <row r="1617" hidden="1" x14ac:dyDescent="0.2"/>
    <row r="1618" hidden="1" x14ac:dyDescent="0.2"/>
    <row r="1619" hidden="1" x14ac:dyDescent="0.2"/>
    <row r="1620" hidden="1" x14ac:dyDescent="0.2"/>
    <row r="1621" hidden="1" x14ac:dyDescent="0.2"/>
    <row r="1622" hidden="1" x14ac:dyDescent="0.2"/>
    <row r="1623" hidden="1" x14ac:dyDescent="0.2"/>
    <row r="1624" hidden="1" x14ac:dyDescent="0.2"/>
    <row r="1625" hidden="1" x14ac:dyDescent="0.2"/>
    <row r="1626" hidden="1" x14ac:dyDescent="0.2"/>
    <row r="1627" hidden="1" x14ac:dyDescent="0.2"/>
    <row r="1628" hidden="1" x14ac:dyDescent="0.2"/>
    <row r="1629" hidden="1" x14ac:dyDescent="0.2"/>
    <row r="1630" hidden="1" x14ac:dyDescent="0.2"/>
    <row r="1631" hidden="1" x14ac:dyDescent="0.2"/>
    <row r="1632" hidden="1" x14ac:dyDescent="0.2"/>
    <row r="1633" hidden="1" x14ac:dyDescent="0.2"/>
    <row r="1634" hidden="1" x14ac:dyDescent="0.2"/>
    <row r="1635" hidden="1" x14ac:dyDescent="0.2"/>
    <row r="1636" hidden="1" x14ac:dyDescent="0.2"/>
    <row r="1637" hidden="1" x14ac:dyDescent="0.2"/>
    <row r="1638" hidden="1" x14ac:dyDescent="0.2"/>
    <row r="1639" hidden="1" x14ac:dyDescent="0.2"/>
    <row r="1640" hidden="1" x14ac:dyDescent="0.2"/>
    <row r="1641" hidden="1" x14ac:dyDescent="0.2"/>
    <row r="1642" hidden="1" x14ac:dyDescent="0.2"/>
    <row r="1643" hidden="1" x14ac:dyDescent="0.2"/>
    <row r="1644" hidden="1" x14ac:dyDescent="0.2"/>
    <row r="1645" hidden="1" x14ac:dyDescent="0.2"/>
    <row r="1646" hidden="1" x14ac:dyDescent="0.2"/>
    <row r="1647" hidden="1" x14ac:dyDescent="0.2"/>
    <row r="1648" hidden="1" x14ac:dyDescent="0.2"/>
    <row r="1649" hidden="1" x14ac:dyDescent="0.2"/>
    <row r="1650" hidden="1" x14ac:dyDescent="0.2"/>
    <row r="1651" hidden="1" x14ac:dyDescent="0.2"/>
    <row r="1652" hidden="1" x14ac:dyDescent="0.2"/>
    <row r="1653" hidden="1" x14ac:dyDescent="0.2"/>
    <row r="1654" hidden="1" x14ac:dyDescent="0.2"/>
    <row r="1655" hidden="1" x14ac:dyDescent="0.2"/>
    <row r="1656" hidden="1" x14ac:dyDescent="0.2"/>
    <row r="1657" hidden="1" x14ac:dyDescent="0.2"/>
    <row r="1658" hidden="1" x14ac:dyDescent="0.2"/>
    <row r="1659" hidden="1" x14ac:dyDescent="0.2"/>
    <row r="1660" hidden="1" x14ac:dyDescent="0.2"/>
    <row r="1661" hidden="1" x14ac:dyDescent="0.2"/>
    <row r="1662" hidden="1" x14ac:dyDescent="0.2"/>
    <row r="1663" hidden="1" x14ac:dyDescent="0.2"/>
    <row r="1664" hidden="1" x14ac:dyDescent="0.2"/>
    <row r="1665" hidden="1" x14ac:dyDescent="0.2"/>
    <row r="1666" hidden="1" x14ac:dyDescent="0.2"/>
    <row r="1667" hidden="1" x14ac:dyDescent="0.2"/>
    <row r="1668" hidden="1" x14ac:dyDescent="0.2"/>
    <row r="1669" hidden="1" x14ac:dyDescent="0.2"/>
    <row r="1670" hidden="1" x14ac:dyDescent="0.2"/>
    <row r="1671" hidden="1" x14ac:dyDescent="0.2"/>
    <row r="1672" hidden="1" x14ac:dyDescent="0.2"/>
    <row r="1673" hidden="1" x14ac:dyDescent="0.2"/>
    <row r="1674" hidden="1" x14ac:dyDescent="0.2"/>
    <row r="1675" hidden="1" x14ac:dyDescent="0.2"/>
    <row r="1676" hidden="1" x14ac:dyDescent="0.2"/>
    <row r="1677" hidden="1" x14ac:dyDescent="0.2"/>
    <row r="1678" hidden="1" x14ac:dyDescent="0.2"/>
    <row r="1679" hidden="1" x14ac:dyDescent="0.2"/>
    <row r="1680" hidden="1" x14ac:dyDescent="0.2"/>
    <row r="1681" hidden="1" x14ac:dyDescent="0.2"/>
    <row r="1682" hidden="1" x14ac:dyDescent="0.2"/>
    <row r="1683" hidden="1" x14ac:dyDescent="0.2"/>
    <row r="1684" hidden="1" x14ac:dyDescent="0.2"/>
    <row r="1685" hidden="1" x14ac:dyDescent="0.2"/>
    <row r="1686" hidden="1" x14ac:dyDescent="0.2"/>
    <row r="1687" hidden="1" x14ac:dyDescent="0.2"/>
    <row r="1688" hidden="1" x14ac:dyDescent="0.2"/>
    <row r="1689" hidden="1" x14ac:dyDescent="0.2"/>
    <row r="1690" hidden="1" x14ac:dyDescent="0.2"/>
    <row r="1691" hidden="1" x14ac:dyDescent="0.2"/>
    <row r="1692" hidden="1" x14ac:dyDescent="0.2"/>
    <row r="1693" hidden="1" x14ac:dyDescent="0.2"/>
    <row r="1694" hidden="1" x14ac:dyDescent="0.2"/>
    <row r="1695" hidden="1" x14ac:dyDescent="0.2"/>
    <row r="1696" hidden="1" x14ac:dyDescent="0.2"/>
    <row r="1697" hidden="1" x14ac:dyDescent="0.2"/>
    <row r="1698" hidden="1" x14ac:dyDescent="0.2"/>
    <row r="1699" hidden="1" x14ac:dyDescent="0.2"/>
    <row r="1700" hidden="1" x14ac:dyDescent="0.2"/>
    <row r="1701" hidden="1" x14ac:dyDescent="0.2"/>
    <row r="1702" hidden="1" x14ac:dyDescent="0.2"/>
    <row r="1703" hidden="1" x14ac:dyDescent="0.2"/>
    <row r="1704" hidden="1" x14ac:dyDescent="0.2"/>
    <row r="1705" hidden="1" x14ac:dyDescent="0.2"/>
    <row r="1706" hidden="1" x14ac:dyDescent="0.2"/>
    <row r="1707" hidden="1" x14ac:dyDescent="0.2"/>
    <row r="1708" hidden="1" x14ac:dyDescent="0.2"/>
    <row r="1709" hidden="1" x14ac:dyDescent="0.2"/>
    <row r="1710" hidden="1" x14ac:dyDescent="0.2"/>
    <row r="1711" hidden="1" x14ac:dyDescent="0.2"/>
    <row r="1712" hidden="1" x14ac:dyDescent="0.2"/>
    <row r="1713" hidden="1" x14ac:dyDescent="0.2"/>
    <row r="1714" hidden="1" x14ac:dyDescent="0.2"/>
    <row r="1715" hidden="1" x14ac:dyDescent="0.2"/>
    <row r="1716" hidden="1" x14ac:dyDescent="0.2"/>
    <row r="1717" hidden="1" x14ac:dyDescent="0.2"/>
    <row r="1718" hidden="1" x14ac:dyDescent="0.2"/>
    <row r="1719" hidden="1" x14ac:dyDescent="0.2"/>
    <row r="1720" hidden="1" x14ac:dyDescent="0.2"/>
    <row r="1721" hidden="1" x14ac:dyDescent="0.2"/>
    <row r="1722" hidden="1" x14ac:dyDescent="0.2"/>
    <row r="1723" hidden="1" x14ac:dyDescent="0.2"/>
    <row r="1724" hidden="1" x14ac:dyDescent="0.2"/>
    <row r="1725" hidden="1" x14ac:dyDescent="0.2"/>
    <row r="1726" hidden="1" x14ac:dyDescent="0.2"/>
    <row r="1727" hidden="1" x14ac:dyDescent="0.2"/>
    <row r="1728" hidden="1" x14ac:dyDescent="0.2"/>
    <row r="1729" hidden="1" x14ac:dyDescent="0.2"/>
    <row r="1730" hidden="1" x14ac:dyDescent="0.2"/>
    <row r="1731" hidden="1" x14ac:dyDescent="0.2"/>
    <row r="1732" hidden="1" x14ac:dyDescent="0.2"/>
    <row r="1733" hidden="1" x14ac:dyDescent="0.2"/>
    <row r="1734" hidden="1" x14ac:dyDescent="0.2"/>
    <row r="1735" hidden="1" x14ac:dyDescent="0.2"/>
    <row r="1736" hidden="1" x14ac:dyDescent="0.2"/>
    <row r="1737" hidden="1" x14ac:dyDescent="0.2"/>
    <row r="1738" hidden="1" x14ac:dyDescent="0.2"/>
    <row r="1739" hidden="1" x14ac:dyDescent="0.2"/>
    <row r="1740" hidden="1" x14ac:dyDescent="0.2"/>
    <row r="1741" hidden="1" x14ac:dyDescent="0.2"/>
    <row r="1742" hidden="1" x14ac:dyDescent="0.2"/>
    <row r="1743" hidden="1" x14ac:dyDescent="0.2"/>
    <row r="1744" hidden="1" x14ac:dyDescent="0.2"/>
    <row r="1745" hidden="1" x14ac:dyDescent="0.2"/>
    <row r="1746" hidden="1" x14ac:dyDescent="0.2"/>
    <row r="1747" hidden="1" x14ac:dyDescent="0.2"/>
    <row r="1748" hidden="1" x14ac:dyDescent="0.2"/>
    <row r="1749" hidden="1" x14ac:dyDescent="0.2"/>
    <row r="1750" hidden="1" x14ac:dyDescent="0.2"/>
    <row r="1751" hidden="1" x14ac:dyDescent="0.2"/>
    <row r="1752" hidden="1" x14ac:dyDescent="0.2"/>
    <row r="1753" hidden="1" x14ac:dyDescent="0.2"/>
    <row r="1754" hidden="1" x14ac:dyDescent="0.2"/>
    <row r="1755" hidden="1" x14ac:dyDescent="0.2"/>
    <row r="1756" hidden="1" x14ac:dyDescent="0.2"/>
    <row r="1757" hidden="1" x14ac:dyDescent="0.2"/>
    <row r="1758" hidden="1" x14ac:dyDescent="0.2"/>
    <row r="1759" hidden="1" x14ac:dyDescent="0.2"/>
    <row r="1760" hidden="1" x14ac:dyDescent="0.2"/>
    <row r="1761" hidden="1" x14ac:dyDescent="0.2"/>
    <row r="1762" hidden="1" x14ac:dyDescent="0.2"/>
    <row r="1763" hidden="1" x14ac:dyDescent="0.2"/>
    <row r="1764" hidden="1" x14ac:dyDescent="0.2"/>
    <row r="1765" hidden="1" x14ac:dyDescent="0.2"/>
    <row r="1766" hidden="1" x14ac:dyDescent="0.2"/>
    <row r="1767" hidden="1" x14ac:dyDescent="0.2"/>
    <row r="1768" hidden="1" x14ac:dyDescent="0.2"/>
    <row r="1769" hidden="1" x14ac:dyDescent="0.2"/>
    <row r="1770" hidden="1" x14ac:dyDescent="0.2"/>
    <row r="1771" hidden="1" x14ac:dyDescent="0.2"/>
    <row r="1772" hidden="1" x14ac:dyDescent="0.2"/>
    <row r="1773" hidden="1" x14ac:dyDescent="0.2"/>
    <row r="1774" hidden="1" x14ac:dyDescent="0.2"/>
    <row r="1775" hidden="1" x14ac:dyDescent="0.2"/>
    <row r="1776" hidden="1" x14ac:dyDescent="0.2"/>
    <row r="1777" hidden="1" x14ac:dyDescent="0.2"/>
    <row r="1778" hidden="1" x14ac:dyDescent="0.2"/>
    <row r="1779" hidden="1" x14ac:dyDescent="0.2"/>
    <row r="1780" hidden="1" x14ac:dyDescent="0.2"/>
    <row r="1781" hidden="1" x14ac:dyDescent="0.2"/>
    <row r="1782" hidden="1" x14ac:dyDescent="0.2"/>
    <row r="1783" hidden="1" x14ac:dyDescent="0.2"/>
    <row r="1784" hidden="1" x14ac:dyDescent="0.2"/>
    <row r="1785" hidden="1" x14ac:dyDescent="0.2"/>
    <row r="1786" hidden="1" x14ac:dyDescent="0.2"/>
    <row r="1787" hidden="1" x14ac:dyDescent="0.2"/>
    <row r="1788" hidden="1" x14ac:dyDescent="0.2"/>
    <row r="1789" hidden="1" x14ac:dyDescent="0.2"/>
    <row r="1790" hidden="1" x14ac:dyDescent="0.2"/>
    <row r="1791" hidden="1" x14ac:dyDescent="0.2"/>
    <row r="1792" hidden="1" x14ac:dyDescent="0.2"/>
    <row r="1793" hidden="1" x14ac:dyDescent="0.2"/>
    <row r="1794" hidden="1" x14ac:dyDescent="0.2"/>
    <row r="1795" hidden="1" x14ac:dyDescent="0.2"/>
    <row r="1796" hidden="1" x14ac:dyDescent="0.2"/>
    <row r="1797" hidden="1" x14ac:dyDescent="0.2"/>
    <row r="1798" hidden="1" x14ac:dyDescent="0.2"/>
    <row r="1799" hidden="1" x14ac:dyDescent="0.2"/>
    <row r="1800" hidden="1" x14ac:dyDescent="0.2"/>
    <row r="1801" hidden="1" x14ac:dyDescent="0.2"/>
    <row r="1802" hidden="1" x14ac:dyDescent="0.2"/>
    <row r="1803" hidden="1" x14ac:dyDescent="0.2"/>
    <row r="1804" hidden="1" x14ac:dyDescent="0.2"/>
    <row r="1805" hidden="1" x14ac:dyDescent="0.2"/>
    <row r="1806" hidden="1" x14ac:dyDescent="0.2"/>
    <row r="1807" hidden="1" x14ac:dyDescent="0.2"/>
    <row r="1808" hidden="1" x14ac:dyDescent="0.2"/>
    <row r="1809" hidden="1" x14ac:dyDescent="0.2"/>
    <row r="1810" hidden="1" x14ac:dyDescent="0.2"/>
    <row r="1811" hidden="1" x14ac:dyDescent="0.2"/>
    <row r="1812" hidden="1" x14ac:dyDescent="0.2"/>
    <row r="1813" hidden="1" x14ac:dyDescent="0.2"/>
    <row r="1814" hidden="1" x14ac:dyDescent="0.2"/>
    <row r="1815" hidden="1" x14ac:dyDescent="0.2"/>
    <row r="1816" hidden="1" x14ac:dyDescent="0.2"/>
    <row r="1817" hidden="1" x14ac:dyDescent="0.2"/>
    <row r="1818" hidden="1" x14ac:dyDescent="0.2"/>
    <row r="1819" hidden="1" x14ac:dyDescent="0.2"/>
    <row r="1820" hidden="1" x14ac:dyDescent="0.2"/>
    <row r="1821" hidden="1" x14ac:dyDescent="0.2"/>
    <row r="1822" hidden="1" x14ac:dyDescent="0.2"/>
    <row r="1823" hidden="1" x14ac:dyDescent="0.2"/>
    <row r="1824" hidden="1" x14ac:dyDescent="0.2"/>
    <row r="1825" hidden="1" x14ac:dyDescent="0.2"/>
    <row r="1826" hidden="1" x14ac:dyDescent="0.2"/>
    <row r="1827" hidden="1" x14ac:dyDescent="0.2"/>
    <row r="1828" hidden="1" x14ac:dyDescent="0.2"/>
    <row r="1829" hidden="1" x14ac:dyDescent="0.2"/>
    <row r="1830" hidden="1" x14ac:dyDescent="0.2"/>
    <row r="1831" hidden="1" x14ac:dyDescent="0.2"/>
    <row r="1832" hidden="1" x14ac:dyDescent="0.2"/>
    <row r="1833" hidden="1" x14ac:dyDescent="0.2"/>
    <row r="1834" hidden="1" x14ac:dyDescent="0.2"/>
    <row r="1835" hidden="1" x14ac:dyDescent="0.2"/>
    <row r="1836" hidden="1" x14ac:dyDescent="0.2"/>
    <row r="1837" hidden="1" x14ac:dyDescent="0.2"/>
    <row r="1838" hidden="1" x14ac:dyDescent="0.2"/>
    <row r="1839" hidden="1" x14ac:dyDescent="0.2"/>
    <row r="1840" hidden="1" x14ac:dyDescent="0.2"/>
    <row r="1841" hidden="1" x14ac:dyDescent="0.2"/>
    <row r="1842" hidden="1" x14ac:dyDescent="0.2"/>
    <row r="1843" hidden="1" x14ac:dyDescent="0.2"/>
    <row r="1844" hidden="1" x14ac:dyDescent="0.2"/>
    <row r="1845" hidden="1" x14ac:dyDescent="0.2"/>
    <row r="1846" hidden="1" x14ac:dyDescent="0.2"/>
    <row r="1847" hidden="1" x14ac:dyDescent="0.2"/>
    <row r="1848" hidden="1" x14ac:dyDescent="0.2"/>
    <row r="1849" hidden="1" x14ac:dyDescent="0.2"/>
    <row r="1850" hidden="1" x14ac:dyDescent="0.2"/>
    <row r="1851" hidden="1" x14ac:dyDescent="0.2"/>
    <row r="1852" hidden="1" x14ac:dyDescent="0.2"/>
    <row r="1853" hidden="1" x14ac:dyDescent="0.2"/>
    <row r="1854" hidden="1" x14ac:dyDescent="0.2"/>
    <row r="1855" hidden="1" x14ac:dyDescent="0.2"/>
    <row r="1856" hidden="1" x14ac:dyDescent="0.2"/>
    <row r="1857" hidden="1" x14ac:dyDescent="0.2"/>
    <row r="1858" hidden="1" x14ac:dyDescent="0.2"/>
    <row r="1859" hidden="1" x14ac:dyDescent="0.2"/>
    <row r="1860" hidden="1" x14ac:dyDescent="0.2"/>
    <row r="1861" hidden="1" x14ac:dyDescent="0.2"/>
    <row r="1862" hidden="1" x14ac:dyDescent="0.2"/>
    <row r="1863" hidden="1" x14ac:dyDescent="0.2"/>
    <row r="1864" hidden="1" x14ac:dyDescent="0.2"/>
    <row r="1865" hidden="1" x14ac:dyDescent="0.2"/>
    <row r="1866" hidden="1" x14ac:dyDescent="0.2"/>
    <row r="1867" hidden="1" x14ac:dyDescent="0.2"/>
    <row r="1868" hidden="1" x14ac:dyDescent="0.2"/>
    <row r="1869" hidden="1" x14ac:dyDescent="0.2"/>
    <row r="1870" hidden="1" x14ac:dyDescent="0.2"/>
    <row r="1871" hidden="1" x14ac:dyDescent="0.2"/>
    <row r="1872" hidden="1" x14ac:dyDescent="0.2"/>
    <row r="1873" hidden="1" x14ac:dyDescent="0.2"/>
    <row r="1874" hidden="1" x14ac:dyDescent="0.2"/>
    <row r="1875" hidden="1" x14ac:dyDescent="0.2"/>
    <row r="1876" hidden="1" x14ac:dyDescent="0.2"/>
    <row r="1877" hidden="1" x14ac:dyDescent="0.2"/>
    <row r="1878" hidden="1" x14ac:dyDescent="0.2"/>
    <row r="1879" hidden="1" x14ac:dyDescent="0.2"/>
    <row r="1880" hidden="1" x14ac:dyDescent="0.2"/>
    <row r="1881" hidden="1" x14ac:dyDescent="0.2"/>
    <row r="1882" hidden="1" x14ac:dyDescent="0.2"/>
    <row r="1883" hidden="1" x14ac:dyDescent="0.2"/>
    <row r="1884" hidden="1" x14ac:dyDescent="0.2"/>
    <row r="1885" hidden="1" x14ac:dyDescent="0.2"/>
    <row r="1886" hidden="1" x14ac:dyDescent="0.2"/>
    <row r="1887" hidden="1" x14ac:dyDescent="0.2"/>
    <row r="1888" hidden="1" x14ac:dyDescent="0.2"/>
    <row r="1889" hidden="1" x14ac:dyDescent="0.2"/>
    <row r="1890" hidden="1" x14ac:dyDescent="0.2"/>
    <row r="1891" hidden="1" x14ac:dyDescent="0.2"/>
    <row r="1892" hidden="1" x14ac:dyDescent="0.2"/>
    <row r="1893" hidden="1" x14ac:dyDescent="0.2"/>
    <row r="1894" hidden="1" x14ac:dyDescent="0.2"/>
    <row r="1895" hidden="1" x14ac:dyDescent="0.2"/>
    <row r="1896" hidden="1" x14ac:dyDescent="0.2"/>
    <row r="1897" hidden="1" x14ac:dyDescent="0.2"/>
    <row r="1898" hidden="1" x14ac:dyDescent="0.2"/>
    <row r="1899" hidden="1" x14ac:dyDescent="0.2"/>
    <row r="1900" hidden="1" x14ac:dyDescent="0.2"/>
    <row r="1901" hidden="1" x14ac:dyDescent="0.2"/>
    <row r="1902" hidden="1" x14ac:dyDescent="0.2"/>
    <row r="1903" hidden="1" x14ac:dyDescent="0.2"/>
    <row r="1904" hidden="1" x14ac:dyDescent="0.2"/>
    <row r="1905" hidden="1" x14ac:dyDescent="0.2"/>
    <row r="1906" hidden="1" x14ac:dyDescent="0.2"/>
    <row r="1907" hidden="1" x14ac:dyDescent="0.2"/>
    <row r="1908" hidden="1" x14ac:dyDescent="0.2"/>
    <row r="1909" hidden="1" x14ac:dyDescent="0.2"/>
    <row r="1910" hidden="1" x14ac:dyDescent="0.2"/>
    <row r="1911" hidden="1" x14ac:dyDescent="0.2"/>
    <row r="1912" hidden="1" x14ac:dyDescent="0.2"/>
    <row r="1913" hidden="1" x14ac:dyDescent="0.2"/>
    <row r="1914" hidden="1" x14ac:dyDescent="0.2"/>
    <row r="1915" hidden="1" x14ac:dyDescent="0.2"/>
    <row r="1916" hidden="1" x14ac:dyDescent="0.2"/>
    <row r="1917" hidden="1" x14ac:dyDescent="0.2"/>
    <row r="1918" hidden="1" x14ac:dyDescent="0.2"/>
    <row r="1919" hidden="1" x14ac:dyDescent="0.2"/>
    <row r="1920" hidden="1" x14ac:dyDescent="0.2"/>
    <row r="1921" hidden="1" x14ac:dyDescent="0.2"/>
    <row r="1922" hidden="1" x14ac:dyDescent="0.2"/>
    <row r="1923" hidden="1" x14ac:dyDescent="0.2"/>
    <row r="1924" hidden="1" x14ac:dyDescent="0.2"/>
    <row r="1925" hidden="1" x14ac:dyDescent="0.2"/>
    <row r="1926" hidden="1" x14ac:dyDescent="0.2"/>
    <row r="1927" hidden="1" x14ac:dyDescent="0.2"/>
    <row r="1928" hidden="1" x14ac:dyDescent="0.2"/>
    <row r="1929" hidden="1" x14ac:dyDescent="0.2"/>
    <row r="1930" hidden="1" x14ac:dyDescent="0.2"/>
    <row r="1931" hidden="1" x14ac:dyDescent="0.2"/>
    <row r="1932" hidden="1" x14ac:dyDescent="0.2"/>
    <row r="1933" hidden="1" x14ac:dyDescent="0.2"/>
    <row r="1934" hidden="1" x14ac:dyDescent="0.2"/>
    <row r="1935" hidden="1" x14ac:dyDescent="0.2"/>
    <row r="1936" hidden="1" x14ac:dyDescent="0.2"/>
    <row r="1937" hidden="1" x14ac:dyDescent="0.2"/>
    <row r="1938" hidden="1" x14ac:dyDescent="0.2"/>
    <row r="1939" hidden="1" x14ac:dyDescent="0.2"/>
    <row r="1940" hidden="1" x14ac:dyDescent="0.2"/>
    <row r="1941" hidden="1" x14ac:dyDescent="0.2"/>
    <row r="1942" hidden="1" x14ac:dyDescent="0.2"/>
    <row r="1943" hidden="1" x14ac:dyDescent="0.2"/>
    <row r="1944" hidden="1" x14ac:dyDescent="0.2"/>
    <row r="1945" hidden="1" x14ac:dyDescent="0.2"/>
    <row r="1946" hidden="1" x14ac:dyDescent="0.2"/>
    <row r="1947" hidden="1" x14ac:dyDescent="0.2"/>
    <row r="1948" hidden="1" x14ac:dyDescent="0.2"/>
    <row r="1949" hidden="1" x14ac:dyDescent="0.2"/>
    <row r="1950" hidden="1" x14ac:dyDescent="0.2"/>
    <row r="1951" hidden="1" x14ac:dyDescent="0.2"/>
    <row r="1952" hidden="1" x14ac:dyDescent="0.2"/>
    <row r="1953" hidden="1" x14ac:dyDescent="0.2"/>
    <row r="1954" hidden="1" x14ac:dyDescent="0.2"/>
    <row r="1955" hidden="1" x14ac:dyDescent="0.2"/>
    <row r="1956" hidden="1" x14ac:dyDescent="0.2"/>
    <row r="1957" hidden="1" x14ac:dyDescent="0.2"/>
    <row r="1958" hidden="1" x14ac:dyDescent="0.2"/>
    <row r="1959" hidden="1" x14ac:dyDescent="0.2"/>
    <row r="1960" hidden="1" x14ac:dyDescent="0.2"/>
    <row r="1961" hidden="1" x14ac:dyDescent="0.2"/>
    <row r="1962" hidden="1" x14ac:dyDescent="0.2"/>
    <row r="1963" hidden="1" x14ac:dyDescent="0.2"/>
    <row r="1964" hidden="1" x14ac:dyDescent="0.2"/>
    <row r="1965" hidden="1" x14ac:dyDescent="0.2"/>
    <row r="1966" hidden="1" x14ac:dyDescent="0.2"/>
    <row r="1967" hidden="1" x14ac:dyDescent="0.2"/>
    <row r="1968" hidden="1" x14ac:dyDescent="0.2"/>
    <row r="1969" hidden="1" x14ac:dyDescent="0.2"/>
    <row r="1970" hidden="1" x14ac:dyDescent="0.2"/>
    <row r="1971" hidden="1" x14ac:dyDescent="0.2"/>
    <row r="1972" hidden="1" x14ac:dyDescent="0.2"/>
    <row r="1973" hidden="1" x14ac:dyDescent="0.2"/>
    <row r="1974" hidden="1" x14ac:dyDescent="0.2"/>
    <row r="1975" hidden="1" x14ac:dyDescent="0.2"/>
    <row r="1976" hidden="1" x14ac:dyDescent="0.2"/>
    <row r="1977" hidden="1" x14ac:dyDescent="0.2"/>
    <row r="1978" hidden="1" x14ac:dyDescent="0.2"/>
    <row r="1979" hidden="1" x14ac:dyDescent="0.2"/>
    <row r="1980" hidden="1" x14ac:dyDescent="0.2"/>
    <row r="1981" hidden="1" x14ac:dyDescent="0.2"/>
    <row r="1982" hidden="1" x14ac:dyDescent="0.2"/>
    <row r="1983" hidden="1" x14ac:dyDescent="0.2"/>
    <row r="1984" hidden="1" x14ac:dyDescent="0.2"/>
    <row r="1985" hidden="1" x14ac:dyDescent="0.2"/>
    <row r="1986" hidden="1" x14ac:dyDescent="0.2"/>
    <row r="1987" hidden="1" x14ac:dyDescent="0.2"/>
    <row r="1988" hidden="1" x14ac:dyDescent="0.2"/>
    <row r="1989" hidden="1" x14ac:dyDescent="0.2"/>
    <row r="1990" hidden="1" x14ac:dyDescent="0.2"/>
    <row r="1991" hidden="1" x14ac:dyDescent="0.2"/>
    <row r="1992" hidden="1" x14ac:dyDescent="0.2"/>
    <row r="1993" hidden="1" x14ac:dyDescent="0.2"/>
    <row r="1994" hidden="1" x14ac:dyDescent="0.2"/>
    <row r="1995" hidden="1" x14ac:dyDescent="0.2"/>
    <row r="1996" hidden="1" x14ac:dyDescent="0.2"/>
    <row r="1997" hidden="1" x14ac:dyDescent="0.2"/>
    <row r="1998" hidden="1" x14ac:dyDescent="0.2"/>
    <row r="1999" hidden="1" x14ac:dyDescent="0.2"/>
    <row r="2000" hidden="1" x14ac:dyDescent="0.2"/>
    <row r="2001" hidden="1" x14ac:dyDescent="0.2"/>
    <row r="2002" hidden="1" x14ac:dyDescent="0.2"/>
    <row r="2003" hidden="1" x14ac:dyDescent="0.2"/>
    <row r="2004" hidden="1" x14ac:dyDescent="0.2"/>
    <row r="2005" hidden="1" x14ac:dyDescent="0.2"/>
    <row r="2006" hidden="1" x14ac:dyDescent="0.2"/>
    <row r="2007" hidden="1" x14ac:dyDescent="0.2"/>
    <row r="2008" hidden="1" x14ac:dyDescent="0.2"/>
    <row r="2009" hidden="1" x14ac:dyDescent="0.2"/>
    <row r="2010" hidden="1" x14ac:dyDescent="0.2"/>
    <row r="2011" hidden="1" x14ac:dyDescent="0.2"/>
    <row r="2012" hidden="1" x14ac:dyDescent="0.2"/>
    <row r="2013" hidden="1" x14ac:dyDescent="0.2"/>
    <row r="2014" hidden="1" x14ac:dyDescent="0.2"/>
    <row r="2015" hidden="1" x14ac:dyDescent="0.2"/>
    <row r="2016" hidden="1" x14ac:dyDescent="0.2"/>
    <row r="2017" hidden="1" x14ac:dyDescent="0.2"/>
    <row r="2018" hidden="1" x14ac:dyDescent="0.2"/>
    <row r="2019" hidden="1" x14ac:dyDescent="0.2"/>
    <row r="2020" hidden="1" x14ac:dyDescent="0.2"/>
    <row r="2021" hidden="1" x14ac:dyDescent="0.2"/>
    <row r="2022" hidden="1" x14ac:dyDescent="0.2"/>
    <row r="2023" hidden="1" x14ac:dyDescent="0.2"/>
    <row r="2024" hidden="1" x14ac:dyDescent="0.2"/>
    <row r="2025" hidden="1" x14ac:dyDescent="0.2"/>
    <row r="2026" hidden="1" x14ac:dyDescent="0.2"/>
    <row r="2027" hidden="1" x14ac:dyDescent="0.2"/>
    <row r="2028" hidden="1" x14ac:dyDescent="0.2"/>
    <row r="2029" hidden="1" x14ac:dyDescent="0.2"/>
    <row r="2030" hidden="1" x14ac:dyDescent="0.2"/>
    <row r="2031" hidden="1" x14ac:dyDescent="0.2"/>
    <row r="2032" hidden="1" x14ac:dyDescent="0.2"/>
    <row r="2033" hidden="1" x14ac:dyDescent="0.2"/>
    <row r="2034" hidden="1" x14ac:dyDescent="0.2"/>
    <row r="2035" hidden="1" x14ac:dyDescent="0.2"/>
    <row r="2036" hidden="1" x14ac:dyDescent="0.2"/>
    <row r="2037" hidden="1" x14ac:dyDescent="0.2"/>
    <row r="2038" hidden="1" x14ac:dyDescent="0.2"/>
    <row r="2039" hidden="1" x14ac:dyDescent="0.2"/>
    <row r="2040" hidden="1" x14ac:dyDescent="0.2"/>
    <row r="2041" hidden="1" x14ac:dyDescent="0.2"/>
    <row r="2042" hidden="1" x14ac:dyDescent="0.2"/>
    <row r="2043" hidden="1" x14ac:dyDescent="0.2"/>
    <row r="2044" hidden="1" x14ac:dyDescent="0.2"/>
    <row r="2045" hidden="1" x14ac:dyDescent="0.2"/>
    <row r="2046" hidden="1" x14ac:dyDescent="0.2"/>
    <row r="2047" hidden="1" x14ac:dyDescent="0.2"/>
    <row r="2048" hidden="1" x14ac:dyDescent="0.2"/>
    <row r="2049" hidden="1" x14ac:dyDescent="0.2"/>
    <row r="2050" hidden="1" x14ac:dyDescent="0.2"/>
    <row r="2051" hidden="1" x14ac:dyDescent="0.2"/>
    <row r="2052" hidden="1" x14ac:dyDescent="0.2"/>
    <row r="2053" hidden="1" x14ac:dyDescent="0.2"/>
    <row r="2054" hidden="1" x14ac:dyDescent="0.2"/>
    <row r="2055" hidden="1" x14ac:dyDescent="0.2"/>
    <row r="2056" hidden="1" x14ac:dyDescent="0.2"/>
    <row r="2057" hidden="1" x14ac:dyDescent="0.2"/>
    <row r="2058" hidden="1" x14ac:dyDescent="0.2"/>
    <row r="2059" hidden="1" x14ac:dyDescent="0.2"/>
    <row r="2060" hidden="1" x14ac:dyDescent="0.2"/>
    <row r="2061" hidden="1" x14ac:dyDescent="0.2"/>
    <row r="2062" hidden="1" x14ac:dyDescent="0.2"/>
    <row r="2063" hidden="1" x14ac:dyDescent="0.2"/>
    <row r="2064" hidden="1" x14ac:dyDescent="0.2"/>
    <row r="2065" hidden="1" x14ac:dyDescent="0.2"/>
    <row r="2066" hidden="1" x14ac:dyDescent="0.2"/>
    <row r="2067" hidden="1" x14ac:dyDescent="0.2"/>
    <row r="2068" hidden="1" x14ac:dyDescent="0.2"/>
    <row r="2069" hidden="1" x14ac:dyDescent="0.2"/>
    <row r="2070" hidden="1" x14ac:dyDescent="0.2"/>
    <row r="2071" hidden="1" x14ac:dyDescent="0.2"/>
    <row r="2072" hidden="1" x14ac:dyDescent="0.2"/>
    <row r="2073" hidden="1" x14ac:dyDescent="0.2"/>
    <row r="2074" hidden="1" x14ac:dyDescent="0.2"/>
    <row r="2075" hidden="1" x14ac:dyDescent="0.2"/>
    <row r="2076" hidden="1" x14ac:dyDescent="0.2"/>
    <row r="2077" hidden="1" x14ac:dyDescent="0.2"/>
    <row r="2078" hidden="1" x14ac:dyDescent="0.2"/>
    <row r="2079" hidden="1" x14ac:dyDescent="0.2"/>
    <row r="2080" hidden="1" x14ac:dyDescent="0.2"/>
    <row r="2081" hidden="1" x14ac:dyDescent="0.2"/>
    <row r="2082" hidden="1" x14ac:dyDescent="0.2"/>
    <row r="2083" hidden="1" x14ac:dyDescent="0.2"/>
    <row r="2084" hidden="1" x14ac:dyDescent="0.2"/>
    <row r="2085" hidden="1" x14ac:dyDescent="0.2"/>
    <row r="2086" hidden="1" x14ac:dyDescent="0.2"/>
    <row r="2087" hidden="1" x14ac:dyDescent="0.2"/>
    <row r="2088" hidden="1" x14ac:dyDescent="0.2"/>
    <row r="2089" hidden="1" x14ac:dyDescent="0.2"/>
    <row r="2090" hidden="1" x14ac:dyDescent="0.2"/>
    <row r="2091" hidden="1" x14ac:dyDescent="0.2"/>
    <row r="2092" hidden="1" x14ac:dyDescent="0.2"/>
    <row r="2093" hidden="1" x14ac:dyDescent="0.2"/>
    <row r="2094" hidden="1" x14ac:dyDescent="0.2"/>
    <row r="2095" hidden="1" x14ac:dyDescent="0.2"/>
    <row r="2096" hidden="1" x14ac:dyDescent="0.2"/>
    <row r="2097" hidden="1" x14ac:dyDescent="0.2"/>
    <row r="2098" hidden="1" x14ac:dyDescent="0.2"/>
    <row r="2099" hidden="1" x14ac:dyDescent="0.2"/>
    <row r="2100" hidden="1" x14ac:dyDescent="0.2"/>
    <row r="2101" hidden="1" x14ac:dyDescent="0.2"/>
    <row r="2102" hidden="1" x14ac:dyDescent="0.2"/>
    <row r="2103" hidden="1" x14ac:dyDescent="0.2"/>
    <row r="2104" hidden="1" x14ac:dyDescent="0.2"/>
    <row r="2105" hidden="1" x14ac:dyDescent="0.2"/>
    <row r="2106" hidden="1" x14ac:dyDescent="0.2"/>
    <row r="2107" hidden="1" x14ac:dyDescent="0.2"/>
    <row r="2108" hidden="1" x14ac:dyDescent="0.2"/>
    <row r="2109" hidden="1" x14ac:dyDescent="0.2"/>
    <row r="2110" hidden="1" x14ac:dyDescent="0.2"/>
    <row r="2111" hidden="1" x14ac:dyDescent="0.2"/>
    <row r="2112" hidden="1" x14ac:dyDescent="0.2"/>
    <row r="2113" hidden="1" x14ac:dyDescent="0.2"/>
    <row r="2114" hidden="1" x14ac:dyDescent="0.2"/>
    <row r="2115" hidden="1" x14ac:dyDescent="0.2"/>
    <row r="2116" hidden="1" x14ac:dyDescent="0.2"/>
    <row r="2117" hidden="1" x14ac:dyDescent="0.2"/>
    <row r="2118" hidden="1" x14ac:dyDescent="0.2"/>
    <row r="2119" hidden="1" x14ac:dyDescent="0.2"/>
    <row r="2120" hidden="1" x14ac:dyDescent="0.2"/>
    <row r="2121" hidden="1" x14ac:dyDescent="0.2"/>
    <row r="2122" hidden="1" x14ac:dyDescent="0.2"/>
    <row r="2123" hidden="1" x14ac:dyDescent="0.2"/>
    <row r="2124" hidden="1" x14ac:dyDescent="0.2"/>
    <row r="2125" hidden="1" x14ac:dyDescent="0.2"/>
    <row r="2126" hidden="1" x14ac:dyDescent="0.2"/>
    <row r="2127" hidden="1" x14ac:dyDescent="0.2"/>
    <row r="2128" hidden="1" x14ac:dyDescent="0.2"/>
    <row r="2129" hidden="1" x14ac:dyDescent="0.2"/>
    <row r="2130" hidden="1" x14ac:dyDescent="0.2"/>
    <row r="2131" hidden="1" x14ac:dyDescent="0.2"/>
    <row r="2132" hidden="1" x14ac:dyDescent="0.2"/>
    <row r="2133" hidden="1" x14ac:dyDescent="0.2"/>
    <row r="2134" hidden="1" x14ac:dyDescent="0.2"/>
    <row r="2135" hidden="1" x14ac:dyDescent="0.2"/>
    <row r="2136" hidden="1" x14ac:dyDescent="0.2"/>
    <row r="2137" hidden="1" x14ac:dyDescent="0.2"/>
    <row r="2138" hidden="1" x14ac:dyDescent="0.2"/>
    <row r="2139" hidden="1" x14ac:dyDescent="0.2"/>
    <row r="2140" hidden="1" x14ac:dyDescent="0.2"/>
    <row r="2141" hidden="1" x14ac:dyDescent="0.2"/>
    <row r="2142" hidden="1" x14ac:dyDescent="0.2"/>
    <row r="2143" hidden="1" x14ac:dyDescent="0.2"/>
    <row r="2144" hidden="1" x14ac:dyDescent="0.2"/>
    <row r="2145" hidden="1" x14ac:dyDescent="0.2"/>
    <row r="2146" hidden="1" x14ac:dyDescent="0.2"/>
    <row r="2147" hidden="1" x14ac:dyDescent="0.2"/>
    <row r="2148" hidden="1" x14ac:dyDescent="0.2"/>
    <row r="2149" hidden="1" x14ac:dyDescent="0.2"/>
    <row r="2150" hidden="1" x14ac:dyDescent="0.2"/>
    <row r="2151" hidden="1" x14ac:dyDescent="0.2"/>
    <row r="2152" hidden="1" x14ac:dyDescent="0.2"/>
    <row r="2153" hidden="1" x14ac:dyDescent="0.2"/>
    <row r="2154" hidden="1" x14ac:dyDescent="0.2"/>
    <row r="2155" hidden="1" x14ac:dyDescent="0.2"/>
    <row r="2156" hidden="1" x14ac:dyDescent="0.2"/>
    <row r="2157" hidden="1" x14ac:dyDescent="0.2"/>
    <row r="2158" hidden="1" x14ac:dyDescent="0.2"/>
    <row r="2159" hidden="1" x14ac:dyDescent="0.2"/>
    <row r="2160" hidden="1" x14ac:dyDescent="0.2"/>
    <row r="2161" hidden="1" x14ac:dyDescent="0.2"/>
    <row r="2162" hidden="1" x14ac:dyDescent="0.2"/>
    <row r="2163" hidden="1" x14ac:dyDescent="0.2"/>
    <row r="2164" hidden="1" x14ac:dyDescent="0.2"/>
    <row r="2165" hidden="1" x14ac:dyDescent="0.2"/>
    <row r="2166" hidden="1" x14ac:dyDescent="0.2"/>
    <row r="2167" hidden="1" x14ac:dyDescent="0.2"/>
    <row r="2168" hidden="1" x14ac:dyDescent="0.2"/>
    <row r="2169" hidden="1" x14ac:dyDescent="0.2"/>
    <row r="2170" hidden="1" x14ac:dyDescent="0.2"/>
    <row r="2171" hidden="1" x14ac:dyDescent="0.2"/>
    <row r="2172" hidden="1" x14ac:dyDescent="0.2"/>
    <row r="2173" hidden="1" x14ac:dyDescent="0.2"/>
    <row r="2174" hidden="1" x14ac:dyDescent="0.2"/>
    <row r="2175" hidden="1" x14ac:dyDescent="0.2"/>
    <row r="2176" hidden="1" x14ac:dyDescent="0.2"/>
    <row r="2177" hidden="1" x14ac:dyDescent="0.2"/>
    <row r="2178" hidden="1" x14ac:dyDescent="0.2"/>
    <row r="2179" hidden="1" x14ac:dyDescent="0.2"/>
    <row r="2180" hidden="1" x14ac:dyDescent="0.2"/>
    <row r="2181" hidden="1" x14ac:dyDescent="0.2"/>
    <row r="2182" hidden="1" x14ac:dyDescent="0.2"/>
    <row r="2183" hidden="1" x14ac:dyDescent="0.2"/>
    <row r="2184" hidden="1" x14ac:dyDescent="0.2"/>
    <row r="2185" hidden="1" x14ac:dyDescent="0.2"/>
  </sheetData>
  <sheetProtection algorithmName="SHA-512" hashValue="KmCm+bayYxSY8PKG43VfwH7zXKo7xjAhFXiVpMvZ5oFDD98Mvjr6eGk1FP5myDkOptKzqAr8XiT3Q2XSFbzGrA==" saltValue="TRHK2zRAymRW1XJXdSaQ0w==" spinCount="100000" sheet="1" selectLockedCells="1"/>
  <dataConsolidate/>
  <mergeCells count="99">
    <mergeCell ref="AB40:AJ40"/>
    <mergeCell ref="AK40:AL40"/>
    <mergeCell ref="B40:O40"/>
    <mergeCell ref="P40:S40"/>
    <mergeCell ref="T40:U40"/>
    <mergeCell ref="V40:Y40"/>
    <mergeCell ref="Z40:AA40"/>
    <mergeCell ref="B12:O12"/>
    <mergeCell ref="P11:W11"/>
    <mergeCell ref="AC11:AE11"/>
    <mergeCell ref="E96:J113"/>
    <mergeCell ref="AR8:AS8"/>
    <mergeCell ref="P12:W12"/>
    <mergeCell ref="X12:AB12"/>
    <mergeCell ref="X11:AB11"/>
    <mergeCell ref="AC12:AE12"/>
    <mergeCell ref="AF12:AL12"/>
    <mergeCell ref="AB17:AE17"/>
    <mergeCell ref="B17:M17"/>
    <mergeCell ref="N17:AA17"/>
    <mergeCell ref="AG17:AL17"/>
    <mergeCell ref="B15:AL15"/>
    <mergeCell ref="AG16:AL16"/>
    <mergeCell ref="B2:S3"/>
    <mergeCell ref="B11:O11"/>
    <mergeCell ref="P10:AB10"/>
    <mergeCell ref="AC10:AL10"/>
    <mergeCell ref="B10:O10"/>
    <mergeCell ref="B8:AL8"/>
    <mergeCell ref="P9:AB9"/>
    <mergeCell ref="B9:O9"/>
    <mergeCell ref="AC9:AL9"/>
    <mergeCell ref="B6:G6"/>
    <mergeCell ref="AB16:AE16"/>
    <mergeCell ref="N16:AA16"/>
    <mergeCell ref="B16:M16"/>
    <mergeCell ref="D27:L27"/>
    <mergeCell ref="N26:Q26"/>
    <mergeCell ref="B22:AL22"/>
    <mergeCell ref="B18:J18"/>
    <mergeCell ref="K18:S18"/>
    <mergeCell ref="B19:J19"/>
    <mergeCell ref="K19:S19"/>
    <mergeCell ref="Q25:T25"/>
    <mergeCell ref="R26:T26"/>
    <mergeCell ref="N24:T24"/>
    <mergeCell ref="N25:P25"/>
    <mergeCell ref="D26:L26"/>
    <mergeCell ref="R27:T27"/>
    <mergeCell ref="AH28:AJ28"/>
    <mergeCell ref="AH29:AJ29"/>
    <mergeCell ref="D36:L36"/>
    <mergeCell ref="Z30:AB30"/>
    <mergeCell ref="Z28:AB28"/>
    <mergeCell ref="Z33:AB33"/>
    <mergeCell ref="R28:T28"/>
    <mergeCell ref="R29:T29"/>
    <mergeCell ref="R30:T30"/>
    <mergeCell ref="D31:L31"/>
    <mergeCell ref="AH31:AJ31"/>
    <mergeCell ref="D38:L38"/>
    <mergeCell ref="D35:J35"/>
    <mergeCell ref="D28:L28"/>
    <mergeCell ref="D29:L29"/>
    <mergeCell ref="D30:L30"/>
    <mergeCell ref="D34:M34"/>
    <mergeCell ref="D33:L33"/>
    <mergeCell ref="D32:M32"/>
    <mergeCell ref="AG24:AJ24"/>
    <mergeCell ref="Y24:AC24"/>
    <mergeCell ref="Z27:AB27"/>
    <mergeCell ref="Y38:AG38"/>
    <mergeCell ref="AH34:AJ34"/>
    <mergeCell ref="AH35:AJ35"/>
    <mergeCell ref="AH36:AJ36"/>
    <mergeCell ref="AH37:AJ37"/>
    <mergeCell ref="AH38:AJ38"/>
    <mergeCell ref="AH32:AJ32"/>
    <mergeCell ref="AH33:AJ33"/>
    <mergeCell ref="AH25:AJ25"/>
    <mergeCell ref="AH30:AJ30"/>
    <mergeCell ref="Z29:AB29"/>
    <mergeCell ref="AH26:AJ26"/>
    <mergeCell ref="AH27:AJ27"/>
    <mergeCell ref="N47:R47"/>
    <mergeCell ref="B43:AL43"/>
    <mergeCell ref="B44:AL44"/>
    <mergeCell ref="A94:J94"/>
    <mergeCell ref="W50:AL50"/>
    <mergeCell ref="B77:U77"/>
    <mergeCell ref="V77:AD77"/>
    <mergeCell ref="B78:AL78"/>
    <mergeCell ref="W51:AL57"/>
    <mergeCell ref="B51:U75"/>
    <mergeCell ref="B50:U50"/>
    <mergeCell ref="C81:AI81"/>
    <mergeCell ref="C80:AK80"/>
    <mergeCell ref="AJ83:AL83"/>
    <mergeCell ref="AJ76:AL76"/>
  </mergeCells>
  <phoneticPr fontId="0" type="noConversion"/>
  <conditionalFormatting sqref="B22:AL22">
    <cfRule type="containsText" dxfId="2" priority="2" operator="containsText" text="EL ENDOSO COMERCIAL NO APLICA PARA ESTE TIPO DE VEHÍCULO, FAVOR RETIRAR">
      <formula>NOT(ISERROR(SEARCH("EL ENDOSO COMERCIAL NO APLICA PARA ESTE TIPO DE VEHÍCULO, FAVOR RETIRAR",B22)))</formula>
    </cfRule>
  </conditionalFormatting>
  <conditionalFormatting sqref="AH32:AJ32">
    <cfRule type="cellIs" dxfId="1" priority="1" operator="equal">
      <formula>0</formula>
    </cfRule>
  </conditionalFormatting>
  <dataValidations count="10">
    <dataValidation type="list" allowBlank="1" showInputMessage="1" showErrorMessage="1" sqref="N26">
      <formula1>$AQ$2:$AQ$6</formula1>
    </dataValidation>
    <dataValidation type="list" allowBlank="1" showInputMessage="1" showErrorMessage="1" sqref="R27">
      <formula1>$AU$2:$AU$8</formula1>
    </dataValidation>
    <dataValidation type="list" allowBlank="1" showInputMessage="1" showErrorMessage="1" sqref="D32 N32">
      <formula1>$AQ$24:$AQ$27</formula1>
    </dataValidation>
    <dataValidation type="list" allowBlank="1" showInputMessage="1" showErrorMessage="1" sqref="AP16">
      <formula1>INDIRECT(VLOOKUP(#REF!,SUCURSALES,1,0))</formula1>
    </dataValidation>
    <dataValidation type="list" allowBlank="1" showInputMessage="1" showErrorMessage="1" sqref="AB17:AE17">
      <formula1>$AX$2:$AX$17</formula1>
    </dataValidation>
    <dataValidation type="list" allowBlank="1" showInputMessage="1" showErrorMessage="1" sqref="AP15">
      <formula1>#REF!</formula1>
    </dataValidation>
    <dataValidation type="list" allowBlank="1" showInputMessage="1" showErrorMessage="1" sqref="AC10:AL10">
      <formula1>$AT$28:$AT$35</formula1>
    </dataValidation>
    <dataValidation type="list" allowBlank="1" showInputMessage="1" showErrorMessage="1" sqref="N17:AA17">
      <formula1>INDIRECT(VLOOKUP($B$17,MARCAS,1,0))</formula1>
    </dataValidation>
    <dataValidation type="decimal" allowBlank="1" showInputMessage="1" showErrorMessage="1" errorTitle="SUMA ASEGURADA" error="Suma asegurada mínima: 5,000_x000a_Suma asegurada máxima: 110,000" sqref="AG17:AL17">
      <formula1>5000</formula1>
      <formula2>110000</formula2>
    </dataValidation>
    <dataValidation type="list" allowBlank="1" showInputMessage="1" showErrorMessage="1" sqref="B17:M17">
      <formula1>$BB$1:$BB$40</formula1>
    </dataValidation>
  </dataValidations>
  <printOptions horizontalCentered="1" verticalCentered="1"/>
  <pageMargins left="3.937007874015748E-2" right="3.937007874015748E-2" top="0.35433070866141736" bottom="0.35433070866141736" header="0.31496062992125984" footer="0.31496062992125984"/>
  <pageSetup scale="6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11700"/>
  <sheetViews>
    <sheetView showRuler="0" topLeftCell="A4" zoomScaleNormal="100" workbookViewId="0">
      <selection activeCell="C29" sqref="C29:D29"/>
    </sheetView>
  </sheetViews>
  <sheetFormatPr baseColWidth="10" defaultColWidth="0" defaultRowHeight="0" customHeight="1" zeroHeight="1" x14ac:dyDescent="0.2"/>
  <cols>
    <col min="1" max="1" width="2" style="8" bestFit="1" customWidth="1"/>
    <col min="2" max="2" width="23.140625" style="23" bestFit="1" customWidth="1"/>
    <col min="3" max="11" width="11" style="23" customWidth="1"/>
    <col min="12" max="12" width="2" style="25" customWidth="1"/>
    <col min="13" max="13" width="24.42578125" style="24" hidden="1" customWidth="1"/>
    <col min="14" max="14" width="9.140625" style="1" hidden="1" customWidth="1"/>
    <col min="15" max="16" width="7.28515625" style="1" hidden="1" customWidth="1"/>
    <col min="17" max="17" width="32.5703125" style="1" hidden="1" customWidth="1"/>
    <col min="18" max="18" width="19" style="1" hidden="1" customWidth="1"/>
    <col min="19" max="19" width="7.28515625" style="1" hidden="1" customWidth="1"/>
    <col min="20" max="20" width="9.85546875" style="1" hidden="1" customWidth="1"/>
    <col min="21" max="21" width="22" style="1" hidden="1" customWidth="1"/>
    <col min="22" max="22" width="15.140625" style="1" hidden="1" customWidth="1"/>
    <col min="23" max="23" width="49.85546875" style="3" hidden="1" customWidth="1"/>
    <col min="24" max="24" width="7.28515625" style="3" hidden="1" customWidth="1"/>
    <col min="25" max="16384" width="11.42578125" style="3" hidden="1"/>
  </cols>
  <sheetData>
    <row r="1" spans="1:24" ht="12.75" x14ac:dyDescent="0.2"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1" t="s">
        <v>1372</v>
      </c>
      <c r="Q1" s="1" t="s">
        <v>1416</v>
      </c>
      <c r="R1" s="1" t="s">
        <v>1381</v>
      </c>
      <c r="T1" s="1" t="s">
        <v>1379</v>
      </c>
      <c r="U1" s="1" t="s">
        <v>1417</v>
      </c>
      <c r="V1" s="1" t="str">
        <f>IF(2016-G29&lt;0,0,IF(2016-G29&gt;5,"&gt;5",2016-G29))</f>
        <v>&gt;5</v>
      </c>
      <c r="W1" s="15" t="s">
        <v>413</v>
      </c>
      <c r="X1" s="45" t="s">
        <v>2148</v>
      </c>
    </row>
    <row r="2" spans="1:24" s="61" customFormat="1" ht="42" customHeight="1" x14ac:dyDescent="0.2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66">
        <v>5000</v>
      </c>
      <c r="N2" s="66">
        <v>10000</v>
      </c>
      <c r="O2" s="67"/>
      <c r="P2" s="67"/>
      <c r="Q2" s="66">
        <v>5000</v>
      </c>
      <c r="R2" s="66">
        <v>500</v>
      </c>
      <c r="S2" s="67"/>
      <c r="T2" s="67">
        <v>2017</v>
      </c>
      <c r="U2" s="67" t="s">
        <v>1418</v>
      </c>
      <c r="V2" s="67" t="str">
        <f>VLOOKUP(H29,Parametros!$K$17:$L$28,2,1)</f>
        <v>[0,5000)</v>
      </c>
      <c r="W2" s="68" t="s">
        <v>465</v>
      </c>
      <c r="X2" s="69" t="s">
        <v>2149</v>
      </c>
    </row>
    <row r="3" spans="1:24" ht="15" customHeight="1" x14ac:dyDescent="0.2">
      <c r="B3" s="412" t="s">
        <v>4419</v>
      </c>
      <c r="C3" s="412"/>
      <c r="D3" s="412"/>
      <c r="E3" s="412"/>
      <c r="F3" s="412"/>
      <c r="G3" s="412"/>
      <c r="H3" s="412"/>
      <c r="I3" s="412"/>
      <c r="J3" s="412"/>
      <c r="K3" s="412"/>
      <c r="L3" s="8"/>
      <c r="M3" s="16">
        <v>10000</v>
      </c>
      <c r="N3" s="16">
        <v>20000</v>
      </c>
      <c r="Q3" s="16">
        <v>10000</v>
      </c>
      <c r="R3" s="16">
        <v>1000</v>
      </c>
      <c r="T3" s="1">
        <v>2016</v>
      </c>
      <c r="U3" s="1" t="s">
        <v>1419</v>
      </c>
      <c r="V3" s="1" t="e">
        <f>VLOOKUP(V1,Parametros!$I$8:$K$14,3,FALSE)*J29</f>
        <v>#N/A</v>
      </c>
      <c r="W3" s="27" t="s">
        <v>2117</v>
      </c>
      <c r="X3" s="45" t="s">
        <v>2150</v>
      </c>
    </row>
    <row r="4" spans="1:24" ht="15" customHeight="1" x14ac:dyDescent="0.2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16">
        <v>25000</v>
      </c>
      <c r="N4" s="16">
        <v>50000</v>
      </c>
      <c r="Q4" s="16">
        <v>15000</v>
      </c>
      <c r="R4" s="16">
        <v>2000</v>
      </c>
      <c r="T4" s="1">
        <v>2015</v>
      </c>
      <c r="U4" s="1" t="s">
        <v>1420</v>
      </c>
      <c r="V4" s="1" t="e">
        <f>VLOOKUP(V1,Parametros!$I$8:$L$14,4,FALSE)*J29</f>
        <v>#N/A</v>
      </c>
      <c r="W4" s="27" t="s">
        <v>2118</v>
      </c>
      <c r="X4" s="45" t="s">
        <v>2151</v>
      </c>
    </row>
    <row r="5" spans="1:24" ht="15" customHeight="1" x14ac:dyDescent="0.2">
      <c r="A5" s="3"/>
      <c r="B5" s="9" t="s">
        <v>1382</v>
      </c>
      <c r="C5" s="413" t="s">
        <v>4363</v>
      </c>
      <c r="D5" s="413"/>
      <c r="E5" s="413"/>
      <c r="F5" s="10"/>
      <c r="G5" s="10"/>
      <c r="H5" s="112" t="s">
        <v>1423</v>
      </c>
      <c r="I5" s="41"/>
      <c r="J5" s="39"/>
      <c r="K5" s="113" t="str">
        <f>VLOOKUP(C6,W1:X2175,2,FALSE)</f>
        <v xml:space="preserve">30508       </v>
      </c>
      <c r="L5" s="8"/>
      <c r="M5" s="16">
        <f>N4</f>
        <v>50000</v>
      </c>
      <c r="N5" s="16">
        <f>M5*2</f>
        <v>100000</v>
      </c>
      <c r="Q5" s="16">
        <v>20000</v>
      </c>
      <c r="R5" s="16">
        <v>5000</v>
      </c>
      <c r="T5" s="1">
        <v>2014</v>
      </c>
      <c r="W5" s="15" t="s">
        <v>1351</v>
      </c>
      <c r="X5" s="45" t="s">
        <v>2152</v>
      </c>
    </row>
    <row r="6" spans="1:24" ht="15" customHeight="1" x14ac:dyDescent="0.2">
      <c r="A6" s="3"/>
      <c r="B6" s="9" t="s">
        <v>1383</v>
      </c>
      <c r="C6" s="414" t="s">
        <v>1779</v>
      </c>
      <c r="D6" s="414"/>
      <c r="E6" s="414"/>
      <c r="F6" s="10"/>
      <c r="G6" s="25"/>
      <c r="H6" s="9" t="s">
        <v>2133</v>
      </c>
      <c r="I6" s="10"/>
      <c r="J6" s="12"/>
      <c r="K6" s="71">
        <f>'HISTORIAL DE T.'!J15</f>
        <v>0</v>
      </c>
      <c r="L6" s="8"/>
      <c r="M6" s="16">
        <v>100000</v>
      </c>
      <c r="N6" s="16">
        <v>300000</v>
      </c>
      <c r="Q6" s="16">
        <v>25000</v>
      </c>
      <c r="R6" s="16">
        <v>10000</v>
      </c>
      <c r="T6" s="1">
        <v>2013</v>
      </c>
      <c r="V6" s="1">
        <v>0</v>
      </c>
      <c r="W6" s="15" t="s">
        <v>1203</v>
      </c>
      <c r="X6" s="45" t="s">
        <v>2153</v>
      </c>
    </row>
    <row r="7" spans="1:24" ht="15" customHeight="1" x14ac:dyDescent="0.2">
      <c r="A7" s="3"/>
      <c r="B7" s="9" t="s">
        <v>1384</v>
      </c>
      <c r="C7" s="70">
        <f ca="1">TODAY()</f>
        <v>43245</v>
      </c>
      <c r="D7" s="49"/>
      <c r="E7" s="10"/>
      <c r="F7" s="10"/>
      <c r="G7" s="25"/>
      <c r="H7" s="39"/>
      <c r="I7" s="41"/>
      <c r="J7" s="39"/>
      <c r="K7" s="40"/>
      <c r="L7" s="8"/>
      <c r="M7" s="1"/>
      <c r="Q7" s="16">
        <v>50000</v>
      </c>
      <c r="T7" s="17">
        <v>2012</v>
      </c>
      <c r="U7" s="1" t="s">
        <v>2138</v>
      </c>
      <c r="V7" s="1">
        <v>2011</v>
      </c>
      <c r="W7" s="15" t="s">
        <v>1424</v>
      </c>
      <c r="X7" s="45" t="s">
        <v>2154</v>
      </c>
    </row>
    <row r="8" spans="1:24" ht="15" customHeight="1" x14ac:dyDescent="0.2">
      <c r="A8" s="3"/>
      <c r="B8" s="9" t="s">
        <v>2124</v>
      </c>
      <c r="C8" s="421" t="s">
        <v>2121</v>
      </c>
      <c r="D8" s="421"/>
      <c r="E8" s="10"/>
      <c r="F8" s="10"/>
      <c r="G8" s="25"/>
      <c r="H8" s="39" t="s">
        <v>2</v>
      </c>
      <c r="I8" s="41"/>
      <c r="J8" s="39"/>
      <c r="K8" s="40" t="s">
        <v>1386</v>
      </c>
      <c r="L8" s="8"/>
      <c r="M8" s="28" t="s">
        <v>2121</v>
      </c>
      <c r="N8" s="8" t="s">
        <v>4380</v>
      </c>
      <c r="Q8" s="16">
        <v>100000</v>
      </c>
      <c r="T8" s="17">
        <v>2011</v>
      </c>
      <c r="U8" s="1" t="s">
        <v>2139</v>
      </c>
      <c r="V8" s="1">
        <f>V7-G29</f>
        <v>22</v>
      </c>
      <c r="W8" s="15" t="s">
        <v>1425</v>
      </c>
      <c r="X8" s="45" t="s">
        <v>2155</v>
      </c>
    </row>
    <row r="9" spans="1:24" ht="15" customHeight="1" x14ac:dyDescent="0.2">
      <c r="A9" s="3"/>
      <c r="B9" s="9" t="s">
        <v>4369</v>
      </c>
      <c r="C9" s="403" t="s">
        <v>4371</v>
      </c>
      <c r="D9" s="403"/>
      <c r="E9" s="9"/>
      <c r="F9" s="10"/>
      <c r="G9" s="25"/>
      <c r="H9" s="25"/>
      <c r="I9" s="25"/>
      <c r="J9" s="25"/>
      <c r="K9" s="10"/>
      <c r="L9" s="8"/>
      <c r="M9" s="28" t="s">
        <v>2122</v>
      </c>
      <c r="N9" s="48" t="s">
        <v>4323</v>
      </c>
      <c r="R9" s="34" t="s">
        <v>2142</v>
      </c>
      <c r="S9" s="34" t="s">
        <v>2143</v>
      </c>
      <c r="T9" s="17">
        <v>2010</v>
      </c>
      <c r="W9" s="15" t="s">
        <v>1426</v>
      </c>
      <c r="X9" s="45" t="s">
        <v>2156</v>
      </c>
    </row>
    <row r="10" spans="1:24" ht="15" customHeight="1" x14ac:dyDescent="0.2">
      <c r="A10" s="3"/>
      <c r="B10" s="8"/>
      <c r="C10" s="25"/>
      <c r="D10" s="26"/>
      <c r="E10" s="9"/>
      <c r="F10" s="11"/>
      <c r="G10" s="9"/>
      <c r="H10" s="9"/>
      <c r="I10" s="11"/>
      <c r="J10" s="9"/>
      <c r="K10" s="9"/>
      <c r="L10" s="8"/>
      <c r="M10" s="28" t="s">
        <v>2123</v>
      </c>
      <c r="N10" s="8" t="s">
        <v>4383</v>
      </c>
      <c r="Q10" s="1" t="s">
        <v>1385</v>
      </c>
      <c r="R10" s="43">
        <f>IF($C$8="LIVIANO",(VLOOKUP($E$14,Parametros!$A$5:$E$10,3,FALSE)*(1-$V$5)))</f>
        <v>56</v>
      </c>
      <c r="S10" s="43">
        <f>IF($C$8="LIVIANO",(VLOOKUP($F$15,Parametros!$B$12:$G$18,2,FALSE)*(1-$V$5)))</f>
        <v>210</v>
      </c>
      <c r="T10" s="17">
        <v>2009</v>
      </c>
      <c r="W10" s="15" t="s">
        <v>523</v>
      </c>
      <c r="X10" s="45" t="s">
        <v>2157</v>
      </c>
    </row>
    <row r="11" spans="1:24" ht="15.75" customHeight="1" x14ac:dyDescent="0.2">
      <c r="A11" s="3"/>
      <c r="B11" s="8"/>
      <c r="C11" s="415" t="s">
        <v>1370</v>
      </c>
      <c r="D11" s="416"/>
      <c r="E11" s="419" t="s">
        <v>1389</v>
      </c>
      <c r="F11" s="419"/>
      <c r="G11" s="416" t="s">
        <v>2131</v>
      </c>
      <c r="H11" s="423" t="s">
        <v>1371</v>
      </c>
      <c r="I11" s="38"/>
      <c r="J11" s="425"/>
      <c r="K11" s="422"/>
      <c r="L11" s="422"/>
      <c r="M11" s="28" t="s">
        <v>2141</v>
      </c>
      <c r="N11" s="8" t="s">
        <v>4384</v>
      </c>
      <c r="Q11" s="1" t="s">
        <v>1386</v>
      </c>
      <c r="R11" s="43" t="b">
        <f>IF($C$8="MEDIANO",(VLOOKUP($E$14,Parametros!$A$5:$E$10,4,FALSE)*(1-$V$5)))</f>
        <v>0</v>
      </c>
      <c r="S11" s="43" t="b">
        <f>IF($C$8="MEDIANO",(VLOOKUP($F$15,Parametros!$B$12:$G$18,3,FALSE)*(1-$V$5)))</f>
        <v>0</v>
      </c>
      <c r="T11" s="17">
        <v>2008</v>
      </c>
      <c r="W11" s="15" t="s">
        <v>1328</v>
      </c>
      <c r="X11" s="45" t="s">
        <v>2158</v>
      </c>
    </row>
    <row r="12" spans="1:24" ht="11.25" customHeight="1" x14ac:dyDescent="0.2">
      <c r="A12" s="3"/>
      <c r="B12" s="8"/>
      <c r="C12" s="417"/>
      <c r="D12" s="418"/>
      <c r="E12" s="420"/>
      <c r="F12" s="420"/>
      <c r="G12" s="418"/>
      <c r="H12" s="424"/>
      <c r="I12" s="38"/>
      <c r="J12" s="425"/>
      <c r="K12" s="422"/>
      <c r="L12" s="422"/>
      <c r="M12" s="28" t="s">
        <v>4370</v>
      </c>
      <c r="N12" s="48" t="s">
        <v>4379</v>
      </c>
      <c r="R12" s="43" t="b">
        <f>IF($C$8="PESADO",VLOOKUP($E$14,Parametros!$A$5:$E$10,5,FALSE)*(1-$V$5))</f>
        <v>0</v>
      </c>
      <c r="S12" s="43" t="b">
        <f>IF($C$8="PESADO",VLOOKUP($F$15,Parametros!$B$12:$G$18,4,FALSE)*(1-$V$5))</f>
        <v>0</v>
      </c>
      <c r="T12" s="17">
        <v>2007</v>
      </c>
      <c r="U12" s="1" t="s">
        <v>2132</v>
      </c>
      <c r="V12" s="1" t="str">
        <f>VLOOKUP(H29,Parametros!D25:E35,2,1)</f>
        <v>[0,5000)</v>
      </c>
      <c r="W12" s="15" t="s">
        <v>12</v>
      </c>
      <c r="X12" s="45" t="s">
        <v>2159</v>
      </c>
    </row>
    <row r="13" spans="1:24" ht="24.75" customHeight="1" x14ac:dyDescent="0.2">
      <c r="A13" s="3"/>
      <c r="B13" s="8"/>
      <c r="C13" s="406"/>
      <c r="D13" s="407"/>
      <c r="E13" s="80" t="s">
        <v>1390</v>
      </c>
      <c r="F13" s="80" t="s">
        <v>1391</v>
      </c>
      <c r="G13" s="80" t="s">
        <v>1422</v>
      </c>
      <c r="H13" s="81" t="s">
        <v>1422</v>
      </c>
      <c r="I13" s="57"/>
      <c r="J13" s="34"/>
      <c r="K13" s="34"/>
      <c r="L13" s="34"/>
      <c r="M13" s="28"/>
      <c r="N13" s="48" t="s">
        <v>4355</v>
      </c>
      <c r="R13" s="43" t="b">
        <f>IF($C$8="MULA",VLOOKUP($E$14,Parametros!$A$5:$G$10,6,FALSE)*(1-$V$5))</f>
        <v>0</v>
      </c>
      <c r="S13" s="43" t="b">
        <f>IF($C$8="MULA",VLOOKUP($F$15,Parametros!$B$12:$G$18,5,FALSE)*(1-$V$5))</f>
        <v>0</v>
      </c>
      <c r="T13" s="17">
        <v>2006</v>
      </c>
      <c r="W13" s="15" t="s">
        <v>12</v>
      </c>
      <c r="X13" s="45" t="s">
        <v>2160</v>
      </c>
    </row>
    <row r="14" spans="1:24" ht="12.75" x14ac:dyDescent="0.2">
      <c r="A14" s="3"/>
      <c r="B14" s="8"/>
      <c r="C14" s="77" t="s">
        <v>1372</v>
      </c>
      <c r="D14" s="78"/>
      <c r="E14" s="86">
        <v>25000</v>
      </c>
      <c r="F14" s="85">
        <f>VLOOKUP(E14,$M$2:$N$6,2,FALSE)</f>
        <v>50000</v>
      </c>
      <c r="G14" s="14"/>
      <c r="H14" s="82">
        <f>IF($C$8="LIVIANO",$R$10,IF($C$8="MEDIANO",$R$11,IF($C$8="PESADO",$R$12,IF($C$8="MULA",$R$13,IF($C$8="REMOLQUE",$R$14)))))</f>
        <v>56</v>
      </c>
      <c r="I14" s="31"/>
      <c r="J14" s="32"/>
      <c r="K14" s="31"/>
      <c r="L14" s="31"/>
      <c r="M14" s="48"/>
      <c r="N14" s="1" t="s">
        <v>4385</v>
      </c>
      <c r="R14" s="44" t="b">
        <f>IF(C8="REMOLQUE",VLOOKUP($E$14,Parametros!$A$5:$G$10,7,FALSE)*(1-$V$5))</f>
        <v>0</v>
      </c>
      <c r="S14" s="43" t="b">
        <f>IF($C$8="REMOLQUE",VLOOKUP($F$15,Parametros!$B$12:$G$18,6,FALSE)*(1-$V$5))</f>
        <v>0</v>
      </c>
      <c r="T14" s="17">
        <v>2005</v>
      </c>
      <c r="W14" s="15" t="s">
        <v>724</v>
      </c>
      <c r="X14" s="45" t="s">
        <v>2161</v>
      </c>
    </row>
    <row r="15" spans="1:24" ht="12.75" x14ac:dyDescent="0.2">
      <c r="A15" s="3"/>
      <c r="B15" s="8"/>
      <c r="C15" s="77" t="s">
        <v>1373</v>
      </c>
      <c r="D15" s="78"/>
      <c r="E15" s="29"/>
      <c r="F15" s="87">
        <v>50000</v>
      </c>
      <c r="G15" s="14">
        <f>IF(H29&gt;50000,H29*3%,IF(C8="LIVIANO",VLOOKUP(V12,Parametros!A53:B63,2,FALSE),IF(C8="Mediano",VLOOKUP(V12,Parametros!A53:C63,3,FALSE),IF($C$8="MULA",VLOOKUP(V12,Parametros!A52:E63,5,FALSE),VLOOKUP(V12,Parametros!A53:D63,4,FALSE)))))</f>
        <v>250</v>
      </c>
      <c r="H15" s="82">
        <f>IF($C$8="LIVIANO",$S$10,IF($C$8="MEDIANO",$S$11,IF($C$8="PESADO",$S$12,IF($C$8="MULA",$S$13,IF($C$8="REMOLQUE",$S$14)))))</f>
        <v>210</v>
      </c>
      <c r="I15" s="31"/>
      <c r="J15" s="32"/>
      <c r="K15" s="31"/>
      <c r="L15" s="31"/>
      <c r="M15" s="48"/>
      <c r="N15" s="48" t="s">
        <v>4324</v>
      </c>
      <c r="T15" s="17">
        <v>2004</v>
      </c>
      <c r="W15" s="15" t="s">
        <v>636</v>
      </c>
      <c r="X15" s="45" t="s">
        <v>2162</v>
      </c>
    </row>
    <row r="16" spans="1:24" ht="15" hidden="1" customHeight="1" x14ac:dyDescent="0.2">
      <c r="A16" s="3"/>
      <c r="B16" s="8"/>
      <c r="C16" s="401" t="s">
        <v>1374</v>
      </c>
      <c r="D16" s="402" t="s">
        <v>1374</v>
      </c>
      <c r="E16" s="29"/>
      <c r="F16" s="30"/>
      <c r="G16" s="14" t="str">
        <f>IF(V8&gt;10,"",IF(K8="NO","",IF(H29&gt;50000,H29*5%,VLOOKUP($V$12,Parametros!$A$25:$B$35,2,FALSE))))</f>
        <v/>
      </c>
      <c r="H16" s="53" t="str">
        <f>IF(V8&gt;10,"",IF(K8="NO","",Parametros!$J$5*'RC'!$H$29*(1-$V$5)))</f>
        <v/>
      </c>
      <c r="I16" s="30"/>
      <c r="J16" s="32"/>
      <c r="K16" s="29"/>
      <c r="L16" s="30"/>
      <c r="M16" s="48"/>
      <c r="N16" s="48" t="s">
        <v>4325</v>
      </c>
      <c r="T16" s="17">
        <v>2003</v>
      </c>
      <c r="W16" s="15" t="s">
        <v>283</v>
      </c>
      <c r="X16" s="45" t="s">
        <v>2163</v>
      </c>
    </row>
    <row r="17" spans="1:24" ht="15" hidden="1" customHeight="1" x14ac:dyDescent="0.2">
      <c r="A17" s="3"/>
      <c r="B17" s="8"/>
      <c r="C17" s="401" t="s">
        <v>2119</v>
      </c>
      <c r="D17" s="402" t="s">
        <v>2119</v>
      </c>
      <c r="E17" s="29"/>
      <c r="F17" s="30"/>
      <c r="G17" s="14" t="str">
        <f>IF(V8&gt;10,"",IF(K8="NO","",IF(H29&gt;50000,H29*3%,VLOOKUP($V$12,Parametros!$A$39:$B$49,2,FALSE))))</f>
        <v/>
      </c>
      <c r="H17" s="53" t="str">
        <f>IF(V8&gt;10,"",IF(K8="NO","",Parametros!$J$6*'RC'!$H$29*(1-$V$5)))</f>
        <v/>
      </c>
      <c r="I17" s="30"/>
      <c r="J17" s="32"/>
      <c r="K17" s="29"/>
      <c r="L17" s="30"/>
      <c r="M17" s="48"/>
      <c r="N17" s="47" t="s">
        <v>4326</v>
      </c>
      <c r="T17" s="17">
        <v>2002</v>
      </c>
      <c r="W17" s="15" t="s">
        <v>283</v>
      </c>
      <c r="X17" s="45" t="s">
        <v>2164</v>
      </c>
    </row>
    <row r="18" spans="1:24" ht="15" hidden="1" customHeight="1" thickBot="1" x14ac:dyDescent="0.25">
      <c r="A18" s="3"/>
      <c r="B18" s="8"/>
      <c r="C18" s="401" t="s">
        <v>2120</v>
      </c>
      <c r="D18" s="402" t="s">
        <v>2120</v>
      </c>
      <c r="E18" s="29"/>
      <c r="F18" s="30"/>
      <c r="G18" s="14" t="str">
        <f>IF(V8&gt;10,"",IF(K8="NO","",IF(H29&gt;50000,H29*3%,VLOOKUP($V$12,Parametros!$A$39:$B$49,2,FALSE))))</f>
        <v/>
      </c>
      <c r="H18" s="53" t="str">
        <f>IF(V8&gt;10,"",IF(K8="NO","",Parametros!$J$7*'RC'!$H$29*(1-'RC'!$V$5)))</f>
        <v/>
      </c>
      <c r="I18" s="30"/>
      <c r="J18" s="32"/>
      <c r="K18" s="29"/>
      <c r="L18" s="30"/>
      <c r="M18" s="47"/>
      <c r="N18" s="47" t="s">
        <v>4327</v>
      </c>
      <c r="O18" s="22"/>
      <c r="P18" s="18"/>
      <c r="Q18" s="19"/>
      <c r="T18" s="17">
        <v>2001</v>
      </c>
      <c r="W18" s="15" t="s">
        <v>1428</v>
      </c>
      <c r="X18" s="45" t="s">
        <v>2165</v>
      </c>
    </row>
    <row r="19" spans="1:24" ht="15" customHeight="1" x14ac:dyDescent="0.2">
      <c r="A19" s="3"/>
      <c r="B19" s="8"/>
      <c r="C19" s="293" t="s">
        <v>6085</v>
      </c>
      <c r="D19" s="294"/>
      <c r="E19" s="29"/>
      <c r="F19" s="79"/>
      <c r="G19" s="14"/>
      <c r="H19" s="53">
        <v>90.52</v>
      </c>
      <c r="I19" s="79"/>
      <c r="J19" s="32"/>
      <c r="K19" s="29"/>
      <c r="L19" s="79"/>
      <c r="M19" s="47"/>
      <c r="N19" s="47"/>
      <c r="O19" s="22"/>
      <c r="P19" s="18"/>
      <c r="Q19" s="19"/>
      <c r="T19" s="17"/>
      <c r="W19" s="15"/>
      <c r="X19" s="45"/>
    </row>
    <row r="20" spans="1:24" ht="15" customHeight="1" x14ac:dyDescent="0.2">
      <c r="A20" s="3"/>
      <c r="B20" s="8"/>
      <c r="C20" s="410" t="s">
        <v>4404</v>
      </c>
      <c r="D20" s="411"/>
      <c r="E20" s="411"/>
      <c r="F20" s="79"/>
      <c r="G20" s="14"/>
      <c r="H20" s="53">
        <f>IF(C20=Q20,41.5,0)</f>
        <v>41.5</v>
      </c>
      <c r="I20" s="79"/>
      <c r="J20" s="32"/>
      <c r="K20" s="29"/>
      <c r="L20" s="79"/>
      <c r="M20" s="47"/>
      <c r="N20" s="47" t="s">
        <v>4328</v>
      </c>
      <c r="O20" s="22"/>
      <c r="P20" s="18"/>
      <c r="Q20" s="19" t="s">
        <v>4404</v>
      </c>
      <c r="R20" s="1">
        <v>41.5</v>
      </c>
      <c r="T20" s="17">
        <v>2000</v>
      </c>
      <c r="W20" s="15" t="s">
        <v>1429</v>
      </c>
      <c r="X20" s="45" t="s">
        <v>2166</v>
      </c>
    </row>
    <row r="21" spans="1:24" ht="15" customHeight="1" x14ac:dyDescent="0.2">
      <c r="A21" s="3"/>
      <c r="B21" s="8"/>
      <c r="C21" s="404" t="s">
        <v>1375</v>
      </c>
      <c r="D21" s="405"/>
      <c r="E21" s="52"/>
      <c r="F21" s="52"/>
      <c r="G21" s="52"/>
      <c r="H21" s="54">
        <f>SUM(H14:H20)</f>
        <v>398.02</v>
      </c>
      <c r="I21" s="35"/>
      <c r="J21" s="35"/>
      <c r="K21" s="35"/>
      <c r="L21" s="35"/>
      <c r="M21" s="47"/>
      <c r="N21" s="1" t="s">
        <v>4381</v>
      </c>
      <c r="O21" s="22"/>
      <c r="P21" s="18"/>
      <c r="Q21" s="19"/>
      <c r="T21" s="17">
        <v>1999</v>
      </c>
      <c r="W21" s="15" t="s">
        <v>1429</v>
      </c>
      <c r="X21" s="45" t="s">
        <v>2167</v>
      </c>
    </row>
    <row r="22" spans="1:24" s="4" customFormat="1" ht="15" customHeight="1" x14ac:dyDescent="0.2">
      <c r="B22" s="13"/>
      <c r="C22" s="408" t="s">
        <v>1</v>
      </c>
      <c r="D22" s="409"/>
      <c r="E22" s="37"/>
      <c r="F22" s="5"/>
      <c r="G22" s="51"/>
      <c r="H22" s="55">
        <f>IF(K6&gt;7,"NO ASEGURABLE",IF(K6&gt;4,10%*H21,0))</f>
        <v>0</v>
      </c>
      <c r="I22" s="33"/>
      <c r="J22" s="36"/>
      <c r="K22" s="37"/>
      <c r="L22" s="33"/>
      <c r="M22" s="47"/>
      <c r="N22" s="47" t="s">
        <v>4356</v>
      </c>
      <c r="O22" s="6"/>
      <c r="P22" s="18"/>
      <c r="Q22" s="19"/>
      <c r="R22" s="2"/>
      <c r="S22" s="2"/>
      <c r="T22" s="17">
        <v>1998</v>
      </c>
      <c r="U22" s="2"/>
      <c r="V22" s="2"/>
      <c r="W22" s="15" t="s">
        <v>1429</v>
      </c>
      <c r="X22" s="45" t="s">
        <v>2168</v>
      </c>
    </row>
    <row r="23" spans="1:24" ht="15" customHeight="1" x14ac:dyDescent="0.2">
      <c r="A23" s="3"/>
      <c r="B23" s="8"/>
      <c r="C23" s="404" t="s">
        <v>1375</v>
      </c>
      <c r="D23" s="405"/>
      <c r="E23" s="52"/>
      <c r="F23" s="52"/>
      <c r="G23" s="52"/>
      <c r="H23" s="54">
        <f>H21+H22</f>
        <v>398.02</v>
      </c>
      <c r="I23" s="35"/>
      <c r="J23" s="35"/>
      <c r="K23" s="35"/>
      <c r="L23" s="35"/>
      <c r="M23" s="47"/>
      <c r="N23" s="47" t="s">
        <v>4329</v>
      </c>
      <c r="P23" s="18"/>
      <c r="Q23" s="20"/>
      <c r="T23" s="17">
        <v>1997</v>
      </c>
      <c r="W23" s="15" t="s">
        <v>21</v>
      </c>
      <c r="X23" s="45" t="s">
        <v>2169</v>
      </c>
    </row>
    <row r="24" spans="1:24" s="4" customFormat="1" ht="15" customHeight="1" x14ac:dyDescent="0.2">
      <c r="B24" s="13"/>
      <c r="C24" s="401" t="s">
        <v>1376</v>
      </c>
      <c r="D24" s="402"/>
      <c r="E24" s="14"/>
      <c r="F24" s="14"/>
      <c r="G24" s="14"/>
      <c r="H24" s="56">
        <f>H23*0.06</f>
        <v>23.8812</v>
      </c>
      <c r="I24" s="32"/>
      <c r="J24" s="32"/>
      <c r="K24" s="32"/>
      <c r="L24" s="32"/>
      <c r="M24" s="47"/>
      <c r="N24" s="47" t="s">
        <v>4330</v>
      </c>
      <c r="O24" s="6"/>
      <c r="P24" s="18"/>
      <c r="Q24" s="19"/>
      <c r="R24" s="2"/>
      <c r="S24" s="2"/>
      <c r="T24" s="17">
        <v>1996</v>
      </c>
      <c r="U24" s="2"/>
      <c r="V24" s="2"/>
      <c r="W24" s="15" t="s">
        <v>1430</v>
      </c>
      <c r="X24" s="45" t="s">
        <v>2170</v>
      </c>
    </row>
    <row r="25" spans="1:24" ht="15" hidden="1" customHeight="1" thickBot="1" x14ac:dyDescent="0.25">
      <c r="A25" s="3"/>
      <c r="B25" s="8"/>
      <c r="C25" s="401" t="s">
        <v>1377</v>
      </c>
      <c r="D25" s="402"/>
      <c r="E25" s="14"/>
      <c r="F25" s="14"/>
      <c r="G25" s="14"/>
      <c r="H25" s="56">
        <f>+H23+H24</f>
        <v>421.90119999999996</v>
      </c>
      <c r="I25" s="32"/>
      <c r="J25" s="32"/>
      <c r="K25" s="32"/>
      <c r="L25" s="32"/>
      <c r="M25" s="47"/>
      <c r="N25" s="47" t="s">
        <v>4357</v>
      </c>
      <c r="P25" s="18"/>
      <c r="Q25" s="21"/>
      <c r="T25" s="17">
        <v>1995</v>
      </c>
      <c r="W25" s="15" t="s">
        <v>1431</v>
      </c>
      <c r="X25" s="45" t="s">
        <v>2171</v>
      </c>
    </row>
    <row r="26" spans="1:24" ht="15" customHeight="1" x14ac:dyDescent="0.2">
      <c r="A26" s="4"/>
      <c r="B26" s="13"/>
      <c r="C26" s="399" t="s">
        <v>9</v>
      </c>
      <c r="D26" s="400"/>
      <c r="E26" s="58"/>
      <c r="F26" s="58"/>
      <c r="G26" s="58"/>
      <c r="H26" s="59">
        <f>H25+IF($K$7="si",IF($K$8="SI",(25),(20)),0)</f>
        <v>421.90119999999996</v>
      </c>
      <c r="I26" s="35"/>
      <c r="J26" s="35"/>
      <c r="K26" s="35"/>
      <c r="L26" s="35"/>
      <c r="M26" s="47"/>
      <c r="N26" s="47" t="s">
        <v>4399</v>
      </c>
      <c r="T26" s="17">
        <v>1994</v>
      </c>
      <c r="W26" s="15" t="s">
        <v>321</v>
      </c>
      <c r="X26" s="45" t="s">
        <v>2172</v>
      </c>
    </row>
    <row r="27" spans="1:24" s="4" customFormat="1" ht="15" customHeight="1" x14ac:dyDescent="0.2">
      <c r="B27" s="10" t="s">
        <v>1387</v>
      </c>
      <c r="C27" s="392" t="str">
        <f>IF(AND(OR(C8="MULA",C8="REMOLQUE"),C20="ENDOSO SURA COMERCIAL RC"),"EL ENDOSO COMERCIAL NO APLICA PARA ESTE TIPO DE VEHÍCULO, FAVOR RETIRAR"," ")</f>
        <v xml:space="preserve"> </v>
      </c>
      <c r="D27" s="392"/>
      <c r="E27" s="392"/>
      <c r="F27" s="392"/>
      <c r="G27" s="392"/>
      <c r="H27" s="392"/>
      <c r="I27" s="10"/>
      <c r="J27" s="10"/>
      <c r="K27" s="10"/>
      <c r="L27" s="13"/>
      <c r="M27" s="47"/>
      <c r="N27" s="47" t="s">
        <v>4350</v>
      </c>
      <c r="O27" s="6"/>
      <c r="P27" s="2"/>
      <c r="Q27" s="2"/>
      <c r="R27" s="2"/>
      <c r="S27" s="2"/>
      <c r="T27" s="17">
        <v>1993</v>
      </c>
      <c r="U27" s="2"/>
      <c r="V27" s="2"/>
      <c r="W27" s="15" t="s">
        <v>1984</v>
      </c>
      <c r="X27" s="45" t="s">
        <v>2173</v>
      </c>
    </row>
    <row r="28" spans="1:24" s="4" customFormat="1" ht="15" customHeight="1" x14ac:dyDescent="0.2">
      <c r="A28" s="3"/>
      <c r="B28" s="26"/>
      <c r="C28" s="394" t="s">
        <v>1378</v>
      </c>
      <c r="D28" s="395"/>
      <c r="E28" s="395" t="s">
        <v>1379</v>
      </c>
      <c r="F28" s="395"/>
      <c r="G28" s="74" t="s">
        <v>1388</v>
      </c>
      <c r="H28" s="60" t="s">
        <v>1380</v>
      </c>
      <c r="I28" s="26"/>
      <c r="J28" s="26"/>
      <c r="K28" s="26"/>
      <c r="L28" s="8"/>
      <c r="M28" s="47"/>
      <c r="N28" s="47" t="s">
        <v>4352</v>
      </c>
      <c r="O28" s="2"/>
      <c r="P28" s="2"/>
      <c r="Q28" s="2"/>
      <c r="R28" s="2"/>
      <c r="S28" s="2"/>
      <c r="T28" s="17">
        <v>1992</v>
      </c>
      <c r="U28" s="2"/>
      <c r="V28" s="2"/>
      <c r="W28" s="15" t="s">
        <v>1984</v>
      </c>
      <c r="X28" s="45" t="s">
        <v>2174</v>
      </c>
    </row>
    <row r="29" spans="1:24" ht="14.25" customHeight="1" x14ac:dyDescent="0.2">
      <c r="A29" s="3"/>
      <c r="B29" s="26"/>
      <c r="C29" s="396" t="s">
        <v>4387</v>
      </c>
      <c r="D29" s="397"/>
      <c r="E29" s="397"/>
      <c r="F29" s="397"/>
      <c r="G29" s="72">
        <v>1989</v>
      </c>
      <c r="H29" s="73">
        <v>0</v>
      </c>
      <c r="I29" s="26"/>
      <c r="J29" s="42"/>
      <c r="K29" s="42"/>
      <c r="L29" s="8"/>
      <c r="M29" s="47"/>
      <c r="N29" s="47" t="s">
        <v>4365</v>
      </c>
      <c r="T29" s="17">
        <v>1991</v>
      </c>
      <c r="W29" s="15" t="s">
        <v>1432</v>
      </c>
      <c r="X29" s="45" t="s">
        <v>2175</v>
      </c>
    </row>
    <row r="30" spans="1:24" ht="15" customHeight="1" x14ac:dyDescent="0.2">
      <c r="C30" s="84"/>
      <c r="D30" s="84"/>
      <c r="L30" s="8"/>
      <c r="M30" s="47"/>
      <c r="N30" s="47" t="s">
        <v>4331</v>
      </c>
      <c r="T30" s="17">
        <v>1990</v>
      </c>
      <c r="W30" s="15" t="s">
        <v>1433</v>
      </c>
      <c r="X30" s="45" t="s">
        <v>2176</v>
      </c>
    </row>
    <row r="31" spans="1:24" ht="15" customHeight="1" x14ac:dyDescent="0.2">
      <c r="B31" s="428" t="str">
        <f>IF(C20="ENDOSO SURA COMERCIAL RC","ENDOSO SURA COMERCIAL RC","")</f>
        <v>ENDOSO SURA COMERCIAL RC</v>
      </c>
      <c r="C31" s="428"/>
      <c r="D31" s="428"/>
      <c r="E31" s="428"/>
      <c r="F31" s="431" t="s">
        <v>6085</v>
      </c>
      <c r="G31" s="431"/>
      <c r="H31" s="431"/>
      <c r="I31" s="431"/>
      <c r="J31" s="431"/>
      <c r="K31" s="431"/>
      <c r="L31" s="76"/>
      <c r="M31" s="47"/>
      <c r="N31" s="1" t="s">
        <v>4366</v>
      </c>
      <c r="T31" s="17">
        <v>1989</v>
      </c>
      <c r="W31" s="15" t="s">
        <v>1434</v>
      </c>
      <c r="X31" s="45" t="s">
        <v>2177</v>
      </c>
    </row>
    <row r="32" spans="1:24" ht="15.75" customHeight="1" x14ac:dyDescent="0.2">
      <c r="A32" s="318" t="str">
        <f>IF(C20=Q20,B62,G62)</f>
        <v xml:space="preserve">- Revisado Gratis para autos livianos, aplica únicamente en el Centro Autos Sura, la póliza debe mantener sus pagos al día.
- Auxilio vial básico: cerrajero y envío de gasolina, aplica para autos livianos.
- Servicio de Emergencias (ambulancia) las 24 horas del día los 365 días del año.
- Servicio de Grúa por colisión o desperfectos mecánicos (máximo 1 servicio por vigencia), con un máximo de B/. 250.00 por evento.
- Defensa penal hasta un máximo de B/.500.00.
- Asistencia Legal sin costo.
- Muerte accidental para el conductor por B/.10,000.00, dentro del vehículo asegurado. Gastos Médicos hasta un monto de B/.1,000.00 contra reembolso.
- Muerte accidental por B/. 5,000.00 para un ayudante dentro del vehículo asegurado. Gastos Médicos hasta un monto de B/.500.00 contra reembolso.
- Adelanto de Gastos Funerarios B/.1,000.00 en caso de fallecimiento del conductor. 
- Servicio de ajustador in situ.
- Transporte Terrestre con un límite de B/.1,000.00
</v>
      </c>
      <c r="B32" s="318"/>
      <c r="C32" s="318"/>
      <c r="D32" s="318"/>
      <c r="E32" s="318"/>
      <c r="F32" s="312" t="s">
        <v>6086</v>
      </c>
      <c r="G32" s="312"/>
      <c r="H32" s="312"/>
      <c r="I32" s="312"/>
      <c r="J32" s="312"/>
      <c r="K32" s="312"/>
      <c r="L32" s="76"/>
      <c r="M32" s="47"/>
      <c r="N32" s="47" t="s">
        <v>4353</v>
      </c>
      <c r="T32" s="17">
        <v>1988</v>
      </c>
      <c r="W32" s="15" t="s">
        <v>1435</v>
      </c>
      <c r="X32" s="45" t="s">
        <v>2178</v>
      </c>
    </row>
    <row r="33" spans="1:24" ht="12.75" customHeight="1" x14ac:dyDescent="0.2">
      <c r="A33" s="318"/>
      <c r="B33" s="318"/>
      <c r="C33" s="318"/>
      <c r="D33" s="318"/>
      <c r="E33" s="318"/>
      <c r="F33" s="76"/>
      <c r="G33" s="76"/>
      <c r="H33" s="76"/>
      <c r="I33" s="76"/>
      <c r="J33" s="76"/>
      <c r="K33" s="76"/>
      <c r="L33" s="76"/>
      <c r="M33" s="47"/>
      <c r="N33" s="47" t="s">
        <v>4351</v>
      </c>
      <c r="T33" s="17">
        <v>1987</v>
      </c>
      <c r="W33" s="15" t="s">
        <v>1436</v>
      </c>
      <c r="X33" s="45" t="s">
        <v>2179</v>
      </c>
    </row>
    <row r="34" spans="1:24" ht="14.25" x14ac:dyDescent="0.2">
      <c r="A34" s="318"/>
      <c r="B34" s="318"/>
      <c r="C34" s="318"/>
      <c r="D34" s="318"/>
      <c r="E34" s="318"/>
      <c r="F34" s="387" t="s">
        <v>6087</v>
      </c>
      <c r="G34" s="387"/>
      <c r="H34" s="387"/>
      <c r="I34" s="387"/>
      <c r="J34" s="387"/>
      <c r="K34" s="302"/>
      <c r="L34" s="295"/>
      <c r="M34" s="295"/>
      <c r="N34" s="295"/>
      <c r="O34" s="295"/>
      <c r="P34" s="295"/>
      <c r="Q34" s="295"/>
      <c r="R34" s="295" t="s">
        <v>6082</v>
      </c>
      <c r="S34" s="295"/>
      <c r="T34" s="296"/>
      <c r="U34" s="296"/>
      <c r="V34" s="296"/>
      <c r="W34" s="15" t="s">
        <v>1437</v>
      </c>
      <c r="X34" s="45" t="s">
        <v>2180</v>
      </c>
    </row>
    <row r="35" spans="1:24" ht="11.45" customHeight="1" x14ac:dyDescent="0.2">
      <c r="A35" s="318"/>
      <c r="B35" s="318"/>
      <c r="C35" s="318"/>
      <c r="D35" s="318"/>
      <c r="E35" s="318"/>
      <c r="F35" s="387" t="s">
        <v>6088</v>
      </c>
      <c r="G35" s="387"/>
      <c r="H35" s="387"/>
      <c r="I35" s="387"/>
      <c r="J35" s="387"/>
      <c r="K35" s="387"/>
      <c r="L35" s="295"/>
      <c r="M35" s="295"/>
      <c r="N35" s="295"/>
      <c r="O35" s="295"/>
      <c r="P35" s="295"/>
      <c r="Q35" s="295"/>
      <c r="R35" s="310">
        <v>5000</v>
      </c>
      <c r="S35" s="310"/>
      <c r="T35" s="310"/>
      <c r="U35" s="310"/>
      <c r="V35" s="310"/>
      <c r="W35" s="15" t="s">
        <v>1438</v>
      </c>
      <c r="X35" s="45" t="s">
        <v>2181</v>
      </c>
    </row>
    <row r="36" spans="1:24" ht="11.45" customHeight="1" x14ac:dyDescent="0.2">
      <c r="A36" s="318"/>
      <c r="B36" s="318"/>
      <c r="C36" s="318"/>
      <c r="D36" s="318"/>
      <c r="E36" s="318"/>
      <c r="F36" s="76"/>
      <c r="G36" s="76"/>
      <c r="H36" s="76"/>
      <c r="I36" s="76"/>
      <c r="J36" s="76"/>
      <c r="K36" s="76"/>
      <c r="L36" s="76"/>
      <c r="M36" s="47"/>
      <c r="N36" s="47" t="s">
        <v>4333</v>
      </c>
      <c r="T36" s="17">
        <v>1984</v>
      </c>
      <c r="W36" s="15" t="s">
        <v>1439</v>
      </c>
      <c r="X36" s="45" t="s">
        <v>2182</v>
      </c>
    </row>
    <row r="37" spans="1:24" ht="11.45" customHeight="1" x14ac:dyDescent="0.2">
      <c r="A37" s="318"/>
      <c r="B37" s="318"/>
      <c r="C37" s="318"/>
      <c r="D37" s="318"/>
      <c r="E37" s="318"/>
      <c r="F37" s="76"/>
      <c r="G37" s="76"/>
      <c r="H37" s="76"/>
      <c r="I37" s="76"/>
      <c r="J37" s="76"/>
      <c r="K37" s="76"/>
      <c r="L37" s="76"/>
      <c r="M37" s="47"/>
      <c r="N37" s="47" t="s">
        <v>4334</v>
      </c>
      <c r="W37" s="15" t="s">
        <v>1440</v>
      </c>
      <c r="X37" s="45" t="s">
        <v>2183</v>
      </c>
    </row>
    <row r="38" spans="1:24" ht="12.75" x14ac:dyDescent="0.2">
      <c r="A38" s="318"/>
      <c r="B38" s="318"/>
      <c r="C38" s="318"/>
      <c r="D38" s="318"/>
      <c r="E38" s="318"/>
      <c r="F38" s="76"/>
      <c r="G38" s="76"/>
      <c r="H38" s="76"/>
      <c r="I38" s="76"/>
      <c r="J38" s="76"/>
      <c r="K38" s="76"/>
      <c r="L38" s="76"/>
      <c r="M38" s="47"/>
      <c r="N38" s="50" t="s">
        <v>4335</v>
      </c>
      <c r="W38" s="15" t="s">
        <v>1441</v>
      </c>
      <c r="X38" s="45" t="s">
        <v>2184</v>
      </c>
    </row>
    <row r="39" spans="1:24" ht="12.75" x14ac:dyDescent="0.2">
      <c r="A39" s="318"/>
      <c r="B39" s="318"/>
      <c r="C39" s="318"/>
      <c r="D39" s="318"/>
      <c r="E39" s="318"/>
      <c r="F39" s="76"/>
      <c r="G39" s="76"/>
      <c r="H39" s="76"/>
      <c r="I39" s="76"/>
      <c r="J39" s="76"/>
      <c r="K39" s="76"/>
      <c r="L39" s="76"/>
      <c r="M39" s="47"/>
      <c r="N39" s="47" t="s">
        <v>4322</v>
      </c>
      <c r="W39" s="15" t="s">
        <v>1442</v>
      </c>
      <c r="X39" s="45" t="s">
        <v>2185</v>
      </c>
    </row>
    <row r="40" spans="1:24" ht="31.5" customHeight="1" x14ac:dyDescent="0.2">
      <c r="A40" s="318"/>
      <c r="B40" s="318"/>
      <c r="C40" s="318"/>
      <c r="D40" s="318"/>
      <c r="E40" s="318"/>
      <c r="F40" s="76"/>
      <c r="G40" s="76"/>
      <c r="H40" s="76"/>
      <c r="I40" s="76"/>
      <c r="J40" s="76"/>
      <c r="K40" s="76"/>
      <c r="L40" s="76"/>
      <c r="M40" s="47"/>
      <c r="N40" s="47" t="s">
        <v>4358</v>
      </c>
      <c r="W40" s="15" t="s">
        <v>1443</v>
      </c>
      <c r="X40" s="45" t="s">
        <v>2186</v>
      </c>
    </row>
    <row r="41" spans="1:24" ht="20.25" customHeight="1" x14ac:dyDescent="0.2">
      <c r="A41" s="318"/>
      <c r="B41" s="318"/>
      <c r="C41" s="318"/>
      <c r="D41" s="318"/>
      <c r="E41" s="318"/>
      <c r="F41" s="76"/>
      <c r="G41" s="76"/>
      <c r="H41" s="76"/>
      <c r="I41" s="76"/>
      <c r="J41" s="76"/>
      <c r="K41" s="76"/>
      <c r="L41" s="83"/>
      <c r="M41" s="47"/>
      <c r="N41" s="47" t="s">
        <v>4354</v>
      </c>
      <c r="W41" s="15" t="s">
        <v>463</v>
      </c>
      <c r="X41" s="45" t="s">
        <v>2187</v>
      </c>
    </row>
    <row r="42" spans="1:24" s="61" customFormat="1" ht="16.5" customHeight="1" x14ac:dyDescent="0.2">
      <c r="A42" s="318"/>
      <c r="B42" s="318"/>
      <c r="C42" s="318"/>
      <c r="D42" s="318"/>
      <c r="E42" s="318"/>
      <c r="F42" s="83"/>
      <c r="G42" s="83"/>
      <c r="H42" s="83"/>
      <c r="I42" s="83"/>
      <c r="J42" s="83"/>
      <c r="K42" s="83"/>
      <c r="L42" s="83"/>
      <c r="M42" s="75"/>
      <c r="N42" s="1" t="s">
        <v>4390</v>
      </c>
      <c r="O42" s="67"/>
      <c r="P42" s="67"/>
      <c r="Q42" s="67"/>
      <c r="R42" s="67"/>
      <c r="S42" s="67"/>
      <c r="T42" s="67"/>
      <c r="U42" s="67"/>
      <c r="V42" s="67"/>
      <c r="W42" s="68" t="s">
        <v>556</v>
      </c>
      <c r="X42" s="69" t="s">
        <v>2188</v>
      </c>
    </row>
    <row r="43" spans="1:24" ht="15" customHeight="1" x14ac:dyDescent="0.2">
      <c r="A43" s="318"/>
      <c r="B43" s="318"/>
      <c r="C43" s="318"/>
      <c r="D43" s="318"/>
      <c r="E43" s="318"/>
      <c r="F43" s="83"/>
      <c r="G43" s="83"/>
      <c r="H43" s="83"/>
      <c r="I43" s="83"/>
      <c r="J43" s="83"/>
      <c r="K43" s="83"/>
      <c r="L43" s="83"/>
      <c r="M43" s="47"/>
      <c r="N43" s="75" t="s">
        <v>4336</v>
      </c>
      <c r="W43" s="15" t="s">
        <v>1445</v>
      </c>
      <c r="X43" s="45" t="s">
        <v>2189</v>
      </c>
    </row>
    <row r="44" spans="1:24" ht="15" customHeight="1" x14ac:dyDescent="0.2">
      <c r="A44" s="318"/>
      <c r="B44" s="318"/>
      <c r="C44" s="318"/>
      <c r="D44" s="318"/>
      <c r="E44" s="318"/>
      <c r="F44" s="83"/>
      <c r="G44" s="83"/>
      <c r="H44" s="83"/>
      <c r="I44" s="83"/>
      <c r="J44" s="83"/>
      <c r="K44" s="83"/>
      <c r="L44" s="83"/>
      <c r="M44" s="47"/>
      <c r="N44" s="1" t="s">
        <v>4388</v>
      </c>
      <c r="W44" s="15" t="s">
        <v>1446</v>
      </c>
      <c r="X44" s="45" t="s">
        <v>2190</v>
      </c>
    </row>
    <row r="45" spans="1:24" ht="15" customHeight="1" x14ac:dyDescent="0.2">
      <c r="A45" s="318"/>
      <c r="B45" s="318"/>
      <c r="C45" s="318"/>
      <c r="D45" s="318"/>
      <c r="E45" s="318"/>
      <c r="F45" s="83"/>
      <c r="G45" s="83"/>
      <c r="H45" s="83"/>
      <c r="I45" s="83"/>
      <c r="J45" s="83"/>
      <c r="K45" s="83"/>
      <c r="L45" s="83"/>
      <c r="M45" s="47"/>
      <c r="N45" s="1" t="s">
        <v>4389</v>
      </c>
      <c r="W45" s="15" t="s">
        <v>1447</v>
      </c>
      <c r="X45" s="45" t="s">
        <v>2191</v>
      </c>
    </row>
    <row r="46" spans="1:24" ht="12.75" customHeight="1" x14ac:dyDescent="0.2">
      <c r="A46" s="318"/>
      <c r="B46" s="318"/>
      <c r="C46" s="318"/>
      <c r="D46" s="318"/>
      <c r="E46" s="318"/>
      <c r="F46" s="83"/>
      <c r="G46" s="83"/>
      <c r="H46" s="83"/>
      <c r="I46" s="83"/>
      <c r="J46" s="83"/>
      <c r="K46" s="83"/>
      <c r="L46" s="83"/>
      <c r="M46" s="47"/>
      <c r="N46" s="47" t="s">
        <v>4337</v>
      </c>
      <c r="W46" s="15" t="s">
        <v>1448</v>
      </c>
      <c r="X46" s="45" t="s">
        <v>2192</v>
      </c>
    </row>
    <row r="47" spans="1:24" ht="12.75" customHeight="1" x14ac:dyDescent="0.2">
      <c r="A47" s="318"/>
      <c r="B47" s="318"/>
      <c r="C47" s="318"/>
      <c r="D47" s="318"/>
      <c r="E47" s="318"/>
      <c r="F47" s="83"/>
      <c r="G47" s="83"/>
      <c r="H47" s="83"/>
      <c r="I47" s="83"/>
      <c r="J47" s="83"/>
      <c r="K47" s="83"/>
      <c r="L47" s="83"/>
      <c r="M47" s="47"/>
      <c r="N47" s="47" t="s">
        <v>4359</v>
      </c>
      <c r="W47" s="15" t="s">
        <v>1449</v>
      </c>
      <c r="X47" s="45" t="s">
        <v>2193</v>
      </c>
    </row>
    <row r="48" spans="1:24" ht="12.75" customHeight="1" x14ac:dyDescent="0.2">
      <c r="A48" s="318"/>
      <c r="B48" s="318"/>
      <c r="C48" s="318"/>
      <c r="D48" s="318"/>
      <c r="E48" s="318"/>
      <c r="F48" s="83"/>
      <c r="G48" s="83"/>
      <c r="H48" s="83"/>
      <c r="I48" s="83"/>
      <c r="J48" s="83"/>
      <c r="K48" s="83"/>
      <c r="L48" s="83"/>
      <c r="M48" s="47"/>
      <c r="N48" s="47" t="s">
        <v>4338</v>
      </c>
      <c r="W48" s="15" t="s">
        <v>186</v>
      </c>
      <c r="X48" s="45" t="s">
        <v>2194</v>
      </c>
    </row>
    <row r="49" spans="1:24" ht="12.75" customHeight="1" x14ac:dyDescent="0.2">
      <c r="A49" s="318"/>
      <c r="B49" s="318"/>
      <c r="C49" s="318"/>
      <c r="D49" s="318"/>
      <c r="E49" s="318"/>
      <c r="F49" s="83"/>
      <c r="G49" s="83"/>
      <c r="H49" s="83"/>
      <c r="I49" s="83"/>
      <c r="J49" s="83"/>
      <c r="K49" s="83"/>
      <c r="L49" s="83"/>
      <c r="M49" s="47"/>
      <c r="N49" s="47" t="s">
        <v>4339</v>
      </c>
      <c r="W49" s="15" t="s">
        <v>1450</v>
      </c>
      <c r="X49" s="45" t="s">
        <v>2195</v>
      </c>
    </row>
    <row r="50" spans="1:24" ht="15" x14ac:dyDescent="0.2">
      <c r="A50" s="62"/>
      <c r="B50" s="433" t="str">
        <f>IF(C9="MOTO*",B60,"")</f>
        <v/>
      </c>
      <c r="C50" s="433"/>
      <c r="D50" s="433"/>
      <c r="E50" s="433"/>
      <c r="F50" s="433"/>
      <c r="G50" s="433"/>
      <c r="H50" s="433"/>
      <c r="I50" s="433"/>
      <c r="J50" s="433"/>
      <c r="K50" s="433"/>
      <c r="L50" s="62"/>
      <c r="M50" s="47"/>
      <c r="N50" s="47" t="s">
        <v>4360</v>
      </c>
      <c r="W50" s="15" t="s">
        <v>1451</v>
      </c>
      <c r="X50" s="45" t="s">
        <v>2196</v>
      </c>
    </row>
    <row r="51" spans="1:24" ht="15.75" customHeight="1" x14ac:dyDescent="0.25">
      <c r="A51" s="63"/>
      <c r="B51" s="64"/>
      <c r="C51" s="398" t="s">
        <v>4368</v>
      </c>
      <c r="D51" s="398"/>
      <c r="E51" s="398"/>
      <c r="F51" s="398"/>
      <c r="G51" s="398"/>
      <c r="H51" s="393">
        <f ca="1">C7+30</f>
        <v>43275</v>
      </c>
      <c r="I51" s="393"/>
      <c r="J51" s="65"/>
      <c r="K51" s="65"/>
      <c r="L51" s="63"/>
      <c r="M51" s="47"/>
      <c r="N51" s="47" t="s">
        <v>4340</v>
      </c>
      <c r="W51" s="15" t="s">
        <v>433</v>
      </c>
      <c r="X51" s="45" t="s">
        <v>2197</v>
      </c>
    </row>
    <row r="52" spans="1:24" ht="16.5" customHeight="1" x14ac:dyDescent="0.2">
      <c r="A52" s="63"/>
      <c r="B52" s="429" t="s">
        <v>4395</v>
      </c>
      <c r="C52" s="429"/>
      <c r="D52" s="429"/>
      <c r="E52" s="429"/>
      <c r="F52" s="429"/>
      <c r="G52" s="429"/>
      <c r="H52" s="429"/>
      <c r="I52" s="429"/>
      <c r="J52" s="429"/>
      <c r="K52" s="429"/>
      <c r="L52" s="63"/>
      <c r="M52" s="47"/>
      <c r="N52" s="47" t="s">
        <v>4361</v>
      </c>
      <c r="W52" s="15" t="s">
        <v>45</v>
      </c>
      <c r="X52" s="45" t="s">
        <v>2198</v>
      </c>
    </row>
    <row r="53" spans="1:24" ht="31.5" customHeight="1" x14ac:dyDescent="0.2">
      <c r="A53" s="63"/>
      <c r="B53" s="429"/>
      <c r="C53" s="429"/>
      <c r="D53" s="429"/>
      <c r="E53" s="429"/>
      <c r="F53" s="429"/>
      <c r="G53" s="429"/>
      <c r="H53" s="429"/>
      <c r="I53" s="429"/>
      <c r="J53" s="429"/>
      <c r="K53" s="429"/>
      <c r="L53" s="63"/>
      <c r="M53" s="47"/>
      <c r="N53" s="47" t="s">
        <v>4341</v>
      </c>
      <c r="W53" s="15" t="s">
        <v>1453</v>
      </c>
      <c r="X53" s="45" t="s">
        <v>2199</v>
      </c>
    </row>
    <row r="54" spans="1:24" ht="12.75" customHeight="1" x14ac:dyDescent="0.2">
      <c r="A54" s="63"/>
      <c r="B54" s="429"/>
      <c r="C54" s="429"/>
      <c r="D54" s="429"/>
      <c r="E54" s="429"/>
      <c r="F54" s="429"/>
      <c r="G54" s="429"/>
      <c r="H54" s="429"/>
      <c r="I54" s="429"/>
      <c r="J54" s="429"/>
      <c r="K54" s="429"/>
      <c r="L54" s="63"/>
      <c r="M54" s="47"/>
      <c r="N54" s="47" t="s">
        <v>4342</v>
      </c>
      <c r="W54" s="15" t="s">
        <v>1454</v>
      </c>
      <c r="X54" s="45" t="s">
        <v>2200</v>
      </c>
    </row>
    <row r="55" spans="1:24" ht="24" customHeight="1" x14ac:dyDescent="0.2">
      <c r="A55" s="63"/>
      <c r="B55" s="429"/>
      <c r="C55" s="429"/>
      <c r="D55" s="429"/>
      <c r="E55" s="429"/>
      <c r="F55" s="429"/>
      <c r="G55" s="429"/>
      <c r="H55" s="429"/>
      <c r="I55" s="429"/>
      <c r="J55" s="429"/>
      <c r="K55" s="429"/>
      <c r="L55" s="63"/>
      <c r="M55" s="47"/>
      <c r="N55" s="1" t="s">
        <v>4382</v>
      </c>
      <c r="W55" s="15" t="s">
        <v>1454</v>
      </c>
      <c r="X55" s="45" t="s">
        <v>2201</v>
      </c>
    </row>
    <row r="56" spans="1:24" ht="12.75" customHeight="1" x14ac:dyDescent="0.2">
      <c r="A56" s="63"/>
      <c r="B56" s="430" t="s">
        <v>2115</v>
      </c>
      <c r="C56" s="430"/>
      <c r="D56" s="430"/>
      <c r="E56" s="430"/>
      <c r="F56" s="430"/>
      <c r="G56" s="430"/>
      <c r="H56" s="430"/>
      <c r="I56" s="430"/>
      <c r="J56" s="430"/>
      <c r="K56" s="430"/>
      <c r="L56" s="63"/>
      <c r="M56" s="47"/>
      <c r="N56" s="47" t="s">
        <v>4362</v>
      </c>
      <c r="W56" s="15" t="s">
        <v>577</v>
      </c>
      <c r="X56" s="45" t="s">
        <v>2202</v>
      </c>
    </row>
    <row r="57" spans="1:24" ht="12.75" customHeight="1" x14ac:dyDescent="0.2">
      <c r="A57" s="63"/>
      <c r="B57" s="430"/>
      <c r="C57" s="430"/>
      <c r="D57" s="430"/>
      <c r="E57" s="430"/>
      <c r="F57" s="430"/>
      <c r="G57" s="430"/>
      <c r="H57" s="430"/>
      <c r="I57" s="430"/>
      <c r="J57" s="430"/>
      <c r="K57" s="430"/>
      <c r="L57" s="63"/>
      <c r="M57" s="1"/>
      <c r="N57" s="47" t="s">
        <v>4343</v>
      </c>
      <c r="W57" s="15" t="s">
        <v>1455</v>
      </c>
      <c r="X57" s="45" t="s">
        <v>2203</v>
      </c>
    </row>
    <row r="58" spans="1:24" ht="21" customHeight="1" x14ac:dyDescent="0.2">
      <c r="A58" s="432" t="s">
        <v>4418</v>
      </c>
      <c r="B58" s="432"/>
      <c r="C58" s="432"/>
      <c r="D58" s="432"/>
      <c r="E58" s="8"/>
      <c r="F58" s="8"/>
      <c r="G58" s="8"/>
      <c r="H58" s="8"/>
      <c r="I58" s="8"/>
      <c r="J58" s="8"/>
      <c r="K58" s="304" t="s">
        <v>6083</v>
      </c>
      <c r="L58" s="8"/>
      <c r="M58" s="1"/>
      <c r="N58" s="47" t="s">
        <v>4344</v>
      </c>
      <c r="W58" s="15" t="s">
        <v>1456</v>
      </c>
      <c r="X58" s="45" t="s">
        <v>2204</v>
      </c>
    </row>
    <row r="59" spans="1:24" ht="31.5" hidden="1" customHeight="1" x14ac:dyDescent="0.2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1"/>
      <c r="N59" s="47" t="s">
        <v>4345</v>
      </c>
      <c r="W59" s="15" t="s">
        <v>1457</v>
      </c>
      <c r="X59" s="45" t="s">
        <v>2205</v>
      </c>
    </row>
    <row r="60" spans="1:24" ht="31.5" hidden="1" customHeight="1" x14ac:dyDescent="0.2">
      <c r="B60" s="8" t="s">
        <v>4396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1"/>
      <c r="N60" s="1" t="s">
        <v>4387</v>
      </c>
      <c r="W60" s="15" t="s">
        <v>1458</v>
      </c>
      <c r="X60" s="45" t="s">
        <v>2206</v>
      </c>
    </row>
    <row r="61" spans="1:24" ht="31.5" hidden="1" customHeight="1" x14ac:dyDescent="0.2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1"/>
      <c r="N61" s="47" t="s">
        <v>4346</v>
      </c>
      <c r="W61" s="15" t="s">
        <v>648</v>
      </c>
      <c r="X61" s="45" t="s">
        <v>2207</v>
      </c>
    </row>
    <row r="62" spans="1:24" ht="31.5" hidden="1" customHeight="1" x14ac:dyDescent="0.2">
      <c r="B62" s="426" t="s">
        <v>4403</v>
      </c>
      <c r="C62" s="426"/>
      <c r="D62" s="426"/>
      <c r="E62" s="426"/>
      <c r="F62" s="8"/>
      <c r="G62" s="427" t="s">
        <v>4405</v>
      </c>
      <c r="H62" s="427"/>
      <c r="I62" s="427"/>
      <c r="J62" s="427"/>
      <c r="K62" s="8"/>
      <c r="L62" s="8"/>
      <c r="M62" s="1"/>
      <c r="N62" s="47" t="s">
        <v>4347</v>
      </c>
      <c r="W62" s="15" t="s">
        <v>1459</v>
      </c>
      <c r="X62" s="45" t="s">
        <v>2208</v>
      </c>
    </row>
    <row r="63" spans="1:24" ht="31.5" hidden="1" customHeight="1" x14ac:dyDescent="0.2">
      <c r="B63" s="426"/>
      <c r="C63" s="426"/>
      <c r="D63" s="426"/>
      <c r="E63" s="426"/>
      <c r="F63" s="8"/>
      <c r="G63" s="427"/>
      <c r="H63" s="427"/>
      <c r="I63" s="427"/>
      <c r="J63" s="427"/>
      <c r="K63" s="8"/>
      <c r="L63" s="8"/>
      <c r="M63" s="1"/>
      <c r="N63" s="47" t="s">
        <v>4348</v>
      </c>
      <c r="W63" s="15" t="s">
        <v>1459</v>
      </c>
      <c r="X63" s="45" t="s">
        <v>2209</v>
      </c>
    </row>
    <row r="64" spans="1:24" ht="31.5" hidden="1" customHeight="1" x14ac:dyDescent="0.2">
      <c r="B64" s="426"/>
      <c r="C64" s="426"/>
      <c r="D64" s="426"/>
      <c r="E64" s="426"/>
      <c r="F64" s="8"/>
      <c r="G64" s="427"/>
      <c r="H64" s="427"/>
      <c r="I64" s="427"/>
      <c r="J64" s="427"/>
      <c r="K64" s="8"/>
      <c r="L64" s="8"/>
      <c r="M64" s="1"/>
      <c r="N64" s="1" t="s">
        <v>4386</v>
      </c>
      <c r="W64" s="15" t="s">
        <v>363</v>
      </c>
      <c r="X64" s="45" t="s">
        <v>2210</v>
      </c>
    </row>
    <row r="65" spans="2:24" ht="31.5" hidden="1" customHeight="1" x14ac:dyDescent="0.2">
      <c r="B65" s="426"/>
      <c r="C65" s="426"/>
      <c r="D65" s="426"/>
      <c r="E65" s="426"/>
      <c r="F65" s="8"/>
      <c r="G65" s="427"/>
      <c r="H65" s="427"/>
      <c r="I65" s="427"/>
      <c r="J65" s="427"/>
      <c r="K65" s="8"/>
      <c r="L65" s="8"/>
      <c r="M65" s="1"/>
      <c r="N65" s="47" t="s">
        <v>4349</v>
      </c>
      <c r="W65" s="15" t="s">
        <v>1460</v>
      </c>
      <c r="X65" s="45" t="s">
        <v>2211</v>
      </c>
    </row>
    <row r="66" spans="2:24" ht="31.5" hidden="1" customHeight="1" x14ac:dyDescent="0.2">
      <c r="B66" s="426"/>
      <c r="C66" s="426"/>
      <c r="D66" s="426"/>
      <c r="E66" s="426"/>
      <c r="F66" s="8"/>
      <c r="G66" s="427"/>
      <c r="H66" s="427"/>
      <c r="I66" s="427"/>
      <c r="J66" s="427"/>
      <c r="K66" s="8"/>
      <c r="L66" s="8"/>
      <c r="M66" s="1"/>
      <c r="N66" s="1" t="s">
        <v>4397</v>
      </c>
      <c r="W66" s="15" t="s">
        <v>1954</v>
      </c>
      <c r="X66" s="45" t="s">
        <v>2212</v>
      </c>
    </row>
    <row r="67" spans="2:24" ht="31.5" hidden="1" customHeight="1" x14ac:dyDescent="0.2">
      <c r="B67" s="426"/>
      <c r="C67" s="426"/>
      <c r="D67" s="426"/>
      <c r="E67" s="426"/>
      <c r="F67" s="8"/>
      <c r="G67" s="8"/>
      <c r="H67" s="8"/>
      <c r="I67" s="8"/>
      <c r="J67" s="8"/>
      <c r="K67" s="8"/>
      <c r="L67" s="8"/>
      <c r="M67" s="1"/>
      <c r="N67" s="1" t="s">
        <v>4367</v>
      </c>
      <c r="W67" s="15" t="s">
        <v>382</v>
      </c>
      <c r="X67" s="45" t="s">
        <v>2213</v>
      </c>
    </row>
    <row r="68" spans="2:24" ht="31.5" hidden="1" customHeight="1" x14ac:dyDescent="0.2">
      <c r="B68" s="426"/>
      <c r="C68" s="426"/>
      <c r="D68" s="426"/>
      <c r="E68" s="426"/>
      <c r="F68" s="8"/>
      <c r="G68" s="8"/>
      <c r="H68" s="8"/>
      <c r="I68" s="8"/>
      <c r="J68" s="8"/>
      <c r="K68" s="8"/>
      <c r="L68" s="8"/>
      <c r="M68" s="1"/>
      <c r="W68" s="15" t="s">
        <v>1461</v>
      </c>
      <c r="X68" s="45" t="s">
        <v>2214</v>
      </c>
    </row>
    <row r="69" spans="2:24" ht="31.5" hidden="1" customHeight="1" x14ac:dyDescent="0.2">
      <c r="B69" s="426"/>
      <c r="C69" s="426"/>
      <c r="D69" s="426"/>
      <c r="E69" s="426"/>
      <c r="F69" s="8"/>
      <c r="G69" s="8"/>
      <c r="H69" s="8"/>
      <c r="I69" s="8"/>
      <c r="J69" s="8"/>
      <c r="K69" s="8"/>
      <c r="L69" s="8"/>
      <c r="M69" s="1"/>
      <c r="W69" s="15" t="s">
        <v>550</v>
      </c>
      <c r="X69" s="45" t="s">
        <v>2215</v>
      </c>
    </row>
    <row r="70" spans="2:24" ht="31.5" hidden="1" customHeight="1" x14ac:dyDescent="0.2">
      <c r="B70" s="426"/>
      <c r="C70" s="426"/>
      <c r="D70" s="426"/>
      <c r="E70" s="426"/>
      <c r="F70" s="8"/>
      <c r="G70" s="8"/>
      <c r="H70" s="8"/>
      <c r="I70" s="8"/>
      <c r="J70" s="8"/>
      <c r="K70" s="8"/>
      <c r="L70" s="8"/>
      <c r="M70" s="1"/>
      <c r="W70" s="15" t="s">
        <v>1462</v>
      </c>
      <c r="X70" s="45" t="s">
        <v>2216</v>
      </c>
    </row>
    <row r="71" spans="2:24" ht="31.5" hidden="1" customHeight="1" x14ac:dyDescent="0.2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1"/>
      <c r="W71" s="15" t="s">
        <v>229</v>
      </c>
      <c r="X71" s="45" t="s">
        <v>2217</v>
      </c>
    </row>
    <row r="72" spans="2:24" ht="31.5" hidden="1" customHeight="1" x14ac:dyDescent="0.2"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1"/>
      <c r="W72" s="15" t="s">
        <v>116</v>
      </c>
      <c r="X72" s="45" t="s">
        <v>2218</v>
      </c>
    </row>
    <row r="73" spans="2:24" ht="31.5" hidden="1" customHeight="1" x14ac:dyDescent="0.2"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1"/>
      <c r="W73" s="15" t="s">
        <v>1463</v>
      </c>
      <c r="X73" s="45" t="s">
        <v>2219</v>
      </c>
    </row>
    <row r="74" spans="2:24" ht="31.5" hidden="1" customHeight="1" x14ac:dyDescent="0.2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1"/>
      <c r="W74" s="15" t="s">
        <v>117</v>
      </c>
      <c r="X74" s="45" t="s">
        <v>2220</v>
      </c>
    </row>
    <row r="75" spans="2:24" ht="31.5" hidden="1" customHeight="1" x14ac:dyDescent="0.2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1"/>
      <c r="W75" s="15" t="s">
        <v>157</v>
      </c>
      <c r="X75" s="45" t="s">
        <v>2221</v>
      </c>
    </row>
    <row r="76" spans="2:24" ht="31.5" hidden="1" customHeight="1" x14ac:dyDescent="0.2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1"/>
      <c r="W76" s="15" t="s">
        <v>157</v>
      </c>
      <c r="X76" s="45" t="s">
        <v>2222</v>
      </c>
    </row>
    <row r="77" spans="2:24" ht="31.5" hidden="1" customHeight="1" x14ac:dyDescent="0.2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1"/>
      <c r="W77" s="15" t="s">
        <v>374</v>
      </c>
      <c r="X77" s="45" t="s">
        <v>2223</v>
      </c>
    </row>
    <row r="78" spans="2:24" ht="31.5" hidden="1" customHeight="1" x14ac:dyDescent="0.2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1"/>
      <c r="W78" s="15" t="s">
        <v>1465</v>
      </c>
      <c r="X78" s="45" t="s">
        <v>2224</v>
      </c>
    </row>
    <row r="79" spans="2:24" ht="31.5" hidden="1" customHeight="1" x14ac:dyDescent="0.2"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1"/>
      <c r="W79" s="15" t="s">
        <v>1466</v>
      </c>
      <c r="X79" s="45" t="s">
        <v>2225</v>
      </c>
    </row>
    <row r="80" spans="2:24" ht="31.5" hidden="1" customHeight="1" x14ac:dyDescent="0.2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1"/>
      <c r="W80" s="15" t="s">
        <v>1467</v>
      </c>
      <c r="X80" s="45" t="s">
        <v>2226</v>
      </c>
    </row>
    <row r="81" spans="2:24" ht="31.5" hidden="1" customHeight="1" x14ac:dyDescent="0.2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1"/>
      <c r="W81" s="15" t="s">
        <v>1468</v>
      </c>
      <c r="X81" s="45" t="s">
        <v>2227</v>
      </c>
    </row>
    <row r="82" spans="2:24" ht="31.5" hidden="1" customHeight="1" x14ac:dyDescent="0.2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1"/>
      <c r="W82" s="15" t="s">
        <v>434</v>
      </c>
      <c r="X82" s="45" t="s">
        <v>2228</v>
      </c>
    </row>
    <row r="83" spans="2:24" ht="31.5" hidden="1" customHeight="1" x14ac:dyDescent="0.2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1"/>
      <c r="W83" s="15" t="s">
        <v>1286</v>
      </c>
      <c r="X83" s="45" t="s">
        <v>2229</v>
      </c>
    </row>
    <row r="84" spans="2:24" ht="31.5" hidden="1" customHeight="1" x14ac:dyDescent="0.2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1"/>
      <c r="W84" s="15" t="s">
        <v>455</v>
      </c>
      <c r="X84" s="45" t="s">
        <v>2230</v>
      </c>
    </row>
    <row r="85" spans="2:24" ht="31.5" hidden="1" customHeight="1" x14ac:dyDescent="0.2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1"/>
      <c r="W85" s="15" t="s">
        <v>1469</v>
      </c>
      <c r="X85" s="45" t="s">
        <v>2231</v>
      </c>
    </row>
    <row r="86" spans="2:24" ht="31.5" hidden="1" customHeight="1" x14ac:dyDescent="0.2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1"/>
      <c r="W86" s="15" t="s">
        <v>127</v>
      </c>
      <c r="X86" s="45" t="s">
        <v>2232</v>
      </c>
    </row>
    <row r="87" spans="2:24" ht="31.5" hidden="1" customHeight="1" x14ac:dyDescent="0.2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1"/>
      <c r="W87" s="15" t="s">
        <v>637</v>
      </c>
      <c r="X87" s="45" t="s">
        <v>2233</v>
      </c>
    </row>
    <row r="88" spans="2:24" ht="31.5" hidden="1" customHeight="1" x14ac:dyDescent="0.2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1"/>
      <c r="W88" s="15" t="s">
        <v>1471</v>
      </c>
      <c r="X88" s="45" t="s">
        <v>2234</v>
      </c>
    </row>
    <row r="89" spans="2:24" ht="31.5" hidden="1" customHeight="1" x14ac:dyDescent="0.2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1"/>
      <c r="W89" s="15" t="s">
        <v>1470</v>
      </c>
      <c r="X89" s="45" t="s">
        <v>2235</v>
      </c>
    </row>
    <row r="90" spans="2:24" ht="31.5" hidden="1" customHeight="1" x14ac:dyDescent="0.2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1"/>
      <c r="W90" s="15" t="s">
        <v>114</v>
      </c>
      <c r="X90" s="45" t="s">
        <v>2236</v>
      </c>
    </row>
    <row r="91" spans="2:24" ht="31.5" hidden="1" customHeight="1" x14ac:dyDescent="0.2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1"/>
      <c r="W91" s="15" t="s">
        <v>1472</v>
      </c>
      <c r="X91" s="45" t="s">
        <v>2237</v>
      </c>
    </row>
    <row r="92" spans="2:24" ht="31.5" hidden="1" customHeight="1" x14ac:dyDescent="0.2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1"/>
      <c r="W92" s="15" t="s">
        <v>1473</v>
      </c>
      <c r="X92" s="45" t="s">
        <v>2238</v>
      </c>
    </row>
    <row r="93" spans="2:24" ht="31.5" hidden="1" customHeight="1" x14ac:dyDescent="0.2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1"/>
      <c r="W93" s="15" t="s">
        <v>396</v>
      </c>
      <c r="X93" s="45" t="s">
        <v>2239</v>
      </c>
    </row>
    <row r="94" spans="2:24" ht="31.5" hidden="1" customHeight="1" x14ac:dyDescent="0.2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1"/>
      <c r="W94" s="15" t="s">
        <v>469</v>
      </c>
      <c r="X94" s="45" t="s">
        <v>2240</v>
      </c>
    </row>
    <row r="95" spans="2:24" ht="31.5" hidden="1" customHeight="1" x14ac:dyDescent="0.2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1"/>
      <c r="W95" s="15" t="s">
        <v>1319</v>
      </c>
      <c r="X95" s="45" t="s">
        <v>2241</v>
      </c>
    </row>
    <row r="96" spans="2:24" ht="31.5" hidden="1" customHeight="1" x14ac:dyDescent="0.2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1"/>
      <c r="W96" s="15" t="s">
        <v>437</v>
      </c>
      <c r="X96" s="45" t="s">
        <v>2242</v>
      </c>
    </row>
    <row r="97" spans="2:24" ht="31.5" hidden="1" customHeight="1" x14ac:dyDescent="0.2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1"/>
      <c r="W97" s="15" t="s">
        <v>1474</v>
      </c>
      <c r="X97" s="45" t="s">
        <v>2243</v>
      </c>
    </row>
    <row r="98" spans="2:24" ht="31.5" hidden="1" customHeight="1" x14ac:dyDescent="0.2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1"/>
      <c r="W98" s="15" t="s">
        <v>1474</v>
      </c>
      <c r="X98" s="45" t="s">
        <v>2244</v>
      </c>
    </row>
    <row r="99" spans="2:24" ht="31.5" hidden="1" customHeight="1" x14ac:dyDescent="0.2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1"/>
      <c r="W99" s="15" t="s">
        <v>1475</v>
      </c>
      <c r="X99" s="45" t="s">
        <v>2245</v>
      </c>
    </row>
    <row r="100" spans="2:24" ht="31.5" hidden="1" customHeight="1" x14ac:dyDescent="0.2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1"/>
      <c r="W100" s="15" t="s">
        <v>1476</v>
      </c>
      <c r="X100" s="45" t="s">
        <v>2246</v>
      </c>
    </row>
    <row r="101" spans="2:24" ht="31.5" hidden="1" customHeight="1" x14ac:dyDescent="0.2"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1"/>
      <c r="W101" s="15" t="s">
        <v>1477</v>
      </c>
      <c r="X101" s="45" t="s">
        <v>2247</v>
      </c>
    </row>
    <row r="102" spans="2:24" ht="31.5" hidden="1" customHeight="1" x14ac:dyDescent="0.2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1"/>
      <c r="W102" s="15" t="s">
        <v>1478</v>
      </c>
      <c r="X102" s="45" t="s">
        <v>2248</v>
      </c>
    </row>
    <row r="103" spans="2:24" ht="31.5" hidden="1" customHeight="1" x14ac:dyDescent="0.2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1"/>
      <c r="W103" s="15" t="s">
        <v>1479</v>
      </c>
      <c r="X103" s="45" t="s">
        <v>2249</v>
      </c>
    </row>
    <row r="104" spans="2:24" ht="31.5" hidden="1" customHeight="1" x14ac:dyDescent="0.2"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1"/>
      <c r="W104" s="15" t="s">
        <v>1480</v>
      </c>
      <c r="X104" s="45" t="s">
        <v>2250</v>
      </c>
    </row>
    <row r="105" spans="2:24" ht="31.5" hidden="1" customHeight="1" x14ac:dyDescent="0.2"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1"/>
      <c r="W105" s="15" t="s">
        <v>258</v>
      </c>
      <c r="X105" s="45" t="s">
        <v>2251</v>
      </c>
    </row>
    <row r="106" spans="2:24" ht="31.5" hidden="1" customHeight="1" x14ac:dyDescent="0.2"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1"/>
      <c r="W106" s="15" t="s">
        <v>1481</v>
      </c>
      <c r="X106" s="45" t="s">
        <v>2252</v>
      </c>
    </row>
    <row r="107" spans="2:24" ht="31.5" hidden="1" customHeight="1" x14ac:dyDescent="0.2"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1"/>
      <c r="W107" s="15" t="s">
        <v>456</v>
      </c>
      <c r="X107" s="45" t="s">
        <v>2253</v>
      </c>
    </row>
    <row r="108" spans="2:24" ht="31.5" hidden="1" customHeight="1" x14ac:dyDescent="0.2"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1"/>
      <c r="W108" s="15" t="s">
        <v>1482</v>
      </c>
      <c r="X108" s="45" t="s">
        <v>2254</v>
      </c>
    </row>
    <row r="109" spans="2:24" ht="31.5" hidden="1" customHeight="1" x14ac:dyDescent="0.2"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1"/>
      <c r="W109" s="15" t="s">
        <v>1483</v>
      </c>
      <c r="X109" s="45" t="s">
        <v>2255</v>
      </c>
    </row>
    <row r="110" spans="2:24" ht="31.5" hidden="1" customHeight="1" x14ac:dyDescent="0.2"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1"/>
      <c r="W110" s="15" t="s">
        <v>1484</v>
      </c>
      <c r="X110" s="45" t="s">
        <v>2256</v>
      </c>
    </row>
    <row r="111" spans="2:24" ht="31.5" hidden="1" customHeight="1" x14ac:dyDescent="0.2"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1"/>
      <c r="W111" s="15" t="s">
        <v>1485</v>
      </c>
      <c r="X111" s="45" t="s">
        <v>2257</v>
      </c>
    </row>
    <row r="112" spans="2:24" ht="31.5" hidden="1" customHeight="1" x14ac:dyDescent="0.2"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1"/>
      <c r="W112" s="15" t="s">
        <v>1486</v>
      </c>
      <c r="X112" s="45" t="s">
        <v>2258</v>
      </c>
    </row>
    <row r="113" spans="2:24" ht="31.5" hidden="1" customHeight="1" x14ac:dyDescent="0.2"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1"/>
      <c r="W113" s="15" t="s">
        <v>467</v>
      </c>
      <c r="X113" s="45" t="s">
        <v>2259</v>
      </c>
    </row>
    <row r="114" spans="2:24" ht="31.5" hidden="1" customHeight="1" x14ac:dyDescent="0.2"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1"/>
      <c r="W114" s="15" t="s">
        <v>467</v>
      </c>
      <c r="X114" s="45" t="s">
        <v>2260</v>
      </c>
    </row>
    <row r="115" spans="2:24" ht="31.5" hidden="1" customHeight="1" x14ac:dyDescent="0.2"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1"/>
      <c r="W115" s="15" t="s">
        <v>470</v>
      </c>
      <c r="X115" s="45" t="s">
        <v>2261</v>
      </c>
    </row>
    <row r="116" spans="2:24" ht="31.5" hidden="1" customHeight="1" x14ac:dyDescent="0.2"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1"/>
      <c r="W116" s="15" t="s">
        <v>610</v>
      </c>
      <c r="X116" s="45" t="s">
        <v>2262</v>
      </c>
    </row>
    <row r="117" spans="2:24" ht="31.5" hidden="1" customHeight="1" x14ac:dyDescent="0.2"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1"/>
      <c r="W117" s="15" t="s">
        <v>1488</v>
      </c>
      <c r="X117" s="45" t="s">
        <v>2263</v>
      </c>
    </row>
    <row r="118" spans="2:24" ht="31.5" hidden="1" customHeight="1" x14ac:dyDescent="0.2"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1"/>
      <c r="W118" s="15" t="s">
        <v>1489</v>
      </c>
      <c r="X118" s="45" t="s">
        <v>2264</v>
      </c>
    </row>
    <row r="119" spans="2:24" ht="31.5" hidden="1" customHeight="1" x14ac:dyDescent="0.2"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1"/>
      <c r="W119" s="15" t="s">
        <v>1206</v>
      </c>
      <c r="X119" s="45" t="s">
        <v>2265</v>
      </c>
    </row>
    <row r="120" spans="2:24" ht="31.5" hidden="1" customHeight="1" x14ac:dyDescent="0.2"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1"/>
      <c r="W120" s="15" t="s">
        <v>1490</v>
      </c>
      <c r="X120" s="45" t="s">
        <v>2266</v>
      </c>
    </row>
    <row r="121" spans="2:24" ht="31.5" hidden="1" customHeight="1" x14ac:dyDescent="0.2"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1"/>
      <c r="W121" s="15" t="s">
        <v>1491</v>
      </c>
      <c r="X121" s="45" t="s">
        <v>2267</v>
      </c>
    </row>
    <row r="122" spans="2:24" ht="31.5" hidden="1" customHeight="1" x14ac:dyDescent="0.2"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1"/>
      <c r="W122" s="15" t="s">
        <v>255</v>
      </c>
      <c r="X122" s="45" t="s">
        <v>2268</v>
      </c>
    </row>
    <row r="123" spans="2:24" ht="31.5" hidden="1" customHeight="1" x14ac:dyDescent="0.2"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1"/>
      <c r="W123" s="15" t="s">
        <v>1338</v>
      </c>
      <c r="X123" s="45" t="s">
        <v>2269</v>
      </c>
    </row>
    <row r="124" spans="2:24" ht="31.5" hidden="1" customHeight="1" x14ac:dyDescent="0.2"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1"/>
      <c r="W124" s="15" t="s">
        <v>472</v>
      </c>
      <c r="X124" s="45" t="s">
        <v>2270</v>
      </c>
    </row>
    <row r="125" spans="2:24" ht="31.5" hidden="1" customHeight="1" x14ac:dyDescent="0.2"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1"/>
      <c r="W125" s="15" t="s">
        <v>1492</v>
      </c>
      <c r="X125" s="45" t="s">
        <v>2271</v>
      </c>
    </row>
    <row r="126" spans="2:24" ht="31.5" hidden="1" customHeight="1" x14ac:dyDescent="0.2"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1"/>
      <c r="W126" s="15" t="s">
        <v>1493</v>
      </c>
      <c r="X126" s="45" t="s">
        <v>2272</v>
      </c>
    </row>
    <row r="127" spans="2:24" ht="31.5" hidden="1" customHeight="1" x14ac:dyDescent="0.2"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1"/>
      <c r="W127" s="15" t="s">
        <v>1494</v>
      </c>
      <c r="X127" s="45" t="s">
        <v>2273</v>
      </c>
    </row>
    <row r="128" spans="2:24" ht="31.5" hidden="1" customHeight="1" x14ac:dyDescent="0.2"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1"/>
      <c r="W128" s="15" t="s">
        <v>1495</v>
      </c>
      <c r="X128" s="45" t="s">
        <v>2274</v>
      </c>
    </row>
    <row r="129" spans="2:24" ht="31.5" hidden="1" customHeight="1" x14ac:dyDescent="0.2"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1"/>
      <c r="W129" s="15" t="s">
        <v>1495</v>
      </c>
      <c r="X129" s="45" t="s">
        <v>2275</v>
      </c>
    </row>
    <row r="130" spans="2:24" ht="31.5" hidden="1" customHeight="1" x14ac:dyDescent="0.2"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1"/>
      <c r="W130" s="15" t="s">
        <v>1496</v>
      </c>
      <c r="X130" s="45" t="s">
        <v>2276</v>
      </c>
    </row>
    <row r="131" spans="2:24" ht="31.5" hidden="1" customHeight="1" x14ac:dyDescent="0.2"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1"/>
      <c r="W131" s="15" t="s">
        <v>1497</v>
      </c>
      <c r="X131" s="45" t="s">
        <v>2277</v>
      </c>
    </row>
    <row r="132" spans="2:24" ht="31.5" hidden="1" customHeight="1" x14ac:dyDescent="0.2"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1"/>
      <c r="W132" s="15" t="s">
        <v>510</v>
      </c>
      <c r="X132" s="45" t="s">
        <v>2278</v>
      </c>
    </row>
    <row r="133" spans="2:24" ht="31.5" hidden="1" customHeight="1" x14ac:dyDescent="0.2"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1"/>
      <c r="W133" s="15" t="s">
        <v>1498</v>
      </c>
      <c r="X133" s="45" t="s">
        <v>2279</v>
      </c>
    </row>
    <row r="134" spans="2:24" ht="31.5" hidden="1" customHeight="1" x14ac:dyDescent="0.2"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1"/>
      <c r="W134" s="15" t="s">
        <v>1498</v>
      </c>
      <c r="X134" s="45" t="s">
        <v>2280</v>
      </c>
    </row>
    <row r="135" spans="2:24" ht="31.5" hidden="1" customHeight="1" x14ac:dyDescent="0.2"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1"/>
      <c r="W135" s="15" t="s">
        <v>1498</v>
      </c>
      <c r="X135" s="45" t="s">
        <v>2281</v>
      </c>
    </row>
    <row r="136" spans="2:24" ht="31.5" hidden="1" customHeight="1" x14ac:dyDescent="0.2"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1"/>
      <c r="W136" s="15" t="s">
        <v>1499</v>
      </c>
      <c r="X136" s="45" t="s">
        <v>2282</v>
      </c>
    </row>
    <row r="137" spans="2:24" ht="31.5" hidden="1" customHeight="1" x14ac:dyDescent="0.2"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1"/>
      <c r="W137" s="15" t="s">
        <v>1500</v>
      </c>
      <c r="X137" s="45" t="s">
        <v>2283</v>
      </c>
    </row>
    <row r="138" spans="2:24" ht="31.5" hidden="1" customHeight="1" x14ac:dyDescent="0.2"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1"/>
      <c r="W138" s="15" t="s">
        <v>1501</v>
      </c>
      <c r="X138" s="45" t="s">
        <v>2284</v>
      </c>
    </row>
    <row r="139" spans="2:24" ht="31.5" hidden="1" customHeight="1" x14ac:dyDescent="0.2"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1"/>
      <c r="W139" s="15" t="s">
        <v>1502</v>
      </c>
      <c r="X139" s="45" t="s">
        <v>2285</v>
      </c>
    </row>
    <row r="140" spans="2:24" ht="31.5" hidden="1" customHeight="1" x14ac:dyDescent="0.2"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1"/>
      <c r="W140" s="15" t="s">
        <v>1502</v>
      </c>
      <c r="X140" s="45" t="s">
        <v>2286</v>
      </c>
    </row>
    <row r="141" spans="2:24" ht="31.5" hidden="1" customHeight="1" x14ac:dyDescent="0.2"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1"/>
      <c r="W141" s="15" t="s">
        <v>1503</v>
      </c>
      <c r="X141" s="45" t="s">
        <v>2287</v>
      </c>
    </row>
    <row r="142" spans="2:24" ht="31.5" hidden="1" customHeight="1" x14ac:dyDescent="0.2"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1"/>
      <c r="W142" s="15" t="s">
        <v>1687</v>
      </c>
      <c r="X142" s="45" t="s">
        <v>2288</v>
      </c>
    </row>
    <row r="143" spans="2:24" ht="31.5" hidden="1" customHeight="1" x14ac:dyDescent="0.2"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1"/>
      <c r="W143" s="15" t="s">
        <v>1353</v>
      </c>
      <c r="X143" s="45" t="s">
        <v>2289</v>
      </c>
    </row>
    <row r="144" spans="2:24" ht="31.5" hidden="1" customHeight="1" x14ac:dyDescent="0.2"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1"/>
      <c r="W144" s="15" t="s">
        <v>1504</v>
      </c>
      <c r="X144" s="45" t="s">
        <v>2290</v>
      </c>
    </row>
    <row r="145" spans="2:24" ht="31.5" hidden="1" customHeight="1" x14ac:dyDescent="0.2"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1"/>
      <c r="W145" s="15" t="s">
        <v>1505</v>
      </c>
      <c r="X145" s="45" t="s">
        <v>2291</v>
      </c>
    </row>
    <row r="146" spans="2:24" ht="31.5" hidden="1" customHeight="1" x14ac:dyDescent="0.2"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1"/>
      <c r="W146" s="15" t="s">
        <v>1252</v>
      </c>
      <c r="X146" s="45" t="s">
        <v>2292</v>
      </c>
    </row>
    <row r="147" spans="2:24" ht="31.5" hidden="1" customHeight="1" x14ac:dyDescent="0.2"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1"/>
      <c r="W147" s="15" t="s">
        <v>240</v>
      </c>
      <c r="X147" s="45" t="s">
        <v>2293</v>
      </c>
    </row>
    <row r="148" spans="2:24" ht="31.5" hidden="1" customHeight="1" x14ac:dyDescent="0.2"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1"/>
      <c r="W148" s="15" t="s">
        <v>1506</v>
      </c>
      <c r="X148" s="45" t="s">
        <v>2294</v>
      </c>
    </row>
    <row r="149" spans="2:24" ht="31.5" hidden="1" customHeight="1" x14ac:dyDescent="0.2"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1"/>
      <c r="W149" s="15" t="s">
        <v>471</v>
      </c>
      <c r="X149" s="45" t="s">
        <v>2295</v>
      </c>
    </row>
    <row r="150" spans="2:24" ht="31.5" hidden="1" customHeight="1" x14ac:dyDescent="0.2"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1"/>
      <c r="W150" s="15" t="s">
        <v>1507</v>
      </c>
      <c r="X150" s="45" t="s">
        <v>2296</v>
      </c>
    </row>
    <row r="151" spans="2:24" ht="31.5" hidden="1" customHeight="1" x14ac:dyDescent="0.2"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1"/>
      <c r="W151" s="15" t="s">
        <v>1508</v>
      </c>
      <c r="X151" s="45" t="s">
        <v>2297</v>
      </c>
    </row>
    <row r="152" spans="2:24" ht="31.5" hidden="1" customHeight="1" x14ac:dyDescent="0.2"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1"/>
      <c r="W152" s="15" t="s">
        <v>282</v>
      </c>
      <c r="X152" s="45" t="s">
        <v>2298</v>
      </c>
    </row>
    <row r="153" spans="2:24" ht="31.5" hidden="1" customHeight="1" x14ac:dyDescent="0.2"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1"/>
      <c r="W153" s="15" t="s">
        <v>1509</v>
      </c>
      <c r="X153" s="45" t="s">
        <v>2299</v>
      </c>
    </row>
    <row r="154" spans="2:24" ht="31.5" hidden="1" customHeight="1" x14ac:dyDescent="0.2"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1"/>
      <c r="W154" s="15" t="s">
        <v>1510</v>
      </c>
      <c r="X154" s="45" t="s">
        <v>2300</v>
      </c>
    </row>
    <row r="155" spans="2:24" ht="31.5" hidden="1" customHeight="1" x14ac:dyDescent="0.2"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1"/>
      <c r="W155" s="15" t="s">
        <v>375</v>
      </c>
      <c r="X155" s="45" t="s">
        <v>2301</v>
      </c>
    </row>
    <row r="156" spans="2:24" ht="31.5" hidden="1" customHeight="1" x14ac:dyDescent="0.2"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1"/>
      <c r="W156" s="15" t="s">
        <v>301</v>
      </c>
      <c r="X156" s="45" t="s">
        <v>2302</v>
      </c>
    </row>
    <row r="157" spans="2:24" ht="31.5" hidden="1" customHeight="1" x14ac:dyDescent="0.2"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1"/>
      <c r="W157" s="15" t="s">
        <v>1511</v>
      </c>
      <c r="X157" s="45" t="s">
        <v>2303</v>
      </c>
    </row>
    <row r="158" spans="2:24" ht="31.5" hidden="1" customHeight="1" x14ac:dyDescent="0.2"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1"/>
      <c r="W158" s="15" t="s">
        <v>1512</v>
      </c>
      <c r="X158" s="45" t="s">
        <v>2304</v>
      </c>
    </row>
    <row r="159" spans="2:24" ht="31.5" hidden="1" customHeight="1" x14ac:dyDescent="0.2"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1"/>
      <c r="W159" s="15" t="s">
        <v>249</v>
      </c>
      <c r="X159" s="45" t="s">
        <v>2305</v>
      </c>
    </row>
    <row r="160" spans="2:24" ht="31.5" hidden="1" customHeight="1" x14ac:dyDescent="0.2"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1"/>
      <c r="W160" s="15" t="s">
        <v>294</v>
      </c>
      <c r="X160" s="45" t="s">
        <v>2306</v>
      </c>
    </row>
    <row r="161" spans="2:24" ht="31.5" hidden="1" customHeight="1" x14ac:dyDescent="0.2"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1"/>
      <c r="W161" s="15" t="s">
        <v>1357</v>
      </c>
      <c r="X161" s="45" t="s">
        <v>2307</v>
      </c>
    </row>
    <row r="162" spans="2:24" ht="31.5" hidden="1" customHeight="1" x14ac:dyDescent="0.2"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1"/>
      <c r="W162" s="15" t="s">
        <v>1515</v>
      </c>
      <c r="X162" s="45" t="s">
        <v>2308</v>
      </c>
    </row>
    <row r="163" spans="2:24" ht="31.5" hidden="1" customHeight="1" x14ac:dyDescent="0.2"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1"/>
      <c r="W163" s="15" t="s">
        <v>286</v>
      </c>
      <c r="X163" s="45" t="s">
        <v>2309</v>
      </c>
    </row>
    <row r="164" spans="2:24" ht="31.5" hidden="1" customHeight="1" x14ac:dyDescent="0.2"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1"/>
      <c r="W164" s="15" t="s">
        <v>1514</v>
      </c>
      <c r="X164" s="45" t="s">
        <v>2310</v>
      </c>
    </row>
    <row r="165" spans="2:24" ht="31.5" hidden="1" customHeight="1" x14ac:dyDescent="0.2"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1"/>
      <c r="W165" s="15" t="s">
        <v>1516</v>
      </c>
      <c r="X165" s="45" t="s">
        <v>2311</v>
      </c>
    </row>
    <row r="166" spans="2:24" ht="31.5" hidden="1" customHeight="1" x14ac:dyDescent="0.2"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1"/>
      <c r="W166" s="15" t="s">
        <v>264</v>
      </c>
      <c r="X166" s="45" t="s">
        <v>2312</v>
      </c>
    </row>
    <row r="167" spans="2:24" ht="31.5" hidden="1" customHeight="1" x14ac:dyDescent="0.2"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1"/>
      <c r="W167" s="15" t="s">
        <v>1518</v>
      </c>
      <c r="X167" s="45" t="s">
        <v>2313</v>
      </c>
    </row>
    <row r="168" spans="2:24" ht="31.5" hidden="1" customHeight="1" x14ac:dyDescent="0.2"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1"/>
      <c r="W168" s="15" t="s">
        <v>1290</v>
      </c>
      <c r="X168" s="45" t="s">
        <v>2314</v>
      </c>
    </row>
    <row r="169" spans="2:24" ht="31.5" hidden="1" customHeight="1" x14ac:dyDescent="0.2"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1"/>
      <c r="W169" s="15" t="s">
        <v>1519</v>
      </c>
      <c r="X169" s="45" t="s">
        <v>2315</v>
      </c>
    </row>
    <row r="170" spans="2:24" ht="31.5" hidden="1" customHeight="1" x14ac:dyDescent="0.2"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1"/>
      <c r="W170" s="15" t="s">
        <v>1520</v>
      </c>
      <c r="X170" s="45" t="s">
        <v>2316</v>
      </c>
    </row>
    <row r="171" spans="2:24" ht="31.5" hidden="1" customHeight="1" x14ac:dyDescent="0.2"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1"/>
      <c r="W171" s="15" t="s">
        <v>1349</v>
      </c>
      <c r="X171" s="45" t="s">
        <v>2317</v>
      </c>
    </row>
    <row r="172" spans="2:24" ht="31.5" hidden="1" customHeight="1" x14ac:dyDescent="0.2"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1"/>
      <c r="W172" s="15" t="s">
        <v>1521</v>
      </c>
      <c r="X172" s="45" t="s">
        <v>2318</v>
      </c>
    </row>
    <row r="173" spans="2:24" ht="31.5" hidden="1" customHeight="1" x14ac:dyDescent="0.2"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1"/>
      <c r="W173" s="15" t="s">
        <v>1522</v>
      </c>
      <c r="X173" s="45" t="s">
        <v>2319</v>
      </c>
    </row>
    <row r="174" spans="2:24" ht="31.5" hidden="1" customHeight="1" x14ac:dyDescent="0.2"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1"/>
      <c r="W174" s="15" t="s">
        <v>1523</v>
      </c>
      <c r="X174" s="45" t="s">
        <v>2320</v>
      </c>
    </row>
    <row r="175" spans="2:24" ht="31.5" hidden="1" customHeight="1" x14ac:dyDescent="0.2"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1"/>
      <c r="W175" s="15" t="s">
        <v>1101</v>
      </c>
      <c r="X175" s="45" t="s">
        <v>2321</v>
      </c>
    </row>
    <row r="176" spans="2:24" ht="31.5" hidden="1" customHeight="1" x14ac:dyDescent="0.2"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1"/>
      <c r="W176" s="15" t="s">
        <v>532</v>
      </c>
      <c r="X176" s="45" t="s">
        <v>2322</v>
      </c>
    </row>
    <row r="177" spans="2:24" ht="31.5" hidden="1" customHeight="1" x14ac:dyDescent="0.2"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1"/>
      <c r="W177" s="15" t="s">
        <v>373</v>
      </c>
      <c r="X177" s="45" t="s">
        <v>2323</v>
      </c>
    </row>
    <row r="178" spans="2:24" ht="31.5" hidden="1" customHeight="1" x14ac:dyDescent="0.2"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1"/>
      <c r="W178" s="15" t="s">
        <v>1524</v>
      </c>
      <c r="X178" s="45" t="s">
        <v>2324</v>
      </c>
    </row>
    <row r="179" spans="2:24" ht="31.5" hidden="1" customHeight="1" x14ac:dyDescent="0.2"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1"/>
      <c r="W179" s="15" t="s">
        <v>1525</v>
      </c>
      <c r="X179" s="45" t="s">
        <v>2325</v>
      </c>
    </row>
    <row r="180" spans="2:24" ht="31.5" hidden="1" customHeight="1" x14ac:dyDescent="0.2"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1"/>
      <c r="W180" s="15" t="s">
        <v>1526</v>
      </c>
      <c r="X180" s="45" t="s">
        <v>2326</v>
      </c>
    </row>
    <row r="181" spans="2:24" ht="31.5" hidden="1" customHeight="1" x14ac:dyDescent="0.2"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1"/>
      <c r="W181" s="15" t="s">
        <v>1527</v>
      </c>
      <c r="X181" s="45" t="s">
        <v>2327</v>
      </c>
    </row>
    <row r="182" spans="2:24" ht="31.5" hidden="1" customHeight="1" x14ac:dyDescent="0.2"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1"/>
      <c r="W182" s="15" t="s">
        <v>1200</v>
      </c>
      <c r="X182" s="45" t="s">
        <v>2328</v>
      </c>
    </row>
    <row r="183" spans="2:24" ht="31.5" hidden="1" customHeight="1" x14ac:dyDescent="0.2"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1"/>
      <c r="W183" s="15" t="s">
        <v>1528</v>
      </c>
      <c r="X183" s="45" t="s">
        <v>2329</v>
      </c>
    </row>
    <row r="184" spans="2:24" ht="31.5" hidden="1" customHeight="1" x14ac:dyDescent="0.2"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1"/>
      <c r="W184" s="15" t="s">
        <v>1529</v>
      </c>
      <c r="X184" s="45" t="s">
        <v>2330</v>
      </c>
    </row>
    <row r="185" spans="2:24" ht="31.5" hidden="1" customHeight="1" x14ac:dyDescent="0.2"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1"/>
      <c r="W185" s="15" t="s">
        <v>1530</v>
      </c>
      <c r="X185" s="45" t="s">
        <v>2331</v>
      </c>
    </row>
    <row r="186" spans="2:24" ht="31.5" hidden="1" customHeight="1" x14ac:dyDescent="0.2"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1"/>
      <c r="W186" s="15" t="s">
        <v>1531</v>
      </c>
      <c r="X186" s="45" t="s">
        <v>2332</v>
      </c>
    </row>
    <row r="187" spans="2:24" ht="31.5" hidden="1" customHeight="1" x14ac:dyDescent="0.2"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1"/>
      <c r="W187" s="15" t="s">
        <v>1532</v>
      </c>
      <c r="X187" s="45" t="s">
        <v>2333</v>
      </c>
    </row>
    <row r="188" spans="2:24" ht="31.5" hidden="1" customHeight="1" x14ac:dyDescent="0.2"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1"/>
      <c r="W188" s="15" t="s">
        <v>280</v>
      </c>
      <c r="X188" s="45" t="s">
        <v>2334</v>
      </c>
    </row>
    <row r="189" spans="2:24" ht="31.5" hidden="1" customHeight="1" x14ac:dyDescent="0.2"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1"/>
      <c r="W189" s="15" t="s">
        <v>491</v>
      </c>
      <c r="X189" s="45" t="s">
        <v>2335</v>
      </c>
    </row>
    <row r="190" spans="2:24" ht="31.5" hidden="1" customHeight="1" x14ac:dyDescent="0.2"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1"/>
      <c r="W190" s="15" t="s">
        <v>1533</v>
      </c>
      <c r="X190" s="45" t="s">
        <v>2336</v>
      </c>
    </row>
    <row r="191" spans="2:24" ht="31.5" hidden="1" customHeight="1" x14ac:dyDescent="0.2"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1"/>
      <c r="W191" s="15" t="s">
        <v>1534</v>
      </c>
      <c r="X191" s="45" t="s">
        <v>2337</v>
      </c>
    </row>
    <row r="192" spans="2:24" ht="31.5" hidden="1" customHeight="1" x14ac:dyDescent="0.2"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1"/>
      <c r="W192" s="15" t="s">
        <v>1235</v>
      </c>
      <c r="X192" s="45" t="s">
        <v>2338</v>
      </c>
    </row>
    <row r="193" spans="2:24" ht="31.5" hidden="1" customHeight="1" x14ac:dyDescent="0.2"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1"/>
      <c r="W193" s="15" t="s">
        <v>1535</v>
      </c>
      <c r="X193" s="45" t="s">
        <v>2339</v>
      </c>
    </row>
    <row r="194" spans="2:24" ht="31.5" hidden="1" customHeight="1" x14ac:dyDescent="0.2"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1"/>
      <c r="W194" s="15" t="s">
        <v>1536</v>
      </c>
      <c r="X194" s="45" t="s">
        <v>2340</v>
      </c>
    </row>
    <row r="195" spans="2:24" ht="31.5" hidden="1" customHeight="1" x14ac:dyDescent="0.2"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1"/>
      <c r="W195" s="15" t="s">
        <v>613</v>
      </c>
      <c r="X195" s="45" t="s">
        <v>2341</v>
      </c>
    </row>
    <row r="196" spans="2:24" ht="31.5" hidden="1" customHeight="1" x14ac:dyDescent="0.2"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1"/>
      <c r="W196" s="15" t="s">
        <v>409</v>
      </c>
      <c r="X196" s="45" t="s">
        <v>2342</v>
      </c>
    </row>
    <row r="197" spans="2:24" ht="31.5" hidden="1" customHeight="1" x14ac:dyDescent="0.2"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1"/>
      <c r="W197" s="15" t="s">
        <v>632</v>
      </c>
      <c r="X197" s="45" t="s">
        <v>2343</v>
      </c>
    </row>
    <row r="198" spans="2:24" ht="31.5" hidden="1" customHeight="1" x14ac:dyDescent="0.2"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1"/>
      <c r="W198" s="15" t="s">
        <v>1427</v>
      </c>
      <c r="X198" s="45" t="s">
        <v>2344</v>
      </c>
    </row>
    <row r="199" spans="2:24" ht="31.5" hidden="1" customHeight="1" x14ac:dyDescent="0.2"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1"/>
      <c r="W199" s="15" t="s">
        <v>2035</v>
      </c>
      <c r="X199" s="45" t="s">
        <v>2345</v>
      </c>
    </row>
    <row r="200" spans="2:24" ht="31.5" hidden="1" customHeight="1" x14ac:dyDescent="0.2"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1"/>
      <c r="W200" s="15" t="s">
        <v>1537</v>
      </c>
      <c r="X200" s="45" t="s">
        <v>2346</v>
      </c>
    </row>
    <row r="201" spans="2:24" ht="31.5" hidden="1" customHeight="1" x14ac:dyDescent="0.2"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1"/>
      <c r="W201" s="15" t="s">
        <v>1538</v>
      </c>
      <c r="X201" s="45" t="s">
        <v>2347</v>
      </c>
    </row>
    <row r="202" spans="2:24" ht="31.5" hidden="1" customHeight="1" x14ac:dyDescent="0.2"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1"/>
      <c r="W202" s="15" t="s">
        <v>1539</v>
      </c>
      <c r="X202" s="45" t="s">
        <v>2348</v>
      </c>
    </row>
    <row r="203" spans="2:24" ht="31.5" hidden="1" customHeight="1" x14ac:dyDescent="0.2"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1"/>
      <c r="W203" s="15" t="s">
        <v>242</v>
      </c>
      <c r="X203" s="45" t="s">
        <v>2349</v>
      </c>
    </row>
    <row r="204" spans="2:24" ht="31.5" hidden="1" customHeight="1" x14ac:dyDescent="0.2"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1"/>
      <c r="W204" s="15" t="s">
        <v>1540</v>
      </c>
      <c r="X204" s="45" t="s">
        <v>2350</v>
      </c>
    </row>
    <row r="205" spans="2:24" ht="31.5" hidden="1" customHeight="1" x14ac:dyDescent="0.2"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1"/>
      <c r="W205" s="15" t="s">
        <v>398</v>
      </c>
      <c r="X205" s="45" t="s">
        <v>2351</v>
      </c>
    </row>
    <row r="206" spans="2:24" ht="31.5" hidden="1" customHeight="1" x14ac:dyDescent="0.2"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1"/>
      <c r="W206" s="15" t="s">
        <v>1541</v>
      </c>
      <c r="X206" s="45" t="s">
        <v>2352</v>
      </c>
    </row>
    <row r="207" spans="2:24" ht="31.5" hidden="1" customHeight="1" x14ac:dyDescent="0.2"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1"/>
      <c r="W207" s="15" t="s">
        <v>371</v>
      </c>
      <c r="X207" s="45" t="s">
        <v>2353</v>
      </c>
    </row>
    <row r="208" spans="2:24" ht="31.5" hidden="1" customHeight="1" x14ac:dyDescent="0.2"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1"/>
      <c r="W208" s="15" t="s">
        <v>1277</v>
      </c>
      <c r="X208" s="45" t="s">
        <v>2354</v>
      </c>
    </row>
    <row r="209" spans="2:24" ht="31.5" hidden="1" customHeight="1" x14ac:dyDescent="0.2"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1"/>
      <c r="W209" s="15" t="s">
        <v>171</v>
      </c>
      <c r="X209" s="45" t="s">
        <v>2355</v>
      </c>
    </row>
    <row r="210" spans="2:24" ht="31.5" hidden="1" customHeight="1" x14ac:dyDescent="0.2"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1"/>
      <c r="W210" s="15" t="s">
        <v>1542</v>
      </c>
      <c r="X210" s="45" t="s">
        <v>2356</v>
      </c>
    </row>
    <row r="211" spans="2:24" ht="31.5" hidden="1" customHeight="1" x14ac:dyDescent="0.2"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1"/>
      <c r="W211" s="15" t="s">
        <v>359</v>
      </c>
      <c r="X211" s="45" t="s">
        <v>2357</v>
      </c>
    </row>
    <row r="212" spans="2:24" ht="31.5" hidden="1" customHeight="1" x14ac:dyDescent="0.2"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1"/>
      <c r="W212" s="15" t="s">
        <v>1543</v>
      </c>
      <c r="X212" s="45" t="s">
        <v>2358</v>
      </c>
    </row>
    <row r="213" spans="2:24" ht="31.5" hidden="1" customHeight="1" x14ac:dyDescent="0.2"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1"/>
      <c r="W213" s="15" t="s">
        <v>25</v>
      </c>
      <c r="X213" s="45" t="s">
        <v>2359</v>
      </c>
    </row>
    <row r="214" spans="2:24" ht="31.5" hidden="1" customHeight="1" x14ac:dyDescent="0.2"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1"/>
      <c r="W214" s="15" t="s">
        <v>1231</v>
      </c>
      <c r="X214" s="45" t="s">
        <v>2360</v>
      </c>
    </row>
    <row r="215" spans="2:24" ht="31.5" hidden="1" customHeight="1" x14ac:dyDescent="0.2"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1"/>
      <c r="W215" s="15" t="s">
        <v>1544</v>
      </c>
      <c r="X215" s="45" t="s">
        <v>2361</v>
      </c>
    </row>
    <row r="216" spans="2:24" ht="31.5" hidden="1" customHeight="1" x14ac:dyDescent="0.2"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1"/>
      <c r="W216" s="15" t="s">
        <v>1544</v>
      </c>
      <c r="X216" s="45" t="s">
        <v>2362</v>
      </c>
    </row>
    <row r="217" spans="2:24" ht="31.5" hidden="1" customHeight="1" x14ac:dyDescent="0.2"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1"/>
      <c r="W217" s="15" t="s">
        <v>1545</v>
      </c>
      <c r="X217" s="45" t="s">
        <v>2363</v>
      </c>
    </row>
    <row r="218" spans="2:24" ht="31.5" hidden="1" customHeight="1" x14ac:dyDescent="0.2"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1"/>
      <c r="W218" s="15" t="s">
        <v>1546</v>
      </c>
      <c r="X218" s="45" t="s">
        <v>2364</v>
      </c>
    </row>
    <row r="219" spans="2:24" ht="31.5" hidden="1" customHeight="1" x14ac:dyDescent="0.2"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1"/>
      <c r="W219" s="15" t="s">
        <v>1547</v>
      </c>
      <c r="X219" s="45" t="s">
        <v>2365</v>
      </c>
    </row>
    <row r="220" spans="2:24" ht="31.5" hidden="1" customHeight="1" x14ac:dyDescent="0.2"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1"/>
      <c r="W220" s="15" t="s">
        <v>268</v>
      </c>
      <c r="X220" s="45" t="s">
        <v>2366</v>
      </c>
    </row>
    <row r="221" spans="2:24" ht="31.5" hidden="1" customHeight="1" x14ac:dyDescent="0.2"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1"/>
      <c r="W221" s="15" t="s">
        <v>268</v>
      </c>
      <c r="X221" s="45" t="s">
        <v>2367</v>
      </c>
    </row>
    <row r="222" spans="2:24" ht="31.5" hidden="1" customHeight="1" x14ac:dyDescent="0.2"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1"/>
      <c r="W222" s="15" t="s">
        <v>553</v>
      </c>
      <c r="X222" s="45" t="s">
        <v>2368</v>
      </c>
    </row>
    <row r="223" spans="2:24" ht="31.5" hidden="1" customHeight="1" x14ac:dyDescent="0.2"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1"/>
      <c r="W223" s="15" t="s">
        <v>1253</v>
      </c>
      <c r="X223" s="45" t="s">
        <v>2369</v>
      </c>
    </row>
    <row r="224" spans="2:24" ht="31.5" hidden="1" customHeight="1" x14ac:dyDescent="0.2"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1"/>
      <c r="W224" s="15" t="s">
        <v>1549</v>
      </c>
      <c r="X224" s="45" t="s">
        <v>2370</v>
      </c>
    </row>
    <row r="225" spans="2:24" ht="31.5" hidden="1" customHeight="1" x14ac:dyDescent="0.2"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1"/>
      <c r="W225" s="15" t="s">
        <v>216</v>
      </c>
      <c r="X225" s="45" t="s">
        <v>2371</v>
      </c>
    </row>
    <row r="226" spans="2:24" ht="31.5" hidden="1" customHeight="1" x14ac:dyDescent="0.2"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1"/>
      <c r="W226" s="15" t="s">
        <v>1550</v>
      </c>
      <c r="X226" s="45" t="s">
        <v>2372</v>
      </c>
    </row>
    <row r="227" spans="2:24" ht="31.5" hidden="1" customHeight="1" x14ac:dyDescent="0.2"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1"/>
      <c r="W227" s="15" t="s">
        <v>1551</v>
      </c>
      <c r="X227" s="45" t="s">
        <v>2373</v>
      </c>
    </row>
    <row r="228" spans="2:24" ht="31.5" hidden="1" customHeight="1" x14ac:dyDescent="0.2"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1"/>
      <c r="W228" s="15" t="s">
        <v>1551</v>
      </c>
      <c r="X228" s="45" t="s">
        <v>2374</v>
      </c>
    </row>
    <row r="229" spans="2:24" ht="31.5" hidden="1" customHeight="1" x14ac:dyDescent="0.2"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1"/>
      <c r="W229" s="15" t="s">
        <v>1552</v>
      </c>
      <c r="X229" s="45" t="s">
        <v>2375</v>
      </c>
    </row>
    <row r="230" spans="2:24" ht="31.5" hidden="1" customHeight="1" x14ac:dyDescent="0.2"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1"/>
      <c r="W230" s="15" t="s">
        <v>1553</v>
      </c>
      <c r="X230" s="45" t="s">
        <v>2376</v>
      </c>
    </row>
    <row r="231" spans="2:24" ht="31.5" hidden="1" customHeight="1" x14ac:dyDescent="0.2"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1"/>
      <c r="W231" s="15" t="s">
        <v>2064</v>
      </c>
      <c r="X231" s="45" t="s">
        <v>2377</v>
      </c>
    </row>
    <row r="232" spans="2:24" ht="31.5" hidden="1" customHeight="1" x14ac:dyDescent="0.2"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1"/>
      <c r="W232" s="15" t="s">
        <v>1554</v>
      </c>
      <c r="X232" s="45" t="s">
        <v>2378</v>
      </c>
    </row>
    <row r="233" spans="2:24" ht="31.5" hidden="1" customHeight="1" x14ac:dyDescent="0.2"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1"/>
      <c r="W233" s="15" t="s">
        <v>1555</v>
      </c>
      <c r="X233" s="45" t="s">
        <v>2379</v>
      </c>
    </row>
    <row r="234" spans="2:24" ht="31.5" hidden="1" customHeight="1" x14ac:dyDescent="0.2"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1"/>
      <c r="W234" s="15" t="s">
        <v>139</v>
      </c>
      <c r="X234" s="45" t="s">
        <v>2380</v>
      </c>
    </row>
    <row r="235" spans="2:24" ht="31.5" hidden="1" customHeight="1" x14ac:dyDescent="0.2"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1"/>
      <c r="W235" s="15" t="s">
        <v>1556</v>
      </c>
      <c r="X235" s="45" t="s">
        <v>2381</v>
      </c>
    </row>
    <row r="236" spans="2:24" ht="31.5" hidden="1" customHeight="1" x14ac:dyDescent="0.2"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1"/>
      <c r="W236" s="15" t="s">
        <v>223</v>
      </c>
      <c r="X236" s="45" t="s">
        <v>2382</v>
      </c>
    </row>
    <row r="237" spans="2:24" ht="31.5" hidden="1" customHeight="1" x14ac:dyDescent="0.2"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1"/>
      <c r="W237" s="15" t="s">
        <v>369</v>
      </c>
      <c r="X237" s="45" t="s">
        <v>2383</v>
      </c>
    </row>
    <row r="238" spans="2:24" ht="31.5" hidden="1" customHeight="1" x14ac:dyDescent="0.2"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1"/>
      <c r="W238" s="15" t="s">
        <v>1557</v>
      </c>
      <c r="X238" s="45" t="s">
        <v>2384</v>
      </c>
    </row>
    <row r="239" spans="2:24" ht="31.5" hidden="1" customHeight="1" x14ac:dyDescent="0.2"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1"/>
      <c r="W239" s="15" t="s">
        <v>207</v>
      </c>
      <c r="X239" s="45" t="s">
        <v>2385</v>
      </c>
    </row>
    <row r="240" spans="2:24" ht="31.5" hidden="1" customHeight="1" x14ac:dyDescent="0.2"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1"/>
      <c r="W240" s="15" t="s">
        <v>1558</v>
      </c>
      <c r="X240" s="45" t="s">
        <v>2386</v>
      </c>
    </row>
    <row r="241" spans="2:24" ht="31.5" hidden="1" customHeight="1" x14ac:dyDescent="0.2"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1"/>
      <c r="W241" s="15" t="s">
        <v>1558</v>
      </c>
      <c r="X241" s="45" t="s">
        <v>2387</v>
      </c>
    </row>
    <row r="242" spans="2:24" ht="31.5" hidden="1" customHeight="1" x14ac:dyDescent="0.2"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1"/>
      <c r="W242" s="15" t="s">
        <v>1559</v>
      </c>
      <c r="X242" s="45" t="s">
        <v>2388</v>
      </c>
    </row>
    <row r="243" spans="2:24" ht="31.5" hidden="1" customHeight="1" x14ac:dyDescent="0.2"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1"/>
      <c r="W243" s="15" t="s">
        <v>595</v>
      </c>
      <c r="X243" s="45" t="s">
        <v>2389</v>
      </c>
    </row>
    <row r="244" spans="2:24" ht="31.5" hidden="1" customHeight="1" x14ac:dyDescent="0.2"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1"/>
      <c r="W244" s="15" t="s">
        <v>289</v>
      </c>
      <c r="X244" s="45" t="s">
        <v>2390</v>
      </c>
    </row>
    <row r="245" spans="2:24" ht="31.5" hidden="1" customHeight="1" x14ac:dyDescent="0.2"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1"/>
      <c r="W245" s="15" t="s">
        <v>1560</v>
      </c>
      <c r="X245" s="45" t="s">
        <v>2391</v>
      </c>
    </row>
    <row r="246" spans="2:24" ht="31.5" hidden="1" customHeight="1" x14ac:dyDescent="0.2"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1"/>
      <c r="W246" s="15" t="s">
        <v>1561</v>
      </c>
      <c r="X246" s="45" t="s">
        <v>2392</v>
      </c>
    </row>
    <row r="247" spans="2:24" ht="31.5" hidden="1" customHeight="1" x14ac:dyDescent="0.2"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1"/>
      <c r="W247" s="15" t="s">
        <v>1317</v>
      </c>
      <c r="X247" s="45" t="s">
        <v>2393</v>
      </c>
    </row>
    <row r="248" spans="2:24" ht="31.5" hidden="1" customHeight="1" x14ac:dyDescent="0.2"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1"/>
      <c r="W248" s="15" t="s">
        <v>273</v>
      </c>
      <c r="X248" s="45" t="s">
        <v>2394</v>
      </c>
    </row>
    <row r="249" spans="2:24" ht="31.5" hidden="1" customHeight="1" x14ac:dyDescent="0.2"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1"/>
      <c r="W249" s="15" t="s">
        <v>146</v>
      </c>
      <c r="X249" s="45" t="s">
        <v>2395</v>
      </c>
    </row>
    <row r="250" spans="2:24" ht="31.5" hidden="1" customHeight="1" x14ac:dyDescent="0.2"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1"/>
      <c r="W250" s="15" t="s">
        <v>1562</v>
      </c>
      <c r="X250" s="45" t="s">
        <v>2396</v>
      </c>
    </row>
    <row r="251" spans="2:24" ht="31.5" hidden="1" customHeight="1" x14ac:dyDescent="0.2"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1"/>
      <c r="W251" s="15" t="s">
        <v>495</v>
      </c>
      <c r="X251" s="45" t="s">
        <v>2397</v>
      </c>
    </row>
    <row r="252" spans="2:24" ht="31.5" hidden="1" customHeight="1" x14ac:dyDescent="0.2"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1"/>
      <c r="W252" s="15" t="s">
        <v>458</v>
      </c>
      <c r="X252" s="45" t="s">
        <v>2398</v>
      </c>
    </row>
    <row r="253" spans="2:24" ht="31.5" hidden="1" customHeight="1" x14ac:dyDescent="0.2"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1"/>
      <c r="W253" s="15" t="s">
        <v>38</v>
      </c>
      <c r="X253" s="45" t="s">
        <v>2399</v>
      </c>
    </row>
    <row r="254" spans="2:24" ht="31.5" hidden="1" customHeight="1" x14ac:dyDescent="0.2"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1"/>
      <c r="W254" s="15" t="s">
        <v>1320</v>
      </c>
      <c r="X254" s="45" t="s">
        <v>2400</v>
      </c>
    </row>
    <row r="255" spans="2:24" ht="31.5" hidden="1" customHeight="1" x14ac:dyDescent="0.2"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1"/>
      <c r="W255" s="15" t="s">
        <v>176</v>
      </c>
      <c r="X255" s="45" t="s">
        <v>2401</v>
      </c>
    </row>
    <row r="256" spans="2:24" ht="31.5" hidden="1" customHeight="1" x14ac:dyDescent="0.2"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1"/>
      <c r="W256" s="15" t="s">
        <v>1190</v>
      </c>
      <c r="X256" s="45" t="s">
        <v>2402</v>
      </c>
    </row>
    <row r="257" spans="2:24" ht="31.5" hidden="1" customHeight="1" x14ac:dyDescent="0.2"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1"/>
      <c r="W257" s="15" t="s">
        <v>1563</v>
      </c>
      <c r="X257" s="45" t="s">
        <v>2403</v>
      </c>
    </row>
    <row r="258" spans="2:24" ht="31.5" hidden="1" customHeight="1" x14ac:dyDescent="0.2"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1"/>
      <c r="W258" s="15" t="s">
        <v>1564</v>
      </c>
      <c r="X258" s="45" t="s">
        <v>2404</v>
      </c>
    </row>
    <row r="259" spans="2:24" ht="31.5" hidden="1" customHeight="1" x14ac:dyDescent="0.2"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1"/>
      <c r="W259" s="15" t="s">
        <v>37</v>
      </c>
      <c r="X259" s="45" t="s">
        <v>2405</v>
      </c>
    </row>
    <row r="260" spans="2:24" ht="31.5" hidden="1" customHeight="1" x14ac:dyDescent="0.2"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1"/>
      <c r="W260" s="15" t="s">
        <v>135</v>
      </c>
      <c r="X260" s="45" t="s">
        <v>2406</v>
      </c>
    </row>
    <row r="261" spans="2:24" ht="31.5" hidden="1" customHeight="1" x14ac:dyDescent="0.2"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1"/>
      <c r="W261" s="15" t="s">
        <v>1565</v>
      </c>
      <c r="X261" s="45" t="s">
        <v>2407</v>
      </c>
    </row>
    <row r="262" spans="2:24" ht="31.5" hidden="1" customHeight="1" x14ac:dyDescent="0.2"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1"/>
      <c r="W262" s="15" t="s">
        <v>1359</v>
      </c>
      <c r="X262" s="45" t="s">
        <v>2408</v>
      </c>
    </row>
    <row r="263" spans="2:24" ht="31.5" hidden="1" customHeight="1" x14ac:dyDescent="0.2"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1"/>
      <c r="W263" s="15" t="s">
        <v>1566</v>
      </c>
      <c r="X263" s="45" t="s">
        <v>2409</v>
      </c>
    </row>
    <row r="264" spans="2:24" ht="31.5" hidden="1" customHeight="1" x14ac:dyDescent="0.2"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1"/>
      <c r="W264" s="15" t="s">
        <v>1566</v>
      </c>
      <c r="X264" s="45" t="s">
        <v>2410</v>
      </c>
    </row>
    <row r="265" spans="2:24" ht="31.5" hidden="1" customHeight="1" x14ac:dyDescent="0.2"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1"/>
      <c r="W265" s="15" t="s">
        <v>454</v>
      </c>
      <c r="X265" s="45" t="s">
        <v>2411</v>
      </c>
    </row>
    <row r="266" spans="2:24" ht="31.5" hidden="1" customHeight="1" x14ac:dyDescent="0.2"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1"/>
      <c r="W266" s="15" t="s">
        <v>619</v>
      </c>
      <c r="X266" s="45" t="s">
        <v>2412</v>
      </c>
    </row>
    <row r="267" spans="2:24" ht="31.5" hidden="1" customHeight="1" x14ac:dyDescent="0.2"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1"/>
      <c r="W267" s="15" t="s">
        <v>1569</v>
      </c>
      <c r="X267" s="45" t="s">
        <v>2413</v>
      </c>
    </row>
    <row r="268" spans="2:24" ht="31.5" hidden="1" customHeight="1" x14ac:dyDescent="0.2"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1"/>
      <c r="W268" s="15" t="s">
        <v>1571</v>
      </c>
      <c r="X268" s="45" t="s">
        <v>2414</v>
      </c>
    </row>
    <row r="269" spans="2:24" ht="31.5" hidden="1" customHeight="1" x14ac:dyDescent="0.2"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1"/>
      <c r="W269" s="15" t="s">
        <v>1570</v>
      </c>
      <c r="X269" s="45" t="s">
        <v>2415</v>
      </c>
    </row>
    <row r="270" spans="2:24" ht="31.5" hidden="1" customHeight="1" x14ac:dyDescent="0.2"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1"/>
      <c r="W270" s="15" t="s">
        <v>60</v>
      </c>
      <c r="X270" s="45" t="s">
        <v>2416</v>
      </c>
    </row>
    <row r="271" spans="2:24" ht="31.5" hidden="1" customHeight="1" x14ac:dyDescent="0.2"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1"/>
      <c r="W271" s="15" t="s">
        <v>330</v>
      </c>
      <c r="X271" s="45" t="s">
        <v>2417</v>
      </c>
    </row>
    <row r="272" spans="2:24" ht="31.5" hidden="1" customHeight="1" x14ac:dyDescent="0.2"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1"/>
      <c r="W272" s="15" t="s">
        <v>330</v>
      </c>
      <c r="X272" s="45" t="s">
        <v>2418</v>
      </c>
    </row>
    <row r="273" spans="2:24" ht="31.5" hidden="1" customHeight="1" x14ac:dyDescent="0.2"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1"/>
      <c r="W273" s="15" t="s">
        <v>645</v>
      </c>
      <c r="X273" s="45" t="s">
        <v>2419</v>
      </c>
    </row>
    <row r="274" spans="2:24" ht="31.5" hidden="1" customHeight="1" x14ac:dyDescent="0.2"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1"/>
      <c r="W274" s="15" t="s">
        <v>154</v>
      </c>
      <c r="X274" s="45" t="s">
        <v>2420</v>
      </c>
    </row>
    <row r="275" spans="2:24" ht="31.5" hidden="1" customHeight="1" x14ac:dyDescent="0.2"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1"/>
      <c r="W275" s="15" t="s">
        <v>565</v>
      </c>
      <c r="X275" s="45" t="s">
        <v>2421</v>
      </c>
    </row>
    <row r="276" spans="2:24" ht="31.5" hidden="1" customHeight="1" x14ac:dyDescent="0.2"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1"/>
      <c r="W276" s="15" t="s">
        <v>1572</v>
      </c>
      <c r="X276" s="45" t="s">
        <v>2422</v>
      </c>
    </row>
    <row r="277" spans="2:24" ht="31.5" hidden="1" customHeight="1" x14ac:dyDescent="0.2"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1"/>
      <c r="W277" s="15" t="s">
        <v>1333</v>
      </c>
      <c r="X277" s="45" t="s">
        <v>2423</v>
      </c>
    </row>
    <row r="278" spans="2:24" ht="31.5" hidden="1" customHeight="1" x14ac:dyDescent="0.2"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1"/>
      <c r="W278" s="15" t="s">
        <v>129</v>
      </c>
      <c r="X278" s="45" t="s">
        <v>2424</v>
      </c>
    </row>
    <row r="279" spans="2:24" ht="31.5" hidden="1" customHeight="1" x14ac:dyDescent="0.2"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1"/>
      <c r="W279" s="15" t="s">
        <v>124</v>
      </c>
      <c r="X279" s="45" t="s">
        <v>2425</v>
      </c>
    </row>
    <row r="280" spans="2:24" ht="31.5" hidden="1" customHeight="1" x14ac:dyDescent="0.2"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1"/>
      <c r="W280" s="15" t="s">
        <v>551</v>
      </c>
      <c r="X280" s="45" t="s">
        <v>2426</v>
      </c>
    </row>
    <row r="281" spans="2:24" ht="31.5" hidden="1" customHeight="1" x14ac:dyDescent="0.2"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1"/>
      <c r="W281" s="15" t="s">
        <v>338</v>
      </c>
      <c r="X281" s="45" t="s">
        <v>2427</v>
      </c>
    </row>
    <row r="282" spans="2:24" ht="31.5" hidden="1" customHeight="1" x14ac:dyDescent="0.2"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1"/>
      <c r="W282" s="15" t="s">
        <v>1574</v>
      </c>
      <c r="X282" s="45" t="s">
        <v>2428</v>
      </c>
    </row>
    <row r="283" spans="2:24" ht="31.5" hidden="1" customHeight="1" x14ac:dyDescent="0.2"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1"/>
      <c r="W283" s="15" t="s">
        <v>198</v>
      </c>
      <c r="X283" s="45" t="s">
        <v>2429</v>
      </c>
    </row>
    <row r="284" spans="2:24" ht="31.5" hidden="1" customHeight="1" x14ac:dyDescent="0.2"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1"/>
      <c r="W284" s="15" t="s">
        <v>1575</v>
      </c>
      <c r="X284" s="45" t="s">
        <v>2430</v>
      </c>
    </row>
    <row r="285" spans="2:24" ht="31.5" hidden="1" customHeight="1" x14ac:dyDescent="0.2"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1"/>
      <c r="W285" s="15" t="s">
        <v>590</v>
      </c>
      <c r="X285" s="45" t="s">
        <v>2431</v>
      </c>
    </row>
    <row r="286" spans="2:24" ht="31.5" hidden="1" customHeight="1" x14ac:dyDescent="0.2"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1"/>
      <c r="W286" s="15" t="s">
        <v>1576</v>
      </c>
      <c r="X286" s="45" t="s">
        <v>2432</v>
      </c>
    </row>
    <row r="287" spans="2:24" ht="31.5" hidden="1" customHeight="1" x14ac:dyDescent="0.2"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1"/>
      <c r="W287" s="15" t="s">
        <v>1577</v>
      </c>
      <c r="X287" s="45" t="s">
        <v>2433</v>
      </c>
    </row>
    <row r="288" spans="2:24" ht="31.5" hidden="1" customHeight="1" x14ac:dyDescent="0.2"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1"/>
      <c r="W288" s="15" t="s">
        <v>1573</v>
      </c>
      <c r="X288" s="45" t="s">
        <v>2434</v>
      </c>
    </row>
    <row r="289" spans="2:24" ht="31.5" hidden="1" customHeight="1" x14ac:dyDescent="0.2"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1"/>
      <c r="W289" s="15" t="s">
        <v>1578</v>
      </c>
      <c r="X289" s="45" t="s">
        <v>2435</v>
      </c>
    </row>
    <row r="290" spans="2:24" ht="31.5" hidden="1" customHeight="1" x14ac:dyDescent="0.2"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1"/>
      <c r="W290" s="15" t="s">
        <v>1578</v>
      </c>
      <c r="X290" s="45" t="s">
        <v>2436</v>
      </c>
    </row>
    <row r="291" spans="2:24" ht="31.5" hidden="1" customHeight="1" x14ac:dyDescent="0.2"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1"/>
      <c r="W291" s="15" t="s">
        <v>430</v>
      </c>
      <c r="X291" s="45" t="s">
        <v>2437</v>
      </c>
    </row>
    <row r="292" spans="2:24" ht="31.5" hidden="1" customHeight="1" x14ac:dyDescent="0.2"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1"/>
      <c r="W292" s="15" t="s">
        <v>1221</v>
      </c>
      <c r="X292" s="45" t="s">
        <v>2438</v>
      </c>
    </row>
    <row r="293" spans="2:24" ht="31.5" hidden="1" customHeight="1" x14ac:dyDescent="0.2"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1"/>
      <c r="W293" s="15" t="s">
        <v>1580</v>
      </c>
      <c r="X293" s="45" t="s">
        <v>2439</v>
      </c>
    </row>
    <row r="294" spans="2:24" ht="31.5" hidden="1" customHeight="1" x14ac:dyDescent="0.2"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1"/>
      <c r="W294" s="15" t="s">
        <v>1579</v>
      </c>
      <c r="X294" s="45" t="s">
        <v>2440</v>
      </c>
    </row>
    <row r="295" spans="2:24" ht="31.5" hidden="1" customHeight="1" x14ac:dyDescent="0.2"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1"/>
      <c r="W295" s="15" t="s">
        <v>140</v>
      </c>
      <c r="X295" s="45" t="s">
        <v>2441</v>
      </c>
    </row>
    <row r="296" spans="2:24" ht="31.5" hidden="1" customHeight="1" x14ac:dyDescent="0.2"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1"/>
      <c r="W296" s="15" t="s">
        <v>1581</v>
      </c>
      <c r="X296" s="45" t="s">
        <v>2442</v>
      </c>
    </row>
    <row r="297" spans="2:24" ht="31.5" hidden="1" customHeight="1" x14ac:dyDescent="0.2"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1"/>
      <c r="W297" s="15" t="s">
        <v>1582</v>
      </c>
      <c r="X297" s="45" t="s">
        <v>2443</v>
      </c>
    </row>
    <row r="298" spans="2:24" ht="31.5" hidden="1" customHeight="1" x14ac:dyDescent="0.2"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1"/>
      <c r="W298" s="15" t="s">
        <v>1583</v>
      </c>
      <c r="X298" s="45" t="s">
        <v>2444</v>
      </c>
    </row>
    <row r="299" spans="2:24" ht="31.5" hidden="1" customHeight="1" x14ac:dyDescent="0.2"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1"/>
      <c r="W299" s="15" t="s">
        <v>596</v>
      </c>
      <c r="X299" s="45" t="s">
        <v>2445</v>
      </c>
    </row>
    <row r="300" spans="2:24" ht="31.5" hidden="1" customHeight="1" x14ac:dyDescent="0.2"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1"/>
      <c r="W300" s="15" t="s">
        <v>1584</v>
      </c>
      <c r="X300" s="45" t="s">
        <v>2446</v>
      </c>
    </row>
    <row r="301" spans="2:24" ht="31.5" hidden="1" customHeight="1" x14ac:dyDescent="0.2"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1"/>
      <c r="W301" s="15" t="s">
        <v>182</v>
      </c>
      <c r="X301" s="45" t="s">
        <v>2447</v>
      </c>
    </row>
    <row r="302" spans="2:24" ht="31.5" hidden="1" customHeight="1" x14ac:dyDescent="0.2"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1"/>
      <c r="W302" s="15" t="s">
        <v>122</v>
      </c>
      <c r="X302" s="45" t="s">
        <v>2448</v>
      </c>
    </row>
    <row r="303" spans="2:24" ht="31.5" hidden="1" customHeight="1" x14ac:dyDescent="0.2"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1"/>
      <c r="W303" s="15" t="s">
        <v>1585</v>
      </c>
      <c r="X303" s="45" t="s">
        <v>2449</v>
      </c>
    </row>
    <row r="304" spans="2:24" ht="31.5" hidden="1" customHeight="1" x14ac:dyDescent="0.2"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1"/>
      <c r="W304" s="15" t="s">
        <v>1586</v>
      </c>
      <c r="X304" s="45" t="s">
        <v>2450</v>
      </c>
    </row>
    <row r="305" spans="2:24" ht="31.5" hidden="1" customHeight="1" x14ac:dyDescent="0.2"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1"/>
      <c r="W305" s="15" t="s">
        <v>1587</v>
      </c>
      <c r="X305" s="45" t="s">
        <v>2451</v>
      </c>
    </row>
    <row r="306" spans="2:24" ht="31.5" hidden="1" customHeight="1" x14ac:dyDescent="0.2"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1"/>
      <c r="W306" s="15" t="s">
        <v>638</v>
      </c>
      <c r="X306" s="45" t="s">
        <v>2452</v>
      </c>
    </row>
    <row r="307" spans="2:24" ht="31.5" hidden="1" customHeight="1" x14ac:dyDescent="0.2"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1"/>
      <c r="W307" s="15" t="s">
        <v>1588</v>
      </c>
      <c r="X307" s="45" t="s">
        <v>2453</v>
      </c>
    </row>
    <row r="308" spans="2:24" ht="31.5" hidden="1" customHeight="1" x14ac:dyDescent="0.2"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1"/>
      <c r="W308" s="15" t="s">
        <v>580</v>
      </c>
      <c r="X308" s="45" t="s">
        <v>2454</v>
      </c>
    </row>
    <row r="309" spans="2:24" ht="31.5" hidden="1" customHeight="1" x14ac:dyDescent="0.2"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1"/>
      <c r="W309" s="15" t="s">
        <v>376</v>
      </c>
      <c r="X309" s="45" t="s">
        <v>2455</v>
      </c>
    </row>
    <row r="310" spans="2:24" ht="31.5" hidden="1" customHeight="1" x14ac:dyDescent="0.2"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1"/>
      <c r="W310" s="15" t="s">
        <v>1589</v>
      </c>
      <c r="X310" s="45" t="s">
        <v>2456</v>
      </c>
    </row>
    <row r="311" spans="2:24" ht="31.5" hidden="1" customHeight="1" x14ac:dyDescent="0.2"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1"/>
      <c r="W311" s="15" t="s">
        <v>1590</v>
      </c>
      <c r="X311" s="45" t="s">
        <v>2457</v>
      </c>
    </row>
    <row r="312" spans="2:24" ht="31.5" hidden="1" customHeight="1" x14ac:dyDescent="0.2"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1"/>
      <c r="W312" s="15" t="s">
        <v>1591</v>
      </c>
      <c r="X312" s="45" t="s">
        <v>2458</v>
      </c>
    </row>
    <row r="313" spans="2:24" ht="31.5" hidden="1" customHeight="1" x14ac:dyDescent="0.2"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1"/>
      <c r="W313" s="15" t="s">
        <v>1592</v>
      </c>
      <c r="X313" s="45" t="s">
        <v>2459</v>
      </c>
    </row>
    <row r="314" spans="2:24" ht="31.5" hidden="1" customHeight="1" x14ac:dyDescent="0.2"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1"/>
      <c r="W314" s="15" t="s">
        <v>1593</v>
      </c>
      <c r="X314" s="45" t="s">
        <v>2460</v>
      </c>
    </row>
    <row r="315" spans="2:24" ht="31.5" hidden="1" customHeight="1" x14ac:dyDescent="0.2"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1"/>
      <c r="W315" s="15" t="s">
        <v>1594</v>
      </c>
      <c r="X315" s="45" t="s">
        <v>2461</v>
      </c>
    </row>
    <row r="316" spans="2:24" ht="31.5" hidden="1" customHeight="1" x14ac:dyDescent="0.2"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1"/>
      <c r="W316" s="15" t="s">
        <v>1595</v>
      </c>
      <c r="X316" s="45" t="s">
        <v>2462</v>
      </c>
    </row>
    <row r="317" spans="2:24" ht="31.5" hidden="1" customHeight="1" x14ac:dyDescent="0.2"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1"/>
      <c r="W317" s="15" t="s">
        <v>1596</v>
      </c>
      <c r="X317" s="45" t="s">
        <v>2463</v>
      </c>
    </row>
    <row r="318" spans="2:24" ht="31.5" hidden="1" customHeight="1" x14ac:dyDescent="0.2"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1"/>
      <c r="W318" s="15" t="s">
        <v>1597</v>
      </c>
      <c r="X318" s="45" t="s">
        <v>2464</v>
      </c>
    </row>
    <row r="319" spans="2:24" ht="31.5" hidden="1" customHeight="1" x14ac:dyDescent="0.2"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1"/>
      <c r="W319" s="15" t="s">
        <v>1598</v>
      </c>
      <c r="X319" s="45" t="s">
        <v>2465</v>
      </c>
    </row>
    <row r="320" spans="2:24" ht="31.5" hidden="1" customHeight="1" x14ac:dyDescent="0.2"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1"/>
      <c r="W320" s="15" t="s">
        <v>1599</v>
      </c>
      <c r="X320" s="45" t="s">
        <v>2466</v>
      </c>
    </row>
    <row r="321" spans="2:24" ht="31.5" hidden="1" customHeight="1" x14ac:dyDescent="0.2"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1"/>
      <c r="W321" s="15" t="s">
        <v>1600</v>
      </c>
      <c r="X321" s="45" t="s">
        <v>2467</v>
      </c>
    </row>
    <row r="322" spans="2:24" ht="31.5" hidden="1" customHeight="1" x14ac:dyDescent="0.2"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1"/>
      <c r="W322" s="15" t="s">
        <v>1601</v>
      </c>
      <c r="X322" s="45" t="s">
        <v>2468</v>
      </c>
    </row>
    <row r="323" spans="2:24" ht="31.5" hidden="1" customHeight="1" x14ac:dyDescent="0.2"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1"/>
      <c r="W323" s="15" t="s">
        <v>1602</v>
      </c>
      <c r="X323" s="45" t="s">
        <v>2469</v>
      </c>
    </row>
    <row r="324" spans="2:24" ht="31.5" hidden="1" customHeight="1" x14ac:dyDescent="0.2"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1"/>
      <c r="W324" s="15" t="s">
        <v>1603</v>
      </c>
      <c r="X324" s="45" t="s">
        <v>2470</v>
      </c>
    </row>
    <row r="325" spans="2:24" ht="31.5" hidden="1" customHeight="1" x14ac:dyDescent="0.2"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1"/>
      <c r="W325" s="15" t="s">
        <v>1604</v>
      </c>
      <c r="X325" s="45" t="s">
        <v>2471</v>
      </c>
    </row>
    <row r="326" spans="2:24" ht="31.5" hidden="1" customHeight="1" x14ac:dyDescent="0.2"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1"/>
      <c r="W326" s="15" t="s">
        <v>1605</v>
      </c>
      <c r="X326" s="45" t="s">
        <v>2472</v>
      </c>
    </row>
    <row r="327" spans="2:24" ht="31.5" hidden="1" customHeight="1" x14ac:dyDescent="0.2"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1"/>
      <c r="W327" s="15" t="s">
        <v>1606</v>
      </c>
      <c r="X327" s="45" t="s">
        <v>2473</v>
      </c>
    </row>
    <row r="328" spans="2:24" ht="31.5" hidden="1" customHeight="1" x14ac:dyDescent="0.2"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1"/>
      <c r="W328" s="15" t="s">
        <v>1607</v>
      </c>
      <c r="X328" s="45" t="s">
        <v>2474</v>
      </c>
    </row>
    <row r="329" spans="2:24" ht="31.5" hidden="1" customHeight="1" x14ac:dyDescent="0.2"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1"/>
      <c r="W329" s="15" t="s">
        <v>1608</v>
      </c>
      <c r="X329" s="45" t="s">
        <v>2475</v>
      </c>
    </row>
    <row r="330" spans="2:24" ht="31.5" hidden="1" customHeight="1" x14ac:dyDescent="0.2"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1"/>
      <c r="W330" s="15" t="s">
        <v>1609</v>
      </c>
      <c r="X330" s="45" t="s">
        <v>2476</v>
      </c>
    </row>
    <row r="331" spans="2:24" ht="31.5" hidden="1" customHeight="1" x14ac:dyDescent="0.2"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1"/>
      <c r="W331" s="15" t="s">
        <v>1610</v>
      </c>
      <c r="X331" s="45" t="s">
        <v>2477</v>
      </c>
    </row>
    <row r="332" spans="2:24" ht="31.5" hidden="1" customHeight="1" x14ac:dyDescent="0.2"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1"/>
      <c r="W332" s="15" t="s">
        <v>1611</v>
      </c>
      <c r="X332" s="45" t="s">
        <v>2478</v>
      </c>
    </row>
    <row r="333" spans="2:24" ht="31.5" hidden="1" customHeight="1" x14ac:dyDescent="0.2"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1"/>
      <c r="W333" s="15" t="s">
        <v>1612</v>
      </c>
      <c r="X333" s="45" t="s">
        <v>2479</v>
      </c>
    </row>
    <row r="334" spans="2:24" ht="31.5" hidden="1" customHeight="1" x14ac:dyDescent="0.2"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1"/>
      <c r="W334" s="15" t="s">
        <v>1613</v>
      </c>
      <c r="X334" s="45" t="s">
        <v>2480</v>
      </c>
    </row>
    <row r="335" spans="2:24" ht="31.5" hidden="1" customHeight="1" x14ac:dyDescent="0.2"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1"/>
      <c r="W335" s="15" t="s">
        <v>1614</v>
      </c>
      <c r="X335" s="45" t="s">
        <v>2481</v>
      </c>
    </row>
    <row r="336" spans="2:24" ht="31.5" hidden="1" customHeight="1" x14ac:dyDescent="0.2"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1"/>
      <c r="W336" s="15" t="s">
        <v>1615</v>
      </c>
      <c r="X336" s="45" t="s">
        <v>2482</v>
      </c>
    </row>
    <row r="337" spans="2:24" ht="31.5" hidden="1" customHeight="1" x14ac:dyDescent="0.2"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1"/>
      <c r="W337" s="15" t="s">
        <v>1616</v>
      </c>
      <c r="X337" s="45" t="s">
        <v>2483</v>
      </c>
    </row>
    <row r="338" spans="2:24" ht="31.5" hidden="1" customHeight="1" x14ac:dyDescent="0.2"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1"/>
      <c r="W338" s="15" t="s">
        <v>1617</v>
      </c>
      <c r="X338" s="45" t="s">
        <v>2484</v>
      </c>
    </row>
    <row r="339" spans="2:24" ht="31.5" hidden="1" customHeight="1" x14ac:dyDescent="0.2"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1"/>
      <c r="W339" s="15" t="s">
        <v>1618</v>
      </c>
      <c r="X339" s="45" t="s">
        <v>2485</v>
      </c>
    </row>
    <row r="340" spans="2:24" ht="31.5" hidden="1" customHeight="1" x14ac:dyDescent="0.2"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1"/>
      <c r="W340" s="15" t="s">
        <v>1299</v>
      </c>
      <c r="X340" s="45" t="s">
        <v>2486</v>
      </c>
    </row>
    <row r="341" spans="2:24" ht="31.5" hidden="1" customHeight="1" x14ac:dyDescent="0.2"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1"/>
      <c r="W341" s="15" t="s">
        <v>1619</v>
      </c>
      <c r="X341" s="45" t="s">
        <v>2487</v>
      </c>
    </row>
    <row r="342" spans="2:24" ht="31.5" hidden="1" customHeight="1" x14ac:dyDescent="0.2"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1"/>
      <c r="W342" s="15" t="s">
        <v>941</v>
      </c>
      <c r="X342" s="45" t="s">
        <v>2488</v>
      </c>
    </row>
    <row r="343" spans="2:24" ht="31.5" hidden="1" customHeight="1" x14ac:dyDescent="0.2"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1"/>
      <c r="W343" s="15" t="s">
        <v>1620</v>
      </c>
      <c r="X343" s="45" t="s">
        <v>2489</v>
      </c>
    </row>
    <row r="344" spans="2:24" ht="31.5" hidden="1" customHeight="1" x14ac:dyDescent="0.2"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1"/>
      <c r="W344" s="15" t="s">
        <v>2055</v>
      </c>
      <c r="X344" s="45" t="s">
        <v>2490</v>
      </c>
    </row>
    <row r="345" spans="2:24" ht="31.5" hidden="1" customHeight="1" x14ac:dyDescent="0.2"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1"/>
      <c r="W345" s="15" t="s">
        <v>1622</v>
      </c>
      <c r="X345" s="45" t="s">
        <v>2491</v>
      </c>
    </row>
    <row r="346" spans="2:24" ht="31.5" hidden="1" customHeight="1" x14ac:dyDescent="0.2"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1"/>
      <c r="W346" s="15" t="s">
        <v>1623</v>
      </c>
      <c r="X346" s="45" t="s">
        <v>2492</v>
      </c>
    </row>
    <row r="347" spans="2:24" ht="31.5" hidden="1" customHeight="1" x14ac:dyDescent="0.2"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1"/>
      <c r="W347" s="15" t="s">
        <v>1623</v>
      </c>
      <c r="X347" s="45" t="s">
        <v>2493</v>
      </c>
    </row>
    <row r="348" spans="2:24" ht="31.5" hidden="1" customHeight="1" x14ac:dyDescent="0.2"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1"/>
      <c r="W348" s="15" t="s">
        <v>1623</v>
      </c>
      <c r="X348" s="45" t="s">
        <v>2494</v>
      </c>
    </row>
    <row r="349" spans="2:24" ht="31.5" hidden="1" customHeight="1" x14ac:dyDescent="0.2"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1"/>
      <c r="W349" s="15" t="s">
        <v>1329</v>
      </c>
      <c r="X349" s="45" t="s">
        <v>2495</v>
      </c>
    </row>
    <row r="350" spans="2:24" ht="31.5" hidden="1" customHeight="1" x14ac:dyDescent="0.2"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1"/>
      <c r="W350" s="15" t="s">
        <v>1266</v>
      </c>
      <c r="X350" s="45" t="s">
        <v>2496</v>
      </c>
    </row>
    <row r="351" spans="2:24" ht="31.5" hidden="1" customHeight="1" x14ac:dyDescent="0.2"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1"/>
      <c r="W351" s="15" t="s">
        <v>586</v>
      </c>
      <c r="X351" s="45" t="s">
        <v>2497</v>
      </c>
    </row>
    <row r="352" spans="2:24" ht="31.5" hidden="1" customHeight="1" x14ac:dyDescent="0.2"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1"/>
      <c r="W352" s="15" t="s">
        <v>1627</v>
      </c>
      <c r="X352" s="45" t="s">
        <v>2498</v>
      </c>
    </row>
    <row r="353" spans="2:24" ht="31.5" hidden="1" customHeight="1" x14ac:dyDescent="0.2"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1"/>
      <c r="W353" s="15" t="s">
        <v>55</v>
      </c>
      <c r="X353" s="45" t="s">
        <v>2499</v>
      </c>
    </row>
    <row r="354" spans="2:24" ht="31.5" hidden="1" customHeight="1" x14ac:dyDescent="0.2"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1"/>
      <c r="W354" s="15" t="s">
        <v>1621</v>
      </c>
      <c r="X354" s="45" t="s">
        <v>2500</v>
      </c>
    </row>
    <row r="355" spans="2:24" ht="31.5" hidden="1" customHeight="1" x14ac:dyDescent="0.2"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1"/>
      <c r="W355" s="15" t="s">
        <v>1624</v>
      </c>
      <c r="X355" s="45" t="s">
        <v>2501</v>
      </c>
    </row>
    <row r="356" spans="2:24" ht="31.5" hidden="1" customHeight="1" x14ac:dyDescent="0.2"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1"/>
      <c r="W356" s="15" t="s">
        <v>356</v>
      </c>
      <c r="X356" s="45" t="s">
        <v>2502</v>
      </c>
    </row>
    <row r="357" spans="2:24" ht="31.5" hidden="1" customHeight="1" x14ac:dyDescent="0.2"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1"/>
      <c r="W357" s="15" t="s">
        <v>98</v>
      </c>
      <c r="X357" s="45" t="s">
        <v>2503</v>
      </c>
    </row>
    <row r="358" spans="2:24" ht="31.5" hidden="1" customHeight="1" x14ac:dyDescent="0.2"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1"/>
      <c r="W358" s="15" t="s">
        <v>1625</v>
      </c>
      <c r="X358" s="45" t="s">
        <v>2504</v>
      </c>
    </row>
    <row r="359" spans="2:24" ht="31.5" hidden="1" customHeight="1" x14ac:dyDescent="0.2"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1"/>
      <c r="W359" s="15" t="s">
        <v>1626</v>
      </c>
      <c r="X359" s="45" t="s">
        <v>2505</v>
      </c>
    </row>
    <row r="360" spans="2:24" ht="31.5" hidden="1" customHeight="1" x14ac:dyDescent="0.2"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1"/>
      <c r="W360" s="15" t="s">
        <v>1628</v>
      </c>
      <c r="X360" s="45" t="s">
        <v>2506</v>
      </c>
    </row>
    <row r="361" spans="2:24" ht="31.5" hidden="1" customHeight="1" x14ac:dyDescent="0.2"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1"/>
      <c r="W361" s="15" t="s">
        <v>1629</v>
      </c>
      <c r="X361" s="45" t="s">
        <v>2507</v>
      </c>
    </row>
    <row r="362" spans="2:24" ht="31.5" hidden="1" customHeight="1" x14ac:dyDescent="0.2"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1"/>
      <c r="W362" s="15" t="s">
        <v>1630</v>
      </c>
      <c r="X362" s="45" t="s">
        <v>2508</v>
      </c>
    </row>
    <row r="363" spans="2:24" ht="31.5" hidden="1" customHeight="1" x14ac:dyDescent="0.2"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1"/>
      <c r="W363" s="15" t="s">
        <v>1631</v>
      </c>
      <c r="X363" s="45" t="s">
        <v>2509</v>
      </c>
    </row>
    <row r="364" spans="2:24" ht="31.5" hidden="1" customHeight="1" x14ac:dyDescent="0.2"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1"/>
      <c r="W364" s="15" t="s">
        <v>285</v>
      </c>
      <c r="X364" s="45" t="s">
        <v>2510</v>
      </c>
    </row>
    <row r="365" spans="2:24" ht="31.5" hidden="1" customHeight="1" x14ac:dyDescent="0.2"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1"/>
      <c r="W365" s="15" t="s">
        <v>95</v>
      </c>
      <c r="X365" s="45" t="s">
        <v>2511</v>
      </c>
    </row>
    <row r="366" spans="2:24" ht="31.5" hidden="1" customHeight="1" x14ac:dyDescent="0.2"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1"/>
      <c r="W366" s="15" t="s">
        <v>1368</v>
      </c>
      <c r="X366" s="45" t="s">
        <v>2512</v>
      </c>
    </row>
    <row r="367" spans="2:24" ht="31.5" hidden="1" customHeight="1" x14ac:dyDescent="0.2"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1"/>
      <c r="W367" s="15" t="s">
        <v>1632</v>
      </c>
      <c r="X367" s="45" t="s">
        <v>2513</v>
      </c>
    </row>
    <row r="368" spans="2:24" ht="31.5" hidden="1" customHeight="1" x14ac:dyDescent="0.2"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1"/>
      <c r="W368" s="15" t="s">
        <v>155</v>
      </c>
      <c r="X368" s="45" t="s">
        <v>2514</v>
      </c>
    </row>
    <row r="369" spans="2:24" ht="31.5" hidden="1" customHeight="1" x14ac:dyDescent="0.2"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1"/>
      <c r="W369" s="15" t="s">
        <v>292</v>
      </c>
      <c r="X369" s="45" t="s">
        <v>2515</v>
      </c>
    </row>
    <row r="370" spans="2:24" ht="31.5" hidden="1" customHeight="1" x14ac:dyDescent="0.2"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1"/>
      <c r="W370" s="15" t="s">
        <v>104</v>
      </c>
      <c r="X370" s="45" t="s">
        <v>2516</v>
      </c>
    </row>
    <row r="371" spans="2:24" ht="31.5" hidden="1" customHeight="1" x14ac:dyDescent="0.2"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1"/>
      <c r="W371" s="15" t="s">
        <v>1633</v>
      </c>
      <c r="X371" s="45" t="s">
        <v>2517</v>
      </c>
    </row>
    <row r="372" spans="2:24" ht="31.5" hidden="1" customHeight="1" x14ac:dyDescent="0.2"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1"/>
      <c r="W372" s="15" t="s">
        <v>1633</v>
      </c>
      <c r="X372" s="45" t="s">
        <v>2518</v>
      </c>
    </row>
    <row r="373" spans="2:24" ht="31.5" hidden="1" customHeight="1" x14ac:dyDescent="0.2"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1"/>
      <c r="W373" s="15" t="s">
        <v>1634</v>
      </c>
      <c r="X373" s="45" t="s">
        <v>2519</v>
      </c>
    </row>
    <row r="374" spans="2:24" ht="31.5" hidden="1" customHeight="1" x14ac:dyDescent="0.2"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1"/>
      <c r="W374" s="15" t="s">
        <v>1635</v>
      </c>
      <c r="X374" s="45" t="s">
        <v>2520</v>
      </c>
    </row>
    <row r="375" spans="2:24" ht="31.5" hidden="1" customHeight="1" x14ac:dyDescent="0.2"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1"/>
      <c r="W375" s="15" t="s">
        <v>1636</v>
      </c>
      <c r="X375" s="45" t="s">
        <v>2521</v>
      </c>
    </row>
    <row r="376" spans="2:24" ht="31.5" hidden="1" customHeight="1" x14ac:dyDescent="0.2"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1"/>
      <c r="W376" s="15" t="s">
        <v>1637</v>
      </c>
      <c r="X376" s="45" t="s">
        <v>2522</v>
      </c>
    </row>
    <row r="377" spans="2:24" ht="31.5" hidden="1" customHeight="1" x14ac:dyDescent="0.2"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1"/>
      <c r="W377" s="15" t="s">
        <v>1638</v>
      </c>
      <c r="X377" s="45" t="s">
        <v>2523</v>
      </c>
    </row>
    <row r="378" spans="2:24" ht="31.5" hidden="1" customHeight="1" x14ac:dyDescent="0.2"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1"/>
      <c r="W378" s="15" t="s">
        <v>1639</v>
      </c>
      <c r="X378" s="45" t="s">
        <v>2524</v>
      </c>
    </row>
    <row r="379" spans="2:24" ht="31.5" hidden="1" customHeight="1" x14ac:dyDescent="0.2"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1"/>
      <c r="W379" s="15" t="s">
        <v>1640</v>
      </c>
      <c r="X379" s="45" t="s">
        <v>2525</v>
      </c>
    </row>
    <row r="380" spans="2:24" ht="31.5" hidden="1" customHeight="1" x14ac:dyDescent="0.2"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1"/>
      <c r="W380" s="15" t="s">
        <v>1641</v>
      </c>
      <c r="X380" s="45" t="s">
        <v>2526</v>
      </c>
    </row>
    <row r="381" spans="2:24" ht="31.5" hidden="1" customHeight="1" x14ac:dyDescent="0.2"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1"/>
      <c r="W381" s="15" t="s">
        <v>1642</v>
      </c>
      <c r="X381" s="45" t="s">
        <v>2527</v>
      </c>
    </row>
    <row r="382" spans="2:24" ht="31.5" hidden="1" customHeight="1" x14ac:dyDescent="0.2"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1"/>
      <c r="W382" s="15" t="s">
        <v>1642</v>
      </c>
      <c r="X382" s="45" t="s">
        <v>2528</v>
      </c>
    </row>
    <row r="383" spans="2:24" ht="31.5" hidden="1" customHeight="1" x14ac:dyDescent="0.2"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1"/>
      <c r="W383" s="15" t="s">
        <v>1643</v>
      </c>
      <c r="X383" s="45" t="s">
        <v>2529</v>
      </c>
    </row>
    <row r="384" spans="2:24" ht="31.5" hidden="1" customHeight="1" x14ac:dyDescent="0.2"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1"/>
      <c r="W384" s="15" t="s">
        <v>1644</v>
      </c>
      <c r="X384" s="45" t="s">
        <v>2530</v>
      </c>
    </row>
    <row r="385" spans="2:24" ht="31.5" hidden="1" customHeight="1" x14ac:dyDescent="0.2"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1"/>
      <c r="W385" s="15" t="s">
        <v>239</v>
      </c>
      <c r="X385" s="45" t="s">
        <v>2531</v>
      </c>
    </row>
    <row r="386" spans="2:24" ht="31.5" hidden="1" customHeight="1" x14ac:dyDescent="0.2"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1"/>
      <c r="W386" s="15" t="s">
        <v>1645</v>
      </c>
      <c r="X386" s="45" t="s">
        <v>2532</v>
      </c>
    </row>
    <row r="387" spans="2:24" ht="31.5" hidden="1" customHeight="1" x14ac:dyDescent="0.2"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1"/>
      <c r="W387" s="15" t="s">
        <v>1646</v>
      </c>
      <c r="X387" s="45" t="s">
        <v>2533</v>
      </c>
    </row>
    <row r="388" spans="2:24" ht="31.5" hidden="1" customHeight="1" x14ac:dyDescent="0.2"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1"/>
      <c r="W388" s="15" t="s">
        <v>1647</v>
      </c>
      <c r="X388" s="45" t="s">
        <v>2534</v>
      </c>
    </row>
    <row r="389" spans="2:24" ht="31.5" hidden="1" customHeight="1" x14ac:dyDescent="0.2"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1"/>
      <c r="W389" s="15" t="s">
        <v>452</v>
      </c>
      <c r="X389" s="45" t="s">
        <v>2535</v>
      </c>
    </row>
    <row r="390" spans="2:24" ht="31.5" hidden="1" customHeight="1" x14ac:dyDescent="0.2"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1"/>
      <c r="W390" s="15" t="s">
        <v>452</v>
      </c>
      <c r="X390" s="45" t="s">
        <v>2536</v>
      </c>
    </row>
    <row r="391" spans="2:24" ht="31.5" hidden="1" customHeight="1" x14ac:dyDescent="0.2"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1"/>
      <c r="W391" s="15" t="s">
        <v>1298</v>
      </c>
      <c r="X391" s="45" t="s">
        <v>2537</v>
      </c>
    </row>
    <row r="392" spans="2:24" ht="31.5" hidden="1" customHeight="1" x14ac:dyDescent="0.2"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1"/>
      <c r="W392" s="15" t="s">
        <v>1648</v>
      </c>
      <c r="X392" s="45" t="s">
        <v>2538</v>
      </c>
    </row>
    <row r="393" spans="2:24" ht="31.5" hidden="1" customHeight="1" x14ac:dyDescent="0.2"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1"/>
      <c r="W393" s="15" t="s">
        <v>1649</v>
      </c>
      <c r="X393" s="45" t="s">
        <v>2539</v>
      </c>
    </row>
    <row r="394" spans="2:24" ht="31.5" hidden="1" customHeight="1" x14ac:dyDescent="0.2"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1"/>
      <c r="W394" s="15" t="s">
        <v>1287</v>
      </c>
      <c r="X394" s="45" t="s">
        <v>2540</v>
      </c>
    </row>
    <row r="395" spans="2:24" ht="31.5" hidden="1" customHeight="1" x14ac:dyDescent="0.2"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1"/>
      <c r="W395" s="15" t="s">
        <v>1650</v>
      </c>
      <c r="X395" s="45" t="s">
        <v>2541</v>
      </c>
    </row>
    <row r="396" spans="2:24" ht="31.5" hidden="1" customHeight="1" x14ac:dyDescent="0.2"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1"/>
      <c r="W396" s="15" t="s">
        <v>344</v>
      </c>
      <c r="X396" s="45" t="s">
        <v>2542</v>
      </c>
    </row>
    <row r="397" spans="2:24" ht="31.5" hidden="1" customHeight="1" x14ac:dyDescent="0.2"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1"/>
      <c r="W397" s="15" t="s">
        <v>355</v>
      </c>
      <c r="X397" s="45" t="s">
        <v>2543</v>
      </c>
    </row>
    <row r="398" spans="2:24" ht="31.5" hidden="1" customHeight="1" x14ac:dyDescent="0.2"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1"/>
      <c r="W398" s="15" t="s">
        <v>1651</v>
      </c>
      <c r="X398" s="45" t="s">
        <v>2544</v>
      </c>
    </row>
    <row r="399" spans="2:24" ht="31.5" hidden="1" customHeight="1" x14ac:dyDescent="0.2"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1"/>
      <c r="W399" s="15" t="s">
        <v>1652</v>
      </c>
      <c r="X399" s="45" t="s">
        <v>2545</v>
      </c>
    </row>
    <row r="400" spans="2:24" ht="31.5" hidden="1" customHeight="1" x14ac:dyDescent="0.2"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1"/>
      <c r="W400" s="15" t="s">
        <v>1653</v>
      </c>
      <c r="X400" s="45" t="s">
        <v>2546</v>
      </c>
    </row>
    <row r="401" spans="2:24" ht="31.5" hidden="1" customHeight="1" x14ac:dyDescent="0.2"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1"/>
      <c r="W401" s="15" t="s">
        <v>1654</v>
      </c>
      <c r="X401" s="45" t="s">
        <v>2547</v>
      </c>
    </row>
    <row r="402" spans="2:24" ht="31.5" hidden="1" customHeight="1" x14ac:dyDescent="0.2"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1"/>
      <c r="W402" s="15" t="s">
        <v>131</v>
      </c>
      <c r="X402" s="45" t="s">
        <v>2548</v>
      </c>
    </row>
    <row r="403" spans="2:24" ht="31.5" hidden="1" customHeight="1" x14ac:dyDescent="0.2"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1"/>
      <c r="W403" s="15" t="s">
        <v>1655</v>
      </c>
      <c r="X403" s="45" t="s">
        <v>2549</v>
      </c>
    </row>
    <row r="404" spans="2:24" ht="31.5" hidden="1" customHeight="1" x14ac:dyDescent="0.2"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1"/>
      <c r="W404" s="15" t="s">
        <v>1655</v>
      </c>
      <c r="X404" s="45" t="s">
        <v>2550</v>
      </c>
    </row>
    <row r="405" spans="2:24" ht="31.5" hidden="1" customHeight="1" x14ac:dyDescent="0.2"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1"/>
      <c r="W405" s="15" t="s">
        <v>1656</v>
      </c>
      <c r="X405" s="45" t="s">
        <v>2551</v>
      </c>
    </row>
    <row r="406" spans="2:24" ht="31.5" hidden="1" customHeight="1" x14ac:dyDescent="0.2"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1"/>
      <c r="W406" s="15" t="s">
        <v>401</v>
      </c>
      <c r="X406" s="45" t="s">
        <v>2552</v>
      </c>
    </row>
    <row r="407" spans="2:24" ht="31.5" hidden="1" customHeight="1" x14ac:dyDescent="0.2"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1"/>
      <c r="W407" s="15" t="s">
        <v>1657</v>
      </c>
      <c r="X407" s="45" t="s">
        <v>2553</v>
      </c>
    </row>
    <row r="408" spans="2:24" ht="31.5" hidden="1" customHeight="1" x14ac:dyDescent="0.2"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1"/>
      <c r="W408" s="15" t="s">
        <v>1658</v>
      </c>
      <c r="X408" s="45" t="s">
        <v>2554</v>
      </c>
    </row>
    <row r="409" spans="2:24" ht="31.5" hidden="1" customHeight="1" x14ac:dyDescent="0.2"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1"/>
      <c r="W409" s="15" t="s">
        <v>181</v>
      </c>
      <c r="X409" s="45" t="s">
        <v>2555</v>
      </c>
    </row>
    <row r="410" spans="2:24" ht="31.5" hidden="1" customHeight="1" x14ac:dyDescent="0.2"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1"/>
      <c r="W410" s="15" t="s">
        <v>1659</v>
      </c>
      <c r="X410" s="45" t="s">
        <v>2556</v>
      </c>
    </row>
    <row r="411" spans="2:24" ht="31.5" hidden="1" customHeight="1" x14ac:dyDescent="0.2"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1"/>
      <c r="W411" s="15" t="s">
        <v>1660</v>
      </c>
      <c r="X411" s="45" t="s">
        <v>2557</v>
      </c>
    </row>
    <row r="412" spans="2:24" ht="31.5" hidden="1" customHeight="1" x14ac:dyDescent="0.2"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1"/>
      <c r="W412" s="15" t="s">
        <v>1660</v>
      </c>
      <c r="X412" s="45" t="s">
        <v>2558</v>
      </c>
    </row>
    <row r="413" spans="2:24" ht="31.5" hidden="1" customHeight="1" x14ac:dyDescent="0.2"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1"/>
      <c r="W413" s="15" t="s">
        <v>1269</v>
      </c>
      <c r="X413" s="45" t="s">
        <v>2559</v>
      </c>
    </row>
    <row r="414" spans="2:24" ht="31.5" hidden="1" customHeight="1" x14ac:dyDescent="0.2"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1"/>
      <c r="W414" s="15" t="s">
        <v>1661</v>
      </c>
      <c r="X414" s="45" t="s">
        <v>2560</v>
      </c>
    </row>
    <row r="415" spans="2:24" ht="31.5" hidden="1" customHeight="1" x14ac:dyDescent="0.2"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1"/>
      <c r="W415" s="15" t="s">
        <v>1662</v>
      </c>
      <c r="X415" s="45" t="s">
        <v>2561</v>
      </c>
    </row>
    <row r="416" spans="2:24" ht="31.5" hidden="1" customHeight="1" x14ac:dyDescent="0.2"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1"/>
      <c r="W416" s="15" t="s">
        <v>1663</v>
      </c>
      <c r="X416" s="45" t="s">
        <v>2562</v>
      </c>
    </row>
    <row r="417" spans="2:24" ht="31.5" hidden="1" customHeight="1" x14ac:dyDescent="0.2"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1"/>
      <c r="W417" s="15" t="s">
        <v>391</v>
      </c>
      <c r="X417" s="45" t="s">
        <v>2563</v>
      </c>
    </row>
    <row r="418" spans="2:24" ht="31.5" hidden="1" customHeight="1" x14ac:dyDescent="0.2"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1"/>
      <c r="W418" s="15" t="s">
        <v>141</v>
      </c>
      <c r="X418" s="45" t="s">
        <v>2564</v>
      </c>
    </row>
    <row r="419" spans="2:24" ht="31.5" hidden="1" customHeight="1" x14ac:dyDescent="0.2"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1"/>
      <c r="W419" s="15" t="s">
        <v>1664</v>
      </c>
      <c r="X419" s="45" t="s">
        <v>2565</v>
      </c>
    </row>
    <row r="420" spans="2:24" ht="31.5" hidden="1" customHeight="1" x14ac:dyDescent="0.2"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1"/>
      <c r="W420" s="15" t="s">
        <v>1665</v>
      </c>
      <c r="X420" s="45" t="s">
        <v>2566</v>
      </c>
    </row>
    <row r="421" spans="2:24" ht="31.5" hidden="1" customHeight="1" x14ac:dyDescent="0.2"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1"/>
      <c r="W421" s="15" t="s">
        <v>1666</v>
      </c>
      <c r="X421" s="45" t="s">
        <v>2567</v>
      </c>
    </row>
    <row r="422" spans="2:24" ht="31.5" hidden="1" customHeight="1" x14ac:dyDescent="0.2"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1"/>
      <c r="W422" s="15" t="s">
        <v>1666</v>
      </c>
      <c r="X422" s="45" t="s">
        <v>2568</v>
      </c>
    </row>
    <row r="423" spans="2:24" ht="31.5" hidden="1" customHeight="1" x14ac:dyDescent="0.2"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1"/>
      <c r="W423" s="15" t="s">
        <v>1667</v>
      </c>
      <c r="X423" s="45" t="s">
        <v>2569</v>
      </c>
    </row>
    <row r="424" spans="2:24" ht="31.5" hidden="1" customHeight="1" x14ac:dyDescent="0.2"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1"/>
      <c r="W424" s="15" t="s">
        <v>1275</v>
      </c>
      <c r="X424" s="45" t="s">
        <v>2570</v>
      </c>
    </row>
    <row r="425" spans="2:24" ht="31.5" hidden="1" customHeight="1" x14ac:dyDescent="0.2"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1"/>
      <c r="W425" s="15" t="s">
        <v>538</v>
      </c>
      <c r="X425" s="45" t="s">
        <v>2571</v>
      </c>
    </row>
    <row r="426" spans="2:24" ht="31.5" hidden="1" customHeight="1" x14ac:dyDescent="0.2"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1"/>
      <c r="W426" s="15" t="s">
        <v>1668</v>
      </c>
      <c r="X426" s="45" t="s">
        <v>2572</v>
      </c>
    </row>
    <row r="427" spans="2:24" ht="31.5" hidden="1" customHeight="1" x14ac:dyDescent="0.2"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1"/>
      <c r="W427" s="15" t="s">
        <v>1669</v>
      </c>
      <c r="X427" s="45" t="s">
        <v>2573</v>
      </c>
    </row>
    <row r="428" spans="2:24" ht="31.5" hidden="1" customHeight="1" x14ac:dyDescent="0.2"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1"/>
      <c r="W428" s="15" t="s">
        <v>1670</v>
      </c>
      <c r="X428" s="45" t="s">
        <v>2574</v>
      </c>
    </row>
    <row r="429" spans="2:24" ht="31.5" hidden="1" customHeight="1" x14ac:dyDescent="0.2"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1"/>
      <c r="W429" s="15" t="s">
        <v>406</v>
      </c>
      <c r="X429" s="45" t="s">
        <v>2575</v>
      </c>
    </row>
    <row r="430" spans="2:24" ht="31.5" hidden="1" customHeight="1" x14ac:dyDescent="0.2"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1"/>
      <c r="W430" s="15" t="s">
        <v>406</v>
      </c>
      <c r="X430" s="45" t="s">
        <v>2576</v>
      </c>
    </row>
    <row r="431" spans="2:24" ht="31.5" hidden="1" customHeight="1" x14ac:dyDescent="0.2"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1"/>
      <c r="W431" s="15" t="s">
        <v>570</v>
      </c>
      <c r="X431" s="45" t="s">
        <v>2577</v>
      </c>
    </row>
    <row r="432" spans="2:24" ht="31.5" hidden="1" customHeight="1" x14ac:dyDescent="0.2"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1"/>
      <c r="W432" s="15" t="s">
        <v>408</v>
      </c>
      <c r="X432" s="45" t="s">
        <v>2578</v>
      </c>
    </row>
    <row r="433" spans="2:24" ht="31.5" hidden="1" customHeight="1" x14ac:dyDescent="0.2"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1"/>
      <c r="W433" s="15" t="s">
        <v>1671</v>
      </c>
      <c r="X433" s="45" t="s">
        <v>2579</v>
      </c>
    </row>
    <row r="434" spans="2:24" ht="31.5" hidden="1" customHeight="1" x14ac:dyDescent="0.2"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1"/>
      <c r="W434" s="15" t="s">
        <v>279</v>
      </c>
      <c r="X434" s="45" t="s">
        <v>2580</v>
      </c>
    </row>
    <row r="435" spans="2:24" ht="31.5" hidden="1" customHeight="1" x14ac:dyDescent="0.2"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1"/>
      <c r="W435" s="15" t="s">
        <v>1355</v>
      </c>
      <c r="X435" s="45" t="s">
        <v>2581</v>
      </c>
    </row>
    <row r="436" spans="2:24" ht="31.5" hidden="1" customHeight="1" x14ac:dyDescent="0.2"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1"/>
      <c r="W436" s="15" t="s">
        <v>1672</v>
      </c>
      <c r="X436" s="45" t="s">
        <v>2582</v>
      </c>
    </row>
    <row r="437" spans="2:24" ht="31.5" hidden="1" customHeight="1" x14ac:dyDescent="0.2"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1"/>
      <c r="W437" s="15" t="s">
        <v>1673</v>
      </c>
      <c r="X437" s="45" t="s">
        <v>2583</v>
      </c>
    </row>
    <row r="438" spans="2:24" ht="31.5" hidden="1" customHeight="1" x14ac:dyDescent="0.2"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1"/>
      <c r="W438" s="15" t="s">
        <v>1674</v>
      </c>
      <c r="X438" s="45" t="s">
        <v>2584</v>
      </c>
    </row>
    <row r="439" spans="2:24" ht="31.5" hidden="1" customHeight="1" x14ac:dyDescent="0.2"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1"/>
      <c r="W439" s="15" t="s">
        <v>1321</v>
      </c>
      <c r="X439" s="45" t="s">
        <v>2585</v>
      </c>
    </row>
    <row r="440" spans="2:24" ht="31.5" hidden="1" customHeight="1" x14ac:dyDescent="0.2"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1"/>
      <c r="W440" s="15" t="s">
        <v>562</v>
      </c>
      <c r="X440" s="45" t="s">
        <v>2586</v>
      </c>
    </row>
    <row r="441" spans="2:24" ht="31.5" hidden="1" customHeight="1" x14ac:dyDescent="0.2"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1"/>
      <c r="W441" s="15" t="s">
        <v>365</v>
      </c>
      <c r="X441" s="45" t="s">
        <v>2587</v>
      </c>
    </row>
    <row r="442" spans="2:24" ht="31.5" hidden="1" customHeight="1" x14ac:dyDescent="0.2"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1"/>
      <c r="W442" s="15" t="s">
        <v>1675</v>
      </c>
      <c r="X442" s="45" t="s">
        <v>2588</v>
      </c>
    </row>
    <row r="443" spans="2:24" ht="31.5" hidden="1" customHeight="1" x14ac:dyDescent="0.2"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1"/>
      <c r="W443" s="15" t="s">
        <v>1676</v>
      </c>
      <c r="X443" s="45" t="s">
        <v>2589</v>
      </c>
    </row>
    <row r="444" spans="2:24" ht="31.5" hidden="1" customHeight="1" x14ac:dyDescent="0.2"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1"/>
      <c r="W444" s="15" t="s">
        <v>1677</v>
      </c>
      <c r="X444" s="45" t="s">
        <v>2590</v>
      </c>
    </row>
    <row r="445" spans="2:24" ht="31.5" hidden="1" customHeight="1" x14ac:dyDescent="0.2"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1"/>
      <c r="W445" s="15" t="s">
        <v>1678</v>
      </c>
      <c r="X445" s="45" t="s">
        <v>2591</v>
      </c>
    </row>
    <row r="446" spans="2:24" ht="31.5" hidden="1" customHeight="1" x14ac:dyDescent="0.2"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1"/>
      <c r="W446" s="15" t="s">
        <v>482</v>
      </c>
      <c r="X446" s="45" t="s">
        <v>2592</v>
      </c>
    </row>
    <row r="447" spans="2:24" ht="31.5" hidden="1" customHeight="1" x14ac:dyDescent="0.2"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1"/>
      <c r="W447" s="15" t="s">
        <v>1679</v>
      </c>
      <c r="X447" s="45" t="s">
        <v>2593</v>
      </c>
    </row>
    <row r="448" spans="2:24" ht="31.5" hidden="1" customHeight="1" x14ac:dyDescent="0.2"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1"/>
      <c r="W448" s="15" t="s">
        <v>1680</v>
      </c>
      <c r="X448" s="45" t="s">
        <v>2594</v>
      </c>
    </row>
    <row r="449" spans="2:24" ht="31.5" hidden="1" customHeight="1" x14ac:dyDescent="0.2"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1"/>
      <c r="W449" s="15" t="s">
        <v>1681</v>
      </c>
      <c r="X449" s="45" t="s">
        <v>2595</v>
      </c>
    </row>
    <row r="450" spans="2:24" ht="31.5" hidden="1" customHeight="1" x14ac:dyDescent="0.2"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1"/>
      <c r="W450" s="15" t="s">
        <v>517</v>
      </c>
      <c r="X450" s="45" t="s">
        <v>2596</v>
      </c>
    </row>
    <row r="451" spans="2:24" ht="31.5" hidden="1" customHeight="1" x14ac:dyDescent="0.2"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1"/>
      <c r="W451" s="15" t="s">
        <v>1242</v>
      </c>
      <c r="X451" s="45" t="s">
        <v>2597</v>
      </c>
    </row>
    <row r="452" spans="2:24" ht="31.5" hidden="1" customHeight="1" x14ac:dyDescent="0.2"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1"/>
      <c r="W452" s="15" t="s">
        <v>1682</v>
      </c>
      <c r="X452" s="45" t="s">
        <v>2598</v>
      </c>
    </row>
    <row r="453" spans="2:24" ht="31.5" hidden="1" customHeight="1" x14ac:dyDescent="0.2"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1"/>
      <c r="W453" s="15" t="s">
        <v>227</v>
      </c>
      <c r="X453" s="45" t="s">
        <v>2599</v>
      </c>
    </row>
    <row r="454" spans="2:24" ht="31.5" hidden="1" customHeight="1" x14ac:dyDescent="0.2"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1"/>
      <c r="W454" s="15" t="s">
        <v>1683</v>
      </c>
      <c r="X454" s="45" t="s">
        <v>2600</v>
      </c>
    </row>
    <row r="455" spans="2:24" ht="31.5" hidden="1" customHeight="1" x14ac:dyDescent="0.2"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1"/>
      <c r="W455" s="15" t="s">
        <v>1684</v>
      </c>
      <c r="X455" s="45" t="s">
        <v>2601</v>
      </c>
    </row>
    <row r="456" spans="2:24" ht="31.5" hidden="1" customHeight="1" x14ac:dyDescent="0.2"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1"/>
      <c r="W456" s="15" t="s">
        <v>1685</v>
      </c>
      <c r="X456" s="45" t="s">
        <v>2602</v>
      </c>
    </row>
    <row r="457" spans="2:24" ht="31.5" hidden="1" customHeight="1" x14ac:dyDescent="0.2"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1"/>
      <c r="W457" s="15" t="s">
        <v>1686</v>
      </c>
      <c r="X457" s="45" t="s">
        <v>2603</v>
      </c>
    </row>
    <row r="458" spans="2:24" ht="31.5" hidden="1" customHeight="1" x14ac:dyDescent="0.2"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1"/>
      <c r="W458" s="15" t="s">
        <v>1688</v>
      </c>
      <c r="X458" s="45" t="s">
        <v>2604</v>
      </c>
    </row>
    <row r="459" spans="2:24" ht="31.5" hidden="1" customHeight="1" x14ac:dyDescent="0.2"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1"/>
      <c r="W459" s="15" t="s">
        <v>1689</v>
      </c>
      <c r="X459" s="45" t="s">
        <v>2605</v>
      </c>
    </row>
    <row r="460" spans="2:24" ht="31.5" hidden="1" customHeight="1" x14ac:dyDescent="0.2"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1"/>
      <c r="W460" s="15" t="s">
        <v>17</v>
      </c>
      <c r="X460" s="45" t="s">
        <v>2606</v>
      </c>
    </row>
    <row r="461" spans="2:24" ht="31.5" hidden="1" customHeight="1" x14ac:dyDescent="0.2"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1"/>
      <c r="W461" s="15" t="s">
        <v>1690</v>
      </c>
      <c r="X461" s="45" t="s">
        <v>2607</v>
      </c>
    </row>
    <row r="462" spans="2:24" ht="31.5" hidden="1" customHeight="1" x14ac:dyDescent="0.2"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1"/>
      <c r="W462" s="15" t="s">
        <v>1691</v>
      </c>
      <c r="X462" s="45" t="s">
        <v>2608</v>
      </c>
    </row>
    <row r="463" spans="2:24" ht="31.5" hidden="1" customHeight="1" x14ac:dyDescent="0.2"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1"/>
      <c r="W463" s="15" t="s">
        <v>1692</v>
      </c>
      <c r="X463" s="45" t="s">
        <v>2609</v>
      </c>
    </row>
    <row r="464" spans="2:24" ht="31.5" hidden="1" customHeight="1" x14ac:dyDescent="0.2"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1"/>
      <c r="W464" s="15" t="s">
        <v>1693</v>
      </c>
      <c r="X464" s="45" t="s">
        <v>2610</v>
      </c>
    </row>
    <row r="465" spans="2:24" ht="31.5" hidden="1" customHeight="1" x14ac:dyDescent="0.2"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1"/>
      <c r="W465" s="15" t="s">
        <v>1694</v>
      </c>
      <c r="X465" s="45" t="s">
        <v>2611</v>
      </c>
    </row>
    <row r="466" spans="2:24" ht="31.5" hidden="1" customHeight="1" x14ac:dyDescent="0.2"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1"/>
      <c r="W466" s="15" t="s">
        <v>1695</v>
      </c>
      <c r="X466" s="45" t="s">
        <v>2612</v>
      </c>
    </row>
    <row r="467" spans="2:24" ht="31.5" hidden="1" customHeight="1" x14ac:dyDescent="0.2"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1"/>
      <c r="W467" s="15" t="s">
        <v>1696</v>
      </c>
      <c r="X467" s="45" t="s">
        <v>2613</v>
      </c>
    </row>
    <row r="468" spans="2:24" ht="31.5" hidden="1" customHeight="1" x14ac:dyDescent="0.2"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1"/>
      <c r="W468" s="15" t="s">
        <v>1697</v>
      </c>
      <c r="X468" s="45" t="s">
        <v>2614</v>
      </c>
    </row>
    <row r="469" spans="2:24" ht="31.5" hidden="1" customHeight="1" x14ac:dyDescent="0.2"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1"/>
      <c r="W469" s="15" t="s">
        <v>1698</v>
      </c>
      <c r="X469" s="45" t="s">
        <v>2615</v>
      </c>
    </row>
    <row r="470" spans="2:24" ht="31.5" hidden="1" customHeight="1" x14ac:dyDescent="0.2"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1"/>
      <c r="W470" s="15" t="s">
        <v>1699</v>
      </c>
      <c r="X470" s="45" t="s">
        <v>2616</v>
      </c>
    </row>
    <row r="471" spans="2:24" ht="31.5" hidden="1" customHeight="1" x14ac:dyDescent="0.2"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1"/>
      <c r="W471" s="15" t="s">
        <v>1700</v>
      </c>
      <c r="X471" s="45" t="s">
        <v>2617</v>
      </c>
    </row>
    <row r="472" spans="2:24" ht="31.5" hidden="1" customHeight="1" x14ac:dyDescent="0.2"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1"/>
      <c r="W472" s="15" t="s">
        <v>1701</v>
      </c>
      <c r="X472" s="45" t="s">
        <v>2618</v>
      </c>
    </row>
    <row r="473" spans="2:24" ht="31.5" hidden="1" customHeight="1" x14ac:dyDescent="0.2"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1"/>
      <c r="W473" s="15" t="s">
        <v>1702</v>
      </c>
      <c r="X473" s="45" t="s">
        <v>2619</v>
      </c>
    </row>
    <row r="474" spans="2:24" ht="31.5" hidden="1" customHeight="1" x14ac:dyDescent="0.2"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1"/>
      <c r="W474" s="15" t="s">
        <v>1703</v>
      </c>
      <c r="X474" s="45" t="s">
        <v>2620</v>
      </c>
    </row>
    <row r="475" spans="2:24" ht="31.5" hidden="1" customHeight="1" x14ac:dyDescent="0.2"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1"/>
      <c r="W475" s="15" t="s">
        <v>1704</v>
      </c>
      <c r="X475" s="45" t="s">
        <v>2621</v>
      </c>
    </row>
    <row r="476" spans="2:24" ht="31.5" hidden="1" customHeight="1" x14ac:dyDescent="0.2"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1"/>
      <c r="W476" s="15" t="s">
        <v>1705</v>
      </c>
      <c r="X476" s="45" t="s">
        <v>2622</v>
      </c>
    </row>
    <row r="477" spans="2:24" ht="31.5" hidden="1" customHeight="1" x14ac:dyDescent="0.2"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1"/>
      <c r="W477" s="15" t="s">
        <v>1705</v>
      </c>
      <c r="X477" s="45" t="s">
        <v>2623</v>
      </c>
    </row>
    <row r="478" spans="2:24" ht="31.5" hidden="1" customHeight="1" x14ac:dyDescent="0.2"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1"/>
      <c r="W478" s="15" t="s">
        <v>1706</v>
      </c>
      <c r="X478" s="45" t="s">
        <v>2624</v>
      </c>
    </row>
    <row r="479" spans="2:24" ht="31.5" hidden="1" customHeight="1" x14ac:dyDescent="0.2"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1"/>
      <c r="W479" s="15" t="s">
        <v>1707</v>
      </c>
      <c r="X479" s="45" t="s">
        <v>2625</v>
      </c>
    </row>
    <row r="480" spans="2:24" ht="31.5" hidden="1" customHeight="1" x14ac:dyDescent="0.2"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1"/>
      <c r="W480" s="15" t="s">
        <v>1708</v>
      </c>
      <c r="X480" s="45" t="s">
        <v>2626</v>
      </c>
    </row>
    <row r="481" spans="2:24" ht="31.5" hidden="1" customHeight="1" x14ac:dyDescent="0.2"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1"/>
      <c r="W481" s="15" t="s">
        <v>507</v>
      </c>
      <c r="X481" s="45" t="s">
        <v>2627</v>
      </c>
    </row>
    <row r="482" spans="2:24" ht="31.5" hidden="1" customHeight="1" x14ac:dyDescent="0.2"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1"/>
      <c r="W482" s="15" t="s">
        <v>58</v>
      </c>
      <c r="X482" s="45" t="s">
        <v>2628</v>
      </c>
    </row>
    <row r="483" spans="2:24" ht="31.5" hidden="1" customHeight="1" x14ac:dyDescent="0.2"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1"/>
      <c r="W483" s="15" t="s">
        <v>522</v>
      </c>
      <c r="X483" s="45" t="s">
        <v>2629</v>
      </c>
    </row>
    <row r="484" spans="2:24" ht="31.5" hidden="1" customHeight="1" x14ac:dyDescent="0.2"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1"/>
      <c r="W484" s="15" t="s">
        <v>162</v>
      </c>
      <c r="X484" s="45" t="s">
        <v>2630</v>
      </c>
    </row>
    <row r="485" spans="2:24" ht="31.5" hidden="1" customHeight="1" x14ac:dyDescent="0.2"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1"/>
      <c r="W485" s="15" t="s">
        <v>1709</v>
      </c>
      <c r="X485" s="45" t="s">
        <v>2631</v>
      </c>
    </row>
    <row r="486" spans="2:24" ht="31.5" hidden="1" customHeight="1" x14ac:dyDescent="0.2"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1"/>
      <c r="W486" s="15" t="s">
        <v>1710</v>
      </c>
      <c r="X486" s="45" t="s">
        <v>2632</v>
      </c>
    </row>
    <row r="487" spans="2:24" ht="31.5" hidden="1" customHeight="1" x14ac:dyDescent="0.2"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1"/>
      <c r="W487" s="15" t="s">
        <v>204</v>
      </c>
      <c r="X487" s="45" t="s">
        <v>2633</v>
      </c>
    </row>
    <row r="488" spans="2:24" ht="31.5" hidden="1" customHeight="1" x14ac:dyDescent="0.2"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1"/>
      <c r="W488" s="15" t="s">
        <v>67</v>
      </c>
      <c r="X488" s="45" t="s">
        <v>2634</v>
      </c>
    </row>
    <row r="489" spans="2:24" ht="31.5" hidden="1" customHeight="1" x14ac:dyDescent="0.2"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1"/>
      <c r="W489" s="15" t="s">
        <v>1711</v>
      </c>
      <c r="X489" s="45" t="s">
        <v>2635</v>
      </c>
    </row>
    <row r="490" spans="2:24" ht="31.5" hidden="1" customHeight="1" x14ac:dyDescent="0.2"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1"/>
      <c r="W490" s="15" t="s">
        <v>96</v>
      </c>
      <c r="X490" s="45" t="s">
        <v>2636</v>
      </c>
    </row>
    <row r="491" spans="2:24" ht="31.5" hidden="1" customHeight="1" x14ac:dyDescent="0.2"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1"/>
      <c r="W491" s="15" t="s">
        <v>40</v>
      </c>
      <c r="X491" s="45" t="s">
        <v>2637</v>
      </c>
    </row>
    <row r="492" spans="2:24" ht="31.5" hidden="1" customHeight="1" x14ac:dyDescent="0.2"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1"/>
      <c r="W492" s="15" t="s">
        <v>1712</v>
      </c>
      <c r="X492" s="45" t="s">
        <v>2638</v>
      </c>
    </row>
    <row r="493" spans="2:24" ht="31.5" hidden="1" customHeight="1" x14ac:dyDescent="0.2"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1"/>
      <c r="W493" s="15" t="s">
        <v>80</v>
      </c>
      <c r="X493" s="45" t="s">
        <v>2639</v>
      </c>
    </row>
    <row r="494" spans="2:24" ht="31.5" hidden="1" customHeight="1" x14ac:dyDescent="0.2"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1"/>
      <c r="W494" s="15" t="s">
        <v>1713</v>
      </c>
      <c r="X494" s="45" t="s">
        <v>2640</v>
      </c>
    </row>
    <row r="495" spans="2:24" ht="31.5" hidden="1" customHeight="1" x14ac:dyDescent="0.2"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1"/>
      <c r="W495" s="15" t="s">
        <v>44</v>
      </c>
      <c r="X495" s="45" t="s">
        <v>2641</v>
      </c>
    </row>
    <row r="496" spans="2:24" ht="31.5" hidden="1" customHeight="1" x14ac:dyDescent="0.2"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1"/>
      <c r="W496" s="15" t="s">
        <v>1714</v>
      </c>
      <c r="X496" s="45" t="s">
        <v>2642</v>
      </c>
    </row>
    <row r="497" spans="2:24" ht="31.5" hidden="1" customHeight="1" x14ac:dyDescent="0.2"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1"/>
      <c r="W497" s="15" t="s">
        <v>1715</v>
      </c>
      <c r="X497" s="45" t="s">
        <v>2643</v>
      </c>
    </row>
    <row r="498" spans="2:24" ht="31.5" hidden="1" customHeight="1" x14ac:dyDescent="0.2"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1"/>
      <c r="W498" s="15" t="s">
        <v>1716</v>
      </c>
      <c r="X498" s="45" t="s">
        <v>2644</v>
      </c>
    </row>
    <row r="499" spans="2:24" ht="31.5" hidden="1" customHeight="1" x14ac:dyDescent="0.2"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1"/>
      <c r="W499" s="15" t="s">
        <v>881</v>
      </c>
      <c r="X499" s="45" t="s">
        <v>2645</v>
      </c>
    </row>
    <row r="500" spans="2:24" ht="31.5" hidden="1" customHeight="1" x14ac:dyDescent="0.2"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1"/>
      <c r="W500" s="15" t="s">
        <v>1717</v>
      </c>
      <c r="X500" s="45" t="s">
        <v>2646</v>
      </c>
    </row>
    <row r="501" spans="2:24" ht="31.5" hidden="1" customHeight="1" x14ac:dyDescent="0.2"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1"/>
      <c r="W501" s="15" t="s">
        <v>1718</v>
      </c>
      <c r="X501" s="45" t="s">
        <v>2647</v>
      </c>
    </row>
    <row r="502" spans="2:24" ht="31.5" hidden="1" customHeight="1" x14ac:dyDescent="0.2"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1"/>
      <c r="W502" s="15" t="s">
        <v>1719</v>
      </c>
      <c r="X502" s="45" t="s">
        <v>2648</v>
      </c>
    </row>
    <row r="503" spans="2:24" ht="31.5" hidden="1" customHeight="1" x14ac:dyDescent="0.2"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1"/>
      <c r="W503" s="15" t="s">
        <v>1720</v>
      </c>
      <c r="X503" s="45" t="s">
        <v>2649</v>
      </c>
    </row>
    <row r="504" spans="2:24" ht="31.5" hidden="1" customHeight="1" x14ac:dyDescent="0.2"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1"/>
      <c r="W504" s="15" t="s">
        <v>1721</v>
      </c>
      <c r="X504" s="45" t="s">
        <v>2650</v>
      </c>
    </row>
    <row r="505" spans="2:24" ht="31.5" hidden="1" customHeight="1" x14ac:dyDescent="0.2"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1"/>
      <c r="W505" s="15" t="s">
        <v>46</v>
      </c>
      <c r="X505" s="45" t="s">
        <v>2651</v>
      </c>
    </row>
    <row r="506" spans="2:24" ht="31.5" hidden="1" customHeight="1" x14ac:dyDescent="0.2"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1"/>
      <c r="W506" s="15" t="s">
        <v>72</v>
      </c>
      <c r="X506" s="45" t="s">
        <v>2652</v>
      </c>
    </row>
    <row r="507" spans="2:24" ht="31.5" hidden="1" customHeight="1" x14ac:dyDescent="0.2"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1"/>
      <c r="W507" s="15" t="s">
        <v>314</v>
      </c>
      <c r="X507" s="45" t="s">
        <v>2653</v>
      </c>
    </row>
    <row r="508" spans="2:24" ht="31.5" hidden="1" customHeight="1" x14ac:dyDescent="0.2"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1"/>
      <c r="W508" s="15" t="s">
        <v>1722</v>
      </c>
      <c r="X508" s="45" t="s">
        <v>2654</v>
      </c>
    </row>
    <row r="509" spans="2:24" ht="31.5" hidden="1" customHeight="1" x14ac:dyDescent="0.2"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1"/>
      <c r="W509" s="15" t="s">
        <v>1263</v>
      </c>
      <c r="X509" s="45" t="s">
        <v>2655</v>
      </c>
    </row>
    <row r="510" spans="2:24" ht="31.5" hidden="1" customHeight="1" x14ac:dyDescent="0.2"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1"/>
      <c r="W510" s="15" t="s">
        <v>1723</v>
      </c>
      <c r="X510" s="45" t="s">
        <v>2656</v>
      </c>
    </row>
    <row r="511" spans="2:24" ht="31.5" hidden="1" customHeight="1" x14ac:dyDescent="0.2"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1"/>
      <c r="W511" s="15" t="s">
        <v>1725</v>
      </c>
      <c r="X511" s="45" t="s">
        <v>2657</v>
      </c>
    </row>
    <row r="512" spans="2:24" ht="31.5" hidden="1" customHeight="1" x14ac:dyDescent="0.2"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1"/>
      <c r="W512" s="15" t="s">
        <v>1210</v>
      </c>
      <c r="X512" s="45" t="s">
        <v>2658</v>
      </c>
    </row>
    <row r="513" spans="2:24" ht="31.5" hidden="1" customHeight="1" x14ac:dyDescent="0.2"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1"/>
      <c r="W513" s="15" t="s">
        <v>1274</v>
      </c>
      <c r="X513" s="45" t="s">
        <v>2659</v>
      </c>
    </row>
    <row r="514" spans="2:24" ht="31.5" hidden="1" customHeight="1" x14ac:dyDescent="0.2"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1"/>
      <c r="W514" s="15" t="s">
        <v>1727</v>
      </c>
      <c r="X514" s="45" t="s">
        <v>2660</v>
      </c>
    </row>
    <row r="515" spans="2:24" ht="31.5" hidden="1" customHeight="1" x14ac:dyDescent="0.2"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1"/>
      <c r="W515" s="15" t="s">
        <v>15</v>
      </c>
      <c r="X515" s="45" t="s">
        <v>2661</v>
      </c>
    </row>
    <row r="516" spans="2:24" ht="31.5" hidden="1" customHeight="1" x14ac:dyDescent="0.2"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1"/>
      <c r="W516" s="15" t="s">
        <v>1728</v>
      </c>
      <c r="X516" s="45" t="s">
        <v>2662</v>
      </c>
    </row>
    <row r="517" spans="2:24" ht="31.5" hidden="1" customHeight="1" x14ac:dyDescent="0.2"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1"/>
      <c r="W517" s="15" t="s">
        <v>1729</v>
      </c>
      <c r="X517" s="45" t="s">
        <v>2663</v>
      </c>
    </row>
    <row r="518" spans="2:24" ht="31.5" hidden="1" customHeight="1" x14ac:dyDescent="0.2"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1"/>
      <c r="W518" s="15" t="s">
        <v>1330</v>
      </c>
      <c r="X518" s="45" t="s">
        <v>2664</v>
      </c>
    </row>
    <row r="519" spans="2:24" ht="31.5" hidden="1" customHeight="1" x14ac:dyDescent="0.2"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1"/>
      <c r="W519" s="15" t="s">
        <v>1730</v>
      </c>
      <c r="X519" s="45" t="s">
        <v>2665</v>
      </c>
    </row>
    <row r="520" spans="2:24" ht="31.5" hidden="1" customHeight="1" x14ac:dyDescent="0.2"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1"/>
      <c r="W520" s="15" t="s">
        <v>515</v>
      </c>
      <c r="X520" s="45" t="s">
        <v>2666</v>
      </c>
    </row>
    <row r="521" spans="2:24" ht="31.5" hidden="1" customHeight="1" x14ac:dyDescent="0.2"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1"/>
      <c r="W521" s="15" t="s">
        <v>1732</v>
      </c>
      <c r="X521" s="45" t="s">
        <v>2667</v>
      </c>
    </row>
    <row r="522" spans="2:24" ht="31.5" hidden="1" customHeight="1" x14ac:dyDescent="0.2"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1"/>
      <c r="W522" s="15" t="s">
        <v>1733</v>
      </c>
      <c r="X522" s="45" t="s">
        <v>2668</v>
      </c>
    </row>
    <row r="523" spans="2:24" ht="31.5" hidden="1" customHeight="1" x14ac:dyDescent="0.2"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1"/>
      <c r="W523" s="15" t="s">
        <v>92</v>
      </c>
      <c r="X523" s="45" t="s">
        <v>2669</v>
      </c>
    </row>
    <row r="524" spans="2:24" ht="31.5" hidden="1" customHeight="1" x14ac:dyDescent="0.2"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1"/>
      <c r="W524" s="15" t="s">
        <v>1731</v>
      </c>
      <c r="X524" s="45" t="s">
        <v>2670</v>
      </c>
    </row>
    <row r="525" spans="2:24" ht="31.5" hidden="1" customHeight="1" x14ac:dyDescent="0.2"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1"/>
      <c r="W525" s="15" t="s">
        <v>1734</v>
      </c>
      <c r="X525" s="45" t="s">
        <v>2671</v>
      </c>
    </row>
    <row r="526" spans="2:24" ht="31.5" hidden="1" customHeight="1" x14ac:dyDescent="0.2"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1"/>
      <c r="W526" s="15" t="s">
        <v>537</v>
      </c>
      <c r="X526" s="45" t="s">
        <v>2672</v>
      </c>
    </row>
    <row r="527" spans="2:24" ht="31.5" hidden="1" customHeight="1" x14ac:dyDescent="0.2"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1"/>
      <c r="W527" s="15" t="s">
        <v>537</v>
      </c>
      <c r="X527" s="45" t="s">
        <v>2673</v>
      </c>
    </row>
    <row r="528" spans="2:24" ht="31.5" hidden="1" customHeight="1" x14ac:dyDescent="0.2"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1"/>
      <c r="W528" s="15" t="s">
        <v>1735</v>
      </c>
      <c r="X528" s="45" t="s">
        <v>2674</v>
      </c>
    </row>
    <row r="529" spans="2:24" ht="31.5" hidden="1" customHeight="1" x14ac:dyDescent="0.2"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1"/>
      <c r="W529" s="15" t="s">
        <v>1736</v>
      </c>
      <c r="X529" s="45" t="s">
        <v>2675</v>
      </c>
    </row>
    <row r="530" spans="2:24" ht="31.5" hidden="1" customHeight="1" x14ac:dyDescent="0.2"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1"/>
      <c r="W530" s="15" t="s">
        <v>1737</v>
      </c>
      <c r="X530" s="45" t="s">
        <v>2676</v>
      </c>
    </row>
    <row r="531" spans="2:24" ht="31.5" hidden="1" customHeight="1" x14ac:dyDescent="0.2"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1"/>
      <c r="W531" s="15" t="s">
        <v>48</v>
      </c>
      <c r="X531" s="45" t="s">
        <v>2677</v>
      </c>
    </row>
    <row r="532" spans="2:24" ht="31.5" hidden="1" customHeight="1" x14ac:dyDescent="0.2"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1"/>
      <c r="W532" s="15" t="s">
        <v>527</v>
      </c>
      <c r="X532" s="45" t="s">
        <v>2678</v>
      </c>
    </row>
    <row r="533" spans="2:24" ht="31.5" hidden="1" customHeight="1" x14ac:dyDescent="0.2"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1"/>
      <c r="W533" s="15" t="s">
        <v>1738</v>
      </c>
      <c r="X533" s="45" t="s">
        <v>2679</v>
      </c>
    </row>
    <row r="534" spans="2:24" ht="31.5" hidden="1" customHeight="1" x14ac:dyDescent="0.2"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1"/>
      <c r="W534" s="15" t="s">
        <v>1739</v>
      </c>
      <c r="X534" s="45" t="s">
        <v>2680</v>
      </c>
    </row>
    <row r="535" spans="2:24" ht="31.5" hidden="1" customHeight="1" x14ac:dyDescent="0.2"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1"/>
      <c r="W535" s="15" t="s">
        <v>1740</v>
      </c>
      <c r="X535" s="45" t="s">
        <v>2681</v>
      </c>
    </row>
    <row r="536" spans="2:24" ht="31.5" hidden="1" customHeight="1" x14ac:dyDescent="0.2"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1"/>
      <c r="W536" s="15" t="s">
        <v>1741</v>
      </c>
      <c r="X536" s="45" t="s">
        <v>2682</v>
      </c>
    </row>
    <row r="537" spans="2:24" ht="31.5" hidden="1" customHeight="1" x14ac:dyDescent="0.2"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1"/>
      <c r="W537" s="15" t="s">
        <v>1742</v>
      </c>
      <c r="X537" s="45" t="s">
        <v>2683</v>
      </c>
    </row>
    <row r="538" spans="2:24" ht="31.5" hidden="1" customHeight="1" x14ac:dyDescent="0.2"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1"/>
      <c r="W538" s="15" t="s">
        <v>609</v>
      </c>
      <c r="X538" s="45" t="s">
        <v>2684</v>
      </c>
    </row>
    <row r="539" spans="2:24" ht="31.5" hidden="1" customHeight="1" x14ac:dyDescent="0.2"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1"/>
      <c r="W539" s="15" t="s">
        <v>1743</v>
      </c>
      <c r="X539" s="45" t="s">
        <v>2685</v>
      </c>
    </row>
    <row r="540" spans="2:24" ht="31.5" hidden="1" customHeight="1" x14ac:dyDescent="0.2"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1"/>
      <c r="W540" s="15" t="s">
        <v>1744</v>
      </c>
      <c r="X540" s="45" t="s">
        <v>2686</v>
      </c>
    </row>
    <row r="541" spans="2:24" ht="31.5" hidden="1" customHeight="1" x14ac:dyDescent="0.2"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1"/>
      <c r="W541" s="15" t="s">
        <v>1745</v>
      </c>
      <c r="X541" s="45" t="s">
        <v>2687</v>
      </c>
    </row>
    <row r="542" spans="2:24" ht="31.5" hidden="1" customHeight="1" x14ac:dyDescent="0.2"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1"/>
      <c r="W542" s="15" t="s">
        <v>1746</v>
      </c>
      <c r="X542" s="45" t="s">
        <v>2688</v>
      </c>
    </row>
    <row r="543" spans="2:24" ht="31.5" hidden="1" customHeight="1" x14ac:dyDescent="0.2"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1"/>
      <c r="W543" s="15" t="s">
        <v>1747</v>
      </c>
      <c r="X543" s="45" t="s">
        <v>2689</v>
      </c>
    </row>
    <row r="544" spans="2:24" ht="31.5" hidden="1" customHeight="1" x14ac:dyDescent="0.2"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1"/>
      <c r="W544" s="15" t="s">
        <v>20</v>
      </c>
      <c r="X544" s="45" t="s">
        <v>2690</v>
      </c>
    </row>
    <row r="545" spans="2:24" ht="31.5" hidden="1" customHeight="1" x14ac:dyDescent="0.2"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1"/>
      <c r="W545" s="15" t="s">
        <v>1748</v>
      </c>
      <c r="X545" s="45" t="s">
        <v>2691</v>
      </c>
    </row>
    <row r="546" spans="2:24" ht="31.5" hidden="1" customHeight="1" x14ac:dyDescent="0.2"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1"/>
      <c r="W546" s="15" t="s">
        <v>435</v>
      </c>
      <c r="X546" s="45" t="s">
        <v>2692</v>
      </c>
    </row>
    <row r="547" spans="2:24" ht="31.5" hidden="1" customHeight="1" x14ac:dyDescent="0.2"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1"/>
      <c r="W547" s="15" t="s">
        <v>449</v>
      </c>
      <c r="X547" s="45" t="s">
        <v>2693</v>
      </c>
    </row>
    <row r="548" spans="2:24" ht="31.5" hidden="1" customHeight="1" x14ac:dyDescent="0.2"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1"/>
      <c r="W548" s="27" t="s">
        <v>2116</v>
      </c>
      <c r="X548" s="45" t="s">
        <v>2694</v>
      </c>
    </row>
    <row r="549" spans="2:24" ht="31.5" hidden="1" customHeight="1" x14ac:dyDescent="0.2"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1"/>
      <c r="W549" s="15" t="s">
        <v>253</v>
      </c>
      <c r="X549" s="45" t="s">
        <v>2695</v>
      </c>
    </row>
    <row r="550" spans="2:24" ht="31.5" hidden="1" customHeight="1" x14ac:dyDescent="0.2"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1"/>
      <c r="W550" s="15" t="s">
        <v>1751</v>
      </c>
      <c r="X550" s="45" t="s">
        <v>2696</v>
      </c>
    </row>
    <row r="551" spans="2:24" ht="31.5" hidden="1" customHeight="1" x14ac:dyDescent="0.2"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1"/>
      <c r="W551" s="15" t="s">
        <v>172</v>
      </c>
      <c r="X551" s="45" t="s">
        <v>2697</v>
      </c>
    </row>
    <row r="552" spans="2:24" ht="31.5" hidden="1" customHeight="1" x14ac:dyDescent="0.2"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1"/>
      <c r="W552" s="15" t="s">
        <v>27</v>
      </c>
      <c r="X552" s="45" t="s">
        <v>2698</v>
      </c>
    </row>
    <row r="553" spans="2:24" ht="31.5" hidden="1" customHeight="1" x14ac:dyDescent="0.2"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1"/>
      <c r="W553" s="15" t="s">
        <v>1752</v>
      </c>
      <c r="X553" s="45" t="s">
        <v>2699</v>
      </c>
    </row>
    <row r="554" spans="2:24" ht="31.5" hidden="1" customHeight="1" x14ac:dyDescent="0.2"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1"/>
      <c r="W554" s="15" t="s">
        <v>402</v>
      </c>
      <c r="X554" s="45" t="s">
        <v>2700</v>
      </c>
    </row>
    <row r="555" spans="2:24" ht="31.5" hidden="1" customHeight="1" x14ac:dyDescent="0.2"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1"/>
      <c r="W555" s="15" t="s">
        <v>557</v>
      </c>
      <c r="X555" s="45" t="s">
        <v>2701</v>
      </c>
    </row>
    <row r="556" spans="2:24" ht="31.5" hidden="1" customHeight="1" x14ac:dyDescent="0.2"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1"/>
      <c r="W556" s="15" t="s">
        <v>1753</v>
      </c>
      <c r="X556" s="45" t="s">
        <v>2702</v>
      </c>
    </row>
    <row r="557" spans="2:24" ht="31.5" hidden="1" customHeight="1" x14ac:dyDescent="0.2"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1"/>
      <c r="W557" s="15" t="s">
        <v>1754</v>
      </c>
      <c r="X557" s="45" t="s">
        <v>2703</v>
      </c>
    </row>
    <row r="558" spans="2:24" ht="31.5" hidden="1" customHeight="1" x14ac:dyDescent="0.2"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1"/>
      <c r="W558" s="15" t="s">
        <v>1755</v>
      </c>
      <c r="X558" s="45" t="s">
        <v>2704</v>
      </c>
    </row>
    <row r="559" spans="2:24" ht="31.5" hidden="1" customHeight="1" x14ac:dyDescent="0.2"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1"/>
      <c r="W559" s="15" t="s">
        <v>1756</v>
      </c>
      <c r="X559" s="45" t="s">
        <v>2705</v>
      </c>
    </row>
    <row r="560" spans="2:24" ht="31.5" hidden="1" customHeight="1" x14ac:dyDescent="0.2"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1"/>
      <c r="W560" s="15" t="s">
        <v>1757</v>
      </c>
      <c r="X560" s="45" t="s">
        <v>2706</v>
      </c>
    </row>
    <row r="561" spans="2:24" ht="31.5" hidden="1" customHeight="1" x14ac:dyDescent="0.2"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1"/>
      <c r="W561" s="15" t="s">
        <v>334</v>
      </c>
      <c r="X561" s="45" t="s">
        <v>2707</v>
      </c>
    </row>
    <row r="562" spans="2:24" ht="31.5" hidden="1" customHeight="1" x14ac:dyDescent="0.2"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1"/>
      <c r="W562" s="15" t="s">
        <v>641</v>
      </c>
      <c r="X562" s="45" t="s">
        <v>2708</v>
      </c>
    </row>
    <row r="563" spans="2:24" ht="31.5" hidden="1" customHeight="1" x14ac:dyDescent="0.2"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1"/>
      <c r="W563" s="15" t="s">
        <v>1758</v>
      </c>
      <c r="X563" s="45" t="s">
        <v>2709</v>
      </c>
    </row>
    <row r="564" spans="2:24" ht="31.5" hidden="1" customHeight="1" x14ac:dyDescent="0.2"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1"/>
      <c r="W564" s="15" t="s">
        <v>1759</v>
      </c>
      <c r="X564" s="45" t="s">
        <v>2710</v>
      </c>
    </row>
    <row r="565" spans="2:24" ht="31.5" hidden="1" customHeight="1" x14ac:dyDescent="0.2"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1"/>
      <c r="W565" s="15" t="s">
        <v>1760</v>
      </c>
      <c r="X565" s="45" t="s">
        <v>2711</v>
      </c>
    </row>
    <row r="566" spans="2:24" ht="31.5" hidden="1" customHeight="1" x14ac:dyDescent="0.2"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1"/>
      <c r="W566" s="15" t="s">
        <v>385</v>
      </c>
      <c r="X566" s="45" t="s">
        <v>2712</v>
      </c>
    </row>
    <row r="567" spans="2:24" ht="31.5" hidden="1" customHeight="1" x14ac:dyDescent="0.2"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1"/>
      <c r="W567" s="15" t="s">
        <v>385</v>
      </c>
      <c r="X567" s="45" t="s">
        <v>2713</v>
      </c>
    </row>
    <row r="568" spans="2:24" ht="31.5" hidden="1" customHeight="1" x14ac:dyDescent="0.2"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1"/>
      <c r="W568" s="15" t="s">
        <v>1761</v>
      </c>
      <c r="X568" s="45" t="s">
        <v>2714</v>
      </c>
    </row>
    <row r="569" spans="2:24" ht="31.5" hidden="1" customHeight="1" x14ac:dyDescent="0.2"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1"/>
      <c r="W569" s="15" t="s">
        <v>1762</v>
      </c>
      <c r="X569" s="45" t="s">
        <v>2715</v>
      </c>
    </row>
    <row r="570" spans="2:24" ht="31.5" hidden="1" customHeight="1" x14ac:dyDescent="0.2"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1"/>
      <c r="W570" s="15" t="s">
        <v>57</v>
      </c>
      <c r="X570" s="45" t="s">
        <v>2716</v>
      </c>
    </row>
    <row r="571" spans="2:24" ht="31.5" hidden="1" customHeight="1" x14ac:dyDescent="0.2"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1"/>
      <c r="W571" s="15" t="s">
        <v>1763</v>
      </c>
      <c r="X571" s="45" t="s">
        <v>2717</v>
      </c>
    </row>
    <row r="572" spans="2:24" ht="31.5" hidden="1" customHeight="1" x14ac:dyDescent="0.2"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1"/>
      <c r="W572" s="15" t="s">
        <v>1764</v>
      </c>
      <c r="X572" s="45" t="s">
        <v>2718</v>
      </c>
    </row>
    <row r="573" spans="2:24" ht="31.5" hidden="1" customHeight="1" x14ac:dyDescent="0.2"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1"/>
      <c r="W573" s="15" t="s">
        <v>119</v>
      </c>
      <c r="X573" s="45" t="s">
        <v>2719</v>
      </c>
    </row>
    <row r="574" spans="2:24" ht="31.5" hidden="1" customHeight="1" x14ac:dyDescent="0.2"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1"/>
      <c r="W574" s="15" t="s">
        <v>1765</v>
      </c>
      <c r="X574" s="45" t="s">
        <v>2720</v>
      </c>
    </row>
    <row r="575" spans="2:24" ht="31.5" hidden="1" customHeight="1" x14ac:dyDescent="0.2"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1"/>
      <c r="W575" s="15" t="s">
        <v>1724</v>
      </c>
      <c r="X575" s="45" t="s">
        <v>2721</v>
      </c>
    </row>
    <row r="576" spans="2:24" ht="31.5" hidden="1" customHeight="1" x14ac:dyDescent="0.2"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1"/>
      <c r="W576" s="15" t="s">
        <v>1209</v>
      </c>
      <c r="X576" s="45" t="s">
        <v>2722</v>
      </c>
    </row>
    <row r="577" spans="2:24" ht="31.5" hidden="1" customHeight="1" x14ac:dyDescent="0.2"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1"/>
      <c r="W577" s="15" t="s">
        <v>1766</v>
      </c>
      <c r="X577" s="45" t="s">
        <v>2723</v>
      </c>
    </row>
    <row r="578" spans="2:24" ht="31.5" hidden="1" customHeight="1" x14ac:dyDescent="0.2"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1"/>
      <c r="W578" s="15" t="s">
        <v>237</v>
      </c>
      <c r="X578" s="45" t="s">
        <v>2724</v>
      </c>
    </row>
    <row r="579" spans="2:24" ht="31.5" hidden="1" customHeight="1" x14ac:dyDescent="0.2"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1"/>
      <c r="W579" s="15" t="s">
        <v>1767</v>
      </c>
      <c r="X579" s="45" t="s">
        <v>2725</v>
      </c>
    </row>
    <row r="580" spans="2:24" ht="31.5" hidden="1" customHeight="1" x14ac:dyDescent="0.2"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1"/>
      <c r="W580" s="15" t="s">
        <v>254</v>
      </c>
      <c r="X580" s="45" t="s">
        <v>2726</v>
      </c>
    </row>
    <row r="581" spans="2:24" ht="31.5" hidden="1" customHeight="1" x14ac:dyDescent="0.2"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1"/>
      <c r="W581" s="15" t="s">
        <v>76</v>
      </c>
      <c r="X581" s="45" t="s">
        <v>2727</v>
      </c>
    </row>
    <row r="582" spans="2:24" ht="31.5" hidden="1" customHeight="1" x14ac:dyDescent="0.2"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1"/>
      <c r="W582" s="15" t="s">
        <v>197</v>
      </c>
      <c r="X582" s="45" t="s">
        <v>2728</v>
      </c>
    </row>
    <row r="583" spans="2:24" ht="31.5" hidden="1" customHeight="1" x14ac:dyDescent="0.2"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1"/>
      <c r="W583" s="15" t="s">
        <v>1768</v>
      </c>
      <c r="X583" s="45" t="s">
        <v>2729</v>
      </c>
    </row>
    <row r="584" spans="2:24" ht="31.5" hidden="1" customHeight="1" x14ac:dyDescent="0.2"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1"/>
      <c r="W584" s="15" t="s">
        <v>1264</v>
      </c>
      <c r="X584" s="45" t="s">
        <v>2730</v>
      </c>
    </row>
    <row r="585" spans="2:24" ht="31.5" hidden="1" customHeight="1" x14ac:dyDescent="0.2"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1"/>
      <c r="W585" s="15" t="s">
        <v>130</v>
      </c>
      <c r="X585" s="45" t="s">
        <v>2731</v>
      </c>
    </row>
    <row r="586" spans="2:24" ht="31.5" hidden="1" customHeight="1" x14ac:dyDescent="0.2"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1"/>
      <c r="W586" s="15" t="s">
        <v>327</v>
      </c>
      <c r="X586" s="45" t="s">
        <v>2732</v>
      </c>
    </row>
    <row r="587" spans="2:24" ht="31.5" hidden="1" customHeight="1" x14ac:dyDescent="0.2"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1"/>
      <c r="W587" s="15" t="s">
        <v>1769</v>
      </c>
      <c r="X587" s="45" t="s">
        <v>2733</v>
      </c>
    </row>
    <row r="588" spans="2:24" ht="31.5" hidden="1" customHeight="1" x14ac:dyDescent="0.2"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1"/>
      <c r="W588" s="15" t="s">
        <v>558</v>
      </c>
      <c r="X588" s="45" t="s">
        <v>2734</v>
      </c>
    </row>
    <row r="589" spans="2:24" ht="31.5" hidden="1" customHeight="1" x14ac:dyDescent="0.2"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1"/>
      <c r="W589" s="15" t="s">
        <v>1770</v>
      </c>
      <c r="X589" s="45" t="s">
        <v>2735</v>
      </c>
    </row>
    <row r="590" spans="2:24" ht="31.5" hidden="1" customHeight="1" x14ac:dyDescent="0.2"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1"/>
      <c r="W590" s="15" t="s">
        <v>1281</v>
      </c>
      <c r="X590" s="45" t="s">
        <v>2736</v>
      </c>
    </row>
    <row r="591" spans="2:24" ht="31.5" hidden="1" customHeight="1" x14ac:dyDescent="0.2"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1"/>
      <c r="W591" s="15" t="s">
        <v>1771</v>
      </c>
      <c r="X591" s="45" t="s">
        <v>2737</v>
      </c>
    </row>
    <row r="592" spans="2:24" ht="31.5" hidden="1" customHeight="1" x14ac:dyDescent="0.2"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1"/>
      <c r="W592" s="15" t="s">
        <v>1772</v>
      </c>
      <c r="X592" s="45" t="s">
        <v>2738</v>
      </c>
    </row>
    <row r="593" spans="2:24" ht="31.5" hidden="1" customHeight="1" x14ac:dyDescent="0.2"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1"/>
      <c r="W593" s="15" t="s">
        <v>1773</v>
      </c>
      <c r="X593" s="45" t="s">
        <v>2739</v>
      </c>
    </row>
    <row r="594" spans="2:24" ht="31.5" hidden="1" customHeight="1" x14ac:dyDescent="0.2"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1"/>
      <c r="W594" s="15" t="s">
        <v>1774</v>
      </c>
      <c r="X594" s="45" t="s">
        <v>2740</v>
      </c>
    </row>
    <row r="595" spans="2:24" ht="31.5" hidden="1" customHeight="1" x14ac:dyDescent="0.2"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1"/>
      <c r="W595" s="15" t="s">
        <v>1775</v>
      </c>
      <c r="X595" s="45" t="s">
        <v>2741</v>
      </c>
    </row>
    <row r="596" spans="2:24" ht="31.5" hidden="1" customHeight="1" x14ac:dyDescent="0.2"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1"/>
      <c r="W596" s="15" t="s">
        <v>1776</v>
      </c>
      <c r="X596" s="45" t="s">
        <v>2742</v>
      </c>
    </row>
    <row r="597" spans="2:24" ht="31.5" hidden="1" customHeight="1" x14ac:dyDescent="0.2"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1"/>
      <c r="W597" s="15" t="s">
        <v>1777</v>
      </c>
      <c r="X597" s="45" t="s">
        <v>2743</v>
      </c>
    </row>
    <row r="598" spans="2:24" ht="31.5" hidden="1" customHeight="1" x14ac:dyDescent="0.2"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1"/>
      <c r="W598" s="15" t="s">
        <v>1778</v>
      </c>
      <c r="X598" s="45" t="s">
        <v>2744</v>
      </c>
    </row>
    <row r="599" spans="2:24" ht="31.5" hidden="1" customHeight="1" x14ac:dyDescent="0.2"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1"/>
      <c r="W599" s="15" t="s">
        <v>1779</v>
      </c>
      <c r="X599" s="45" t="s">
        <v>2745</v>
      </c>
    </row>
    <row r="600" spans="2:24" ht="31.5" hidden="1" customHeight="1" x14ac:dyDescent="0.2"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1"/>
      <c r="W600" s="15" t="s">
        <v>1791</v>
      </c>
      <c r="X600" s="45" t="s">
        <v>2746</v>
      </c>
    </row>
    <row r="601" spans="2:24" ht="31.5" hidden="1" customHeight="1" x14ac:dyDescent="0.2"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1"/>
      <c r="W601" s="15" t="s">
        <v>148</v>
      </c>
      <c r="X601" s="45" t="s">
        <v>2747</v>
      </c>
    </row>
    <row r="602" spans="2:24" ht="31.5" hidden="1" customHeight="1" x14ac:dyDescent="0.2"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1"/>
      <c r="W602" s="15" t="s">
        <v>86</v>
      </c>
      <c r="X602" s="45" t="s">
        <v>2748</v>
      </c>
    </row>
    <row r="603" spans="2:24" ht="31.5" hidden="1" customHeight="1" x14ac:dyDescent="0.2"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1"/>
      <c r="W603" s="15" t="s">
        <v>479</v>
      </c>
      <c r="X603" s="45" t="s">
        <v>2749</v>
      </c>
    </row>
    <row r="604" spans="2:24" ht="31.5" hidden="1" customHeight="1" x14ac:dyDescent="0.2"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1"/>
      <c r="W604" s="15" t="s">
        <v>180</v>
      </c>
      <c r="X604" s="45" t="s">
        <v>2750</v>
      </c>
    </row>
    <row r="605" spans="2:24" ht="31.5" hidden="1" customHeight="1" x14ac:dyDescent="0.2"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1"/>
      <c r="W605" s="15" t="s">
        <v>616</v>
      </c>
      <c r="X605" s="45" t="s">
        <v>2751</v>
      </c>
    </row>
    <row r="606" spans="2:24" ht="31.5" hidden="1" customHeight="1" x14ac:dyDescent="0.2"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1"/>
      <c r="W606" s="15" t="s">
        <v>245</v>
      </c>
      <c r="X606" s="45" t="s">
        <v>2752</v>
      </c>
    </row>
    <row r="607" spans="2:24" ht="31.5" hidden="1" customHeight="1" x14ac:dyDescent="0.2"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1"/>
      <c r="W607" s="15" t="s">
        <v>228</v>
      </c>
      <c r="X607" s="45" t="s">
        <v>2753</v>
      </c>
    </row>
    <row r="608" spans="2:24" ht="31.5" hidden="1" customHeight="1" x14ac:dyDescent="0.2"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1"/>
      <c r="W608" s="15" t="s">
        <v>1783</v>
      </c>
      <c r="X608" s="45" t="s">
        <v>2754</v>
      </c>
    </row>
    <row r="609" spans="2:24" ht="31.5" hidden="1" customHeight="1" x14ac:dyDescent="0.2"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1"/>
      <c r="W609" s="15" t="s">
        <v>414</v>
      </c>
      <c r="X609" s="45" t="s">
        <v>2755</v>
      </c>
    </row>
    <row r="610" spans="2:24" ht="31.5" hidden="1" customHeight="1" x14ac:dyDescent="0.2"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1"/>
      <c r="W610" s="15" t="s">
        <v>351</v>
      </c>
      <c r="X610" s="45" t="s">
        <v>2756</v>
      </c>
    </row>
    <row r="611" spans="2:24" ht="31.5" hidden="1" customHeight="1" x14ac:dyDescent="0.2"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1"/>
      <c r="W611" s="15" t="s">
        <v>399</v>
      </c>
      <c r="X611" s="45" t="s">
        <v>2757</v>
      </c>
    </row>
    <row r="612" spans="2:24" ht="31.5" hidden="1" customHeight="1" x14ac:dyDescent="0.2"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1"/>
      <c r="W612" s="15" t="s">
        <v>534</v>
      </c>
      <c r="X612" s="45" t="s">
        <v>2758</v>
      </c>
    </row>
    <row r="613" spans="2:24" ht="31.5" hidden="1" customHeight="1" x14ac:dyDescent="0.2"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1"/>
      <c r="W613" s="15" t="s">
        <v>520</v>
      </c>
      <c r="X613" s="45" t="s">
        <v>2759</v>
      </c>
    </row>
    <row r="614" spans="2:24" ht="31.5" hidden="1" customHeight="1" x14ac:dyDescent="0.2"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1"/>
      <c r="W614" s="15" t="s">
        <v>247</v>
      </c>
      <c r="X614" s="45" t="s">
        <v>2760</v>
      </c>
    </row>
    <row r="615" spans="2:24" ht="31.5" hidden="1" customHeight="1" x14ac:dyDescent="0.2"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1"/>
      <c r="W615" s="15" t="s">
        <v>501</v>
      </c>
      <c r="X615" s="45" t="s">
        <v>2761</v>
      </c>
    </row>
    <row r="616" spans="2:24" ht="31.5" hidden="1" customHeight="1" x14ac:dyDescent="0.2"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1"/>
      <c r="W616" s="15" t="s">
        <v>598</v>
      </c>
      <c r="X616" s="45" t="s">
        <v>2762</v>
      </c>
    </row>
    <row r="617" spans="2:24" ht="31.5" hidden="1" customHeight="1" x14ac:dyDescent="0.2"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1"/>
      <c r="W617" s="15" t="s">
        <v>1787</v>
      </c>
      <c r="X617" s="45" t="s">
        <v>2763</v>
      </c>
    </row>
    <row r="618" spans="2:24" ht="31.5" hidden="1" customHeight="1" x14ac:dyDescent="0.2"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1"/>
      <c r="W618" s="15" t="s">
        <v>604</v>
      </c>
      <c r="X618" s="45" t="s">
        <v>2764</v>
      </c>
    </row>
    <row r="619" spans="2:24" ht="31.5" hidden="1" customHeight="1" x14ac:dyDescent="0.2"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1"/>
      <c r="W619" s="15" t="s">
        <v>438</v>
      </c>
      <c r="X619" s="45" t="s">
        <v>2765</v>
      </c>
    </row>
    <row r="620" spans="2:24" ht="31.5" hidden="1" customHeight="1" x14ac:dyDescent="0.2"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1"/>
      <c r="W620" s="15" t="s">
        <v>608</v>
      </c>
      <c r="X620" s="45" t="s">
        <v>2766</v>
      </c>
    </row>
    <row r="621" spans="2:24" ht="31.5" hidden="1" customHeight="1" x14ac:dyDescent="0.2"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1"/>
      <c r="W621" s="15" t="s">
        <v>603</v>
      </c>
      <c r="X621" s="45" t="s">
        <v>2767</v>
      </c>
    </row>
    <row r="622" spans="2:24" ht="31.5" hidden="1" customHeight="1" x14ac:dyDescent="0.2"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1"/>
      <c r="W622" s="15" t="s">
        <v>52</v>
      </c>
      <c r="X622" s="45" t="s">
        <v>2768</v>
      </c>
    </row>
    <row r="623" spans="2:24" ht="31.5" hidden="1" customHeight="1" x14ac:dyDescent="0.2"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1"/>
      <c r="W623" s="15" t="s">
        <v>51</v>
      </c>
      <c r="X623" s="45" t="s">
        <v>2769</v>
      </c>
    </row>
    <row r="624" spans="2:24" ht="31.5" hidden="1" customHeight="1" x14ac:dyDescent="0.2"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1"/>
      <c r="W624" s="15" t="s">
        <v>1794</v>
      </c>
      <c r="X624" s="45" t="s">
        <v>2770</v>
      </c>
    </row>
    <row r="625" spans="2:24" ht="31.5" hidden="1" customHeight="1" x14ac:dyDescent="0.2"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1"/>
      <c r="W625" s="15" t="s">
        <v>1356</v>
      </c>
      <c r="X625" s="45" t="s">
        <v>2771</v>
      </c>
    </row>
    <row r="626" spans="2:24" ht="31.5" hidden="1" customHeight="1" x14ac:dyDescent="0.2"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1"/>
      <c r="W626" s="15" t="s">
        <v>81</v>
      </c>
      <c r="X626" s="45" t="s">
        <v>2772</v>
      </c>
    </row>
    <row r="627" spans="2:24" ht="31.5" hidden="1" customHeight="1" x14ac:dyDescent="0.2"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1"/>
      <c r="W627" s="15" t="s">
        <v>1795</v>
      </c>
      <c r="X627" s="45" t="s">
        <v>2773</v>
      </c>
    </row>
    <row r="628" spans="2:24" ht="31.5" hidden="1" customHeight="1" x14ac:dyDescent="0.2"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1"/>
      <c r="W628" s="15" t="s">
        <v>1796</v>
      </c>
      <c r="X628" s="45" t="s">
        <v>2774</v>
      </c>
    </row>
    <row r="629" spans="2:24" ht="31.5" hidden="1" customHeight="1" x14ac:dyDescent="0.2"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1"/>
      <c r="W629" s="15" t="s">
        <v>35</v>
      </c>
      <c r="X629" s="45" t="s">
        <v>2775</v>
      </c>
    </row>
    <row r="630" spans="2:24" ht="31.5" hidden="1" customHeight="1" x14ac:dyDescent="0.2"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1"/>
      <c r="W630" s="15" t="s">
        <v>1797</v>
      </c>
      <c r="X630" s="45" t="s">
        <v>2776</v>
      </c>
    </row>
    <row r="631" spans="2:24" ht="31.5" hidden="1" customHeight="1" x14ac:dyDescent="0.2"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1"/>
      <c r="W631" s="15" t="s">
        <v>1798</v>
      </c>
      <c r="X631" s="45" t="s">
        <v>2777</v>
      </c>
    </row>
    <row r="632" spans="2:24" ht="31.5" hidden="1" customHeight="1" x14ac:dyDescent="0.2"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1"/>
      <c r="W632" s="15" t="s">
        <v>1799</v>
      </c>
      <c r="X632" s="45" t="s">
        <v>2778</v>
      </c>
    </row>
    <row r="633" spans="2:24" ht="31.5" hidden="1" customHeight="1" x14ac:dyDescent="0.2"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1"/>
      <c r="W633" s="15" t="s">
        <v>1941</v>
      </c>
      <c r="X633" s="45" t="s">
        <v>2779</v>
      </c>
    </row>
    <row r="634" spans="2:24" ht="31.5" hidden="1" customHeight="1" x14ac:dyDescent="0.2"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1"/>
      <c r="W634" s="15" t="s">
        <v>1800</v>
      </c>
      <c r="X634" s="45" t="s">
        <v>2780</v>
      </c>
    </row>
    <row r="635" spans="2:24" ht="31.5" hidden="1" customHeight="1" x14ac:dyDescent="0.2"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1"/>
      <c r="W635" s="15" t="s">
        <v>1280</v>
      </c>
      <c r="X635" s="45" t="s">
        <v>2781</v>
      </c>
    </row>
    <row r="636" spans="2:24" ht="31.5" hidden="1" customHeight="1" x14ac:dyDescent="0.2"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1"/>
      <c r="W636" s="15" t="s">
        <v>1802</v>
      </c>
      <c r="X636" s="45" t="s">
        <v>2782</v>
      </c>
    </row>
    <row r="637" spans="2:24" ht="31.5" hidden="1" customHeight="1" x14ac:dyDescent="0.2"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1"/>
      <c r="W637" s="15" t="s">
        <v>1801</v>
      </c>
      <c r="X637" s="45" t="s">
        <v>2783</v>
      </c>
    </row>
    <row r="638" spans="2:24" ht="31.5" hidden="1" customHeight="1" x14ac:dyDescent="0.2"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1"/>
      <c r="W638" s="15" t="s">
        <v>1803</v>
      </c>
      <c r="X638" s="45" t="s">
        <v>2784</v>
      </c>
    </row>
    <row r="639" spans="2:24" ht="31.5" hidden="1" customHeight="1" x14ac:dyDescent="0.2"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1"/>
      <c r="W639" s="15" t="s">
        <v>1804</v>
      </c>
      <c r="X639" s="45" t="s">
        <v>2785</v>
      </c>
    </row>
    <row r="640" spans="2:24" ht="31.5" hidden="1" customHeight="1" x14ac:dyDescent="0.2"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1"/>
      <c r="W640" s="15" t="s">
        <v>1805</v>
      </c>
      <c r="X640" s="45" t="s">
        <v>2786</v>
      </c>
    </row>
    <row r="641" spans="2:24" ht="31.5" hidden="1" customHeight="1" x14ac:dyDescent="0.2"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1"/>
      <c r="W641" s="15" t="s">
        <v>1806</v>
      </c>
      <c r="X641" s="45" t="s">
        <v>2787</v>
      </c>
    </row>
    <row r="642" spans="2:24" ht="31.5" hidden="1" customHeight="1" x14ac:dyDescent="0.2"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1"/>
      <c r="W642" s="15" t="s">
        <v>1807</v>
      </c>
      <c r="X642" s="45" t="s">
        <v>2788</v>
      </c>
    </row>
    <row r="643" spans="2:24" ht="31.5" hidden="1" customHeight="1" x14ac:dyDescent="0.2"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1"/>
      <c r="W643" s="15" t="s">
        <v>1808</v>
      </c>
      <c r="X643" s="45" t="s">
        <v>2789</v>
      </c>
    </row>
    <row r="644" spans="2:24" ht="31.5" hidden="1" customHeight="1" x14ac:dyDescent="0.2"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1"/>
      <c r="W644" s="15" t="s">
        <v>1809</v>
      </c>
      <c r="X644" s="45" t="s">
        <v>2790</v>
      </c>
    </row>
    <row r="645" spans="2:24" ht="31.5" hidden="1" customHeight="1" x14ac:dyDescent="0.2"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1"/>
      <c r="W645" s="15" t="s">
        <v>1809</v>
      </c>
      <c r="X645" s="45" t="s">
        <v>2791</v>
      </c>
    </row>
    <row r="646" spans="2:24" ht="31.5" hidden="1" customHeight="1" x14ac:dyDescent="0.2"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1"/>
      <c r="W646" s="15" t="s">
        <v>1318</v>
      </c>
      <c r="X646" s="45" t="s">
        <v>2792</v>
      </c>
    </row>
    <row r="647" spans="2:24" ht="31.5" hidden="1" customHeight="1" x14ac:dyDescent="0.2"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1"/>
      <c r="W647" s="15" t="s">
        <v>1810</v>
      </c>
      <c r="X647" s="45" t="s">
        <v>2793</v>
      </c>
    </row>
    <row r="648" spans="2:24" ht="31.5" hidden="1" customHeight="1" x14ac:dyDescent="0.2"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1"/>
      <c r="W648" s="15" t="s">
        <v>426</v>
      </c>
      <c r="X648" s="45" t="s">
        <v>2794</v>
      </c>
    </row>
    <row r="649" spans="2:24" ht="31.5" hidden="1" customHeight="1" x14ac:dyDescent="0.2"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1"/>
      <c r="W649" s="15" t="s">
        <v>599</v>
      </c>
      <c r="X649" s="45" t="s">
        <v>2795</v>
      </c>
    </row>
    <row r="650" spans="2:24" ht="31.5" hidden="1" customHeight="1" x14ac:dyDescent="0.2"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1"/>
      <c r="W650" s="15" t="s">
        <v>835</v>
      </c>
      <c r="X650" s="45" t="s">
        <v>2796</v>
      </c>
    </row>
    <row r="651" spans="2:24" ht="31.5" hidden="1" customHeight="1" x14ac:dyDescent="0.2"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1"/>
      <c r="W651" s="15" t="s">
        <v>1358</v>
      </c>
      <c r="X651" s="45" t="s">
        <v>2797</v>
      </c>
    </row>
    <row r="652" spans="2:24" ht="31.5" hidden="1" customHeight="1" x14ac:dyDescent="0.2"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1"/>
      <c r="W652" s="15" t="s">
        <v>1811</v>
      </c>
      <c r="X652" s="45" t="s">
        <v>2798</v>
      </c>
    </row>
    <row r="653" spans="2:24" ht="31.5" hidden="1" customHeight="1" x14ac:dyDescent="0.2"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1"/>
      <c r="W653" s="15" t="s">
        <v>1812</v>
      </c>
      <c r="X653" s="45" t="s">
        <v>2799</v>
      </c>
    </row>
    <row r="654" spans="2:24" ht="31.5" hidden="1" customHeight="1" x14ac:dyDescent="0.2"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1"/>
      <c r="W654" s="15" t="s">
        <v>1813</v>
      </c>
      <c r="X654" s="45" t="s">
        <v>2800</v>
      </c>
    </row>
    <row r="655" spans="2:24" ht="31.5" hidden="1" customHeight="1" x14ac:dyDescent="0.2"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1"/>
      <c r="W655" s="15" t="s">
        <v>1814</v>
      </c>
      <c r="X655" s="45" t="s">
        <v>2801</v>
      </c>
    </row>
    <row r="656" spans="2:24" ht="31.5" hidden="1" customHeight="1" x14ac:dyDescent="0.2"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1"/>
      <c r="W656" s="15" t="s">
        <v>213</v>
      </c>
      <c r="X656" s="45" t="s">
        <v>2802</v>
      </c>
    </row>
    <row r="657" spans="2:24" ht="31.5" hidden="1" customHeight="1" x14ac:dyDescent="0.2"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1"/>
      <c r="W657" s="15" t="s">
        <v>1815</v>
      </c>
      <c r="X657" s="45" t="s">
        <v>2803</v>
      </c>
    </row>
    <row r="658" spans="2:24" ht="31.5" hidden="1" customHeight="1" x14ac:dyDescent="0.2"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1"/>
      <c r="W658" s="15" t="s">
        <v>1816</v>
      </c>
      <c r="X658" s="45" t="s">
        <v>2804</v>
      </c>
    </row>
    <row r="659" spans="2:24" ht="31.5" hidden="1" customHeight="1" x14ac:dyDescent="0.2"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1"/>
      <c r="W659" s="15" t="s">
        <v>1817</v>
      </c>
      <c r="X659" s="45" t="s">
        <v>2805</v>
      </c>
    </row>
    <row r="660" spans="2:24" ht="31.5" hidden="1" customHeight="1" x14ac:dyDescent="0.2"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1"/>
      <c r="W660" s="15" t="s">
        <v>1818</v>
      </c>
      <c r="X660" s="45" t="s">
        <v>2806</v>
      </c>
    </row>
    <row r="661" spans="2:24" ht="31.5" hidden="1" customHeight="1" x14ac:dyDescent="0.2"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1"/>
      <c r="W661" s="15" t="s">
        <v>1819</v>
      </c>
      <c r="X661" s="45" t="s">
        <v>2807</v>
      </c>
    </row>
    <row r="662" spans="2:24" ht="31.5" hidden="1" customHeight="1" x14ac:dyDescent="0.2"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1"/>
      <c r="W662" s="15" t="s">
        <v>1214</v>
      </c>
      <c r="X662" s="45" t="s">
        <v>2808</v>
      </c>
    </row>
    <row r="663" spans="2:24" ht="31.5" hidden="1" customHeight="1" x14ac:dyDescent="0.2"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1"/>
      <c r="W663" s="15" t="s">
        <v>1820</v>
      </c>
      <c r="X663" s="45" t="s">
        <v>2809</v>
      </c>
    </row>
    <row r="664" spans="2:24" ht="31.5" hidden="1" customHeight="1" x14ac:dyDescent="0.2"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1"/>
      <c r="W664" s="15" t="s">
        <v>490</v>
      </c>
      <c r="X664" s="45" t="s">
        <v>2810</v>
      </c>
    </row>
    <row r="665" spans="2:24" ht="31.5" hidden="1" customHeight="1" x14ac:dyDescent="0.2"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1"/>
      <c r="W665" s="15" t="s">
        <v>235</v>
      </c>
      <c r="X665" s="45" t="s">
        <v>2811</v>
      </c>
    </row>
    <row r="666" spans="2:24" ht="31.5" hidden="1" customHeight="1" x14ac:dyDescent="0.2"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1"/>
      <c r="W666" s="15" t="s">
        <v>47</v>
      </c>
      <c r="X666" s="45" t="s">
        <v>2812</v>
      </c>
    </row>
    <row r="667" spans="2:24" ht="31.5" hidden="1" customHeight="1" x14ac:dyDescent="0.2"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1"/>
      <c r="W667" s="15" t="s">
        <v>1821</v>
      </c>
      <c r="X667" s="45" t="s">
        <v>2813</v>
      </c>
    </row>
    <row r="668" spans="2:24" ht="31.5" hidden="1" customHeight="1" x14ac:dyDescent="0.2"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1"/>
      <c r="W668" s="15" t="s">
        <v>1821</v>
      </c>
      <c r="X668" s="45" t="s">
        <v>2814</v>
      </c>
    </row>
    <row r="669" spans="2:24" ht="31.5" hidden="1" customHeight="1" x14ac:dyDescent="0.2"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1"/>
      <c r="W669" s="15" t="s">
        <v>1822</v>
      </c>
      <c r="X669" s="45" t="s">
        <v>2815</v>
      </c>
    </row>
    <row r="670" spans="2:24" ht="31.5" hidden="1" customHeight="1" x14ac:dyDescent="0.2"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1"/>
      <c r="W670" s="15" t="s">
        <v>142</v>
      </c>
      <c r="X670" s="45" t="s">
        <v>2816</v>
      </c>
    </row>
    <row r="671" spans="2:24" ht="31.5" hidden="1" customHeight="1" x14ac:dyDescent="0.2"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1"/>
      <c r="W671" s="15" t="s">
        <v>1271</v>
      </c>
      <c r="X671" s="45" t="s">
        <v>2817</v>
      </c>
    </row>
    <row r="672" spans="2:24" ht="31.5" hidden="1" customHeight="1" x14ac:dyDescent="0.2"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1"/>
      <c r="W672" s="15" t="s">
        <v>1197</v>
      </c>
      <c r="X672" s="45" t="s">
        <v>2818</v>
      </c>
    </row>
    <row r="673" spans="2:24" ht="31.5" hidden="1" customHeight="1" x14ac:dyDescent="0.2"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1"/>
      <c r="W673" s="15" t="s">
        <v>66</v>
      </c>
      <c r="X673" s="45" t="s">
        <v>2819</v>
      </c>
    </row>
    <row r="674" spans="2:24" ht="31.5" hidden="1" customHeight="1" x14ac:dyDescent="0.2"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1"/>
      <c r="W674" s="15" t="s">
        <v>1823</v>
      </c>
      <c r="X674" s="45" t="s">
        <v>2820</v>
      </c>
    </row>
    <row r="675" spans="2:24" ht="31.5" hidden="1" customHeight="1" x14ac:dyDescent="0.2"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1"/>
      <c r="W675" s="15" t="s">
        <v>1824</v>
      </c>
      <c r="X675" s="45" t="s">
        <v>2821</v>
      </c>
    </row>
    <row r="676" spans="2:24" ht="31.5" hidden="1" customHeight="1" x14ac:dyDescent="0.2"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1"/>
      <c r="W676" s="15" t="s">
        <v>1825</v>
      </c>
      <c r="X676" s="45" t="s">
        <v>2822</v>
      </c>
    </row>
    <row r="677" spans="2:24" ht="31.5" hidden="1" customHeight="1" x14ac:dyDescent="0.2"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1"/>
      <c r="W677" s="15" t="s">
        <v>1309</v>
      </c>
      <c r="X677" s="45" t="s">
        <v>2823</v>
      </c>
    </row>
    <row r="678" spans="2:24" ht="31.5" hidden="1" customHeight="1" x14ac:dyDescent="0.2"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1"/>
      <c r="W678" s="15" t="s">
        <v>1826</v>
      </c>
      <c r="X678" s="45" t="s">
        <v>2824</v>
      </c>
    </row>
    <row r="679" spans="2:24" ht="31.5" hidden="1" customHeight="1" x14ac:dyDescent="0.2"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1"/>
      <c r="W679" s="15" t="s">
        <v>219</v>
      </c>
      <c r="X679" s="45" t="s">
        <v>2825</v>
      </c>
    </row>
    <row r="680" spans="2:24" ht="31.5" hidden="1" customHeight="1" x14ac:dyDescent="0.2"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1"/>
      <c r="W680" s="15" t="s">
        <v>211</v>
      </c>
      <c r="X680" s="45" t="s">
        <v>2826</v>
      </c>
    </row>
    <row r="681" spans="2:24" ht="31.5" hidden="1" customHeight="1" x14ac:dyDescent="0.2"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1"/>
      <c r="W681" s="15" t="s">
        <v>1367</v>
      </c>
      <c r="X681" s="45" t="s">
        <v>2827</v>
      </c>
    </row>
    <row r="682" spans="2:24" ht="31.5" hidden="1" customHeight="1" x14ac:dyDescent="0.2"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1"/>
      <c r="W682" s="15" t="s">
        <v>1827</v>
      </c>
      <c r="X682" s="45" t="s">
        <v>2828</v>
      </c>
    </row>
    <row r="683" spans="2:24" ht="31.5" hidden="1" customHeight="1" x14ac:dyDescent="0.2"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1"/>
      <c r="W683" s="15" t="s">
        <v>1828</v>
      </c>
      <c r="X683" s="45" t="s">
        <v>2829</v>
      </c>
    </row>
    <row r="684" spans="2:24" ht="31.5" hidden="1" customHeight="1" x14ac:dyDescent="0.2"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1"/>
      <c r="W684" s="15" t="s">
        <v>1829</v>
      </c>
      <c r="X684" s="45" t="s">
        <v>2830</v>
      </c>
    </row>
    <row r="685" spans="2:24" ht="31.5" hidden="1" customHeight="1" x14ac:dyDescent="0.2"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1"/>
      <c r="W685" s="15" t="s">
        <v>1830</v>
      </c>
      <c r="X685" s="45" t="s">
        <v>2831</v>
      </c>
    </row>
    <row r="686" spans="2:24" ht="31.5" hidden="1" customHeight="1" x14ac:dyDescent="0.2"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1"/>
      <c r="W686" s="15" t="s">
        <v>1830</v>
      </c>
      <c r="X686" s="45" t="s">
        <v>2832</v>
      </c>
    </row>
    <row r="687" spans="2:24" ht="31.5" hidden="1" customHeight="1" x14ac:dyDescent="0.2"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1"/>
      <c r="W687" s="15" t="s">
        <v>1831</v>
      </c>
      <c r="X687" s="45" t="s">
        <v>2833</v>
      </c>
    </row>
    <row r="688" spans="2:24" ht="31.5" hidden="1" customHeight="1" x14ac:dyDescent="0.2"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1"/>
      <c r="W688" s="15" t="s">
        <v>484</v>
      </c>
      <c r="X688" s="45" t="s">
        <v>2834</v>
      </c>
    </row>
    <row r="689" spans="2:24" ht="31.5" hidden="1" customHeight="1" x14ac:dyDescent="0.2"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1"/>
      <c r="W689" s="15" t="s">
        <v>1832</v>
      </c>
      <c r="X689" s="45" t="s">
        <v>2835</v>
      </c>
    </row>
    <row r="690" spans="2:24" ht="31.5" hidden="1" customHeight="1" x14ac:dyDescent="0.2"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1"/>
      <c r="W690" s="15" t="s">
        <v>1833</v>
      </c>
      <c r="X690" s="45" t="s">
        <v>2836</v>
      </c>
    </row>
    <row r="691" spans="2:24" ht="31.5" hidden="1" customHeight="1" x14ac:dyDescent="0.2"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1"/>
      <c r="W691" s="15" t="s">
        <v>1834</v>
      </c>
      <c r="X691" s="45" t="s">
        <v>2837</v>
      </c>
    </row>
    <row r="692" spans="2:24" ht="31.5" hidden="1" customHeight="1" x14ac:dyDescent="0.2"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1"/>
      <c r="W692" s="15" t="s">
        <v>1835</v>
      </c>
      <c r="X692" s="45" t="s">
        <v>2838</v>
      </c>
    </row>
    <row r="693" spans="2:24" ht="31.5" hidden="1" customHeight="1" x14ac:dyDescent="0.2"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1"/>
      <c r="W693" s="15" t="s">
        <v>1836</v>
      </c>
      <c r="X693" s="45" t="s">
        <v>2839</v>
      </c>
    </row>
    <row r="694" spans="2:24" ht="31.5" hidden="1" customHeight="1" x14ac:dyDescent="0.2"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1"/>
      <c r="W694" s="15" t="s">
        <v>649</v>
      </c>
      <c r="X694" s="45" t="s">
        <v>2840</v>
      </c>
    </row>
    <row r="695" spans="2:24" ht="31.5" hidden="1" customHeight="1" x14ac:dyDescent="0.2"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1"/>
      <c r="W695" s="15" t="s">
        <v>1837</v>
      </c>
      <c r="X695" s="45" t="s">
        <v>2841</v>
      </c>
    </row>
    <row r="696" spans="2:24" ht="31.5" hidden="1" customHeight="1" x14ac:dyDescent="0.2"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1"/>
      <c r="W696" s="15" t="s">
        <v>1191</v>
      </c>
      <c r="X696" s="45" t="s">
        <v>2842</v>
      </c>
    </row>
    <row r="697" spans="2:24" ht="31.5" hidden="1" customHeight="1" x14ac:dyDescent="0.2"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1"/>
      <c r="W697" s="15" t="s">
        <v>1838</v>
      </c>
      <c r="X697" s="45" t="s">
        <v>2843</v>
      </c>
    </row>
    <row r="698" spans="2:24" ht="31.5" hidden="1" customHeight="1" x14ac:dyDescent="0.2"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1"/>
      <c r="W698" s="15" t="s">
        <v>1839</v>
      </c>
      <c r="X698" s="45" t="s">
        <v>2844</v>
      </c>
    </row>
    <row r="699" spans="2:24" ht="31.5" hidden="1" customHeight="1" x14ac:dyDescent="0.2"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1"/>
      <c r="W699" s="15" t="s">
        <v>1840</v>
      </c>
      <c r="X699" s="45" t="s">
        <v>2845</v>
      </c>
    </row>
    <row r="700" spans="2:24" ht="31.5" hidden="1" customHeight="1" x14ac:dyDescent="0.2"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1"/>
      <c r="W700" s="15" t="s">
        <v>1841</v>
      </c>
      <c r="X700" s="45" t="s">
        <v>2846</v>
      </c>
    </row>
    <row r="701" spans="2:24" ht="31.5" hidden="1" customHeight="1" x14ac:dyDescent="0.2"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1"/>
      <c r="W701" s="15" t="s">
        <v>397</v>
      </c>
      <c r="X701" s="45" t="s">
        <v>2847</v>
      </c>
    </row>
    <row r="702" spans="2:24" ht="31.5" hidden="1" customHeight="1" x14ac:dyDescent="0.2"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1"/>
      <c r="W702" s="15" t="s">
        <v>71</v>
      </c>
      <c r="X702" s="45" t="s">
        <v>2848</v>
      </c>
    </row>
    <row r="703" spans="2:24" ht="31.5" hidden="1" customHeight="1" x14ac:dyDescent="0.2"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1"/>
      <c r="W703" s="15" t="s">
        <v>1254</v>
      </c>
      <c r="X703" s="45" t="s">
        <v>2849</v>
      </c>
    </row>
    <row r="704" spans="2:24" ht="31.5" hidden="1" customHeight="1" x14ac:dyDescent="0.2"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1"/>
      <c r="W704" s="15" t="s">
        <v>1842</v>
      </c>
      <c r="X704" s="45" t="s">
        <v>2850</v>
      </c>
    </row>
    <row r="705" spans="2:24" ht="31.5" hidden="1" customHeight="1" x14ac:dyDescent="0.2"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1"/>
      <c r="W705" s="15" t="s">
        <v>1842</v>
      </c>
      <c r="X705" s="45" t="s">
        <v>2851</v>
      </c>
    </row>
    <row r="706" spans="2:24" ht="31.5" hidden="1" customHeight="1" x14ac:dyDescent="0.2"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1"/>
      <c r="W706" s="15" t="s">
        <v>1842</v>
      </c>
      <c r="X706" s="45" t="s">
        <v>2852</v>
      </c>
    </row>
    <row r="707" spans="2:24" ht="31.5" hidden="1" customHeight="1" x14ac:dyDescent="0.2"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1"/>
      <c r="W707" s="15" t="s">
        <v>1843</v>
      </c>
      <c r="X707" s="45" t="s">
        <v>2853</v>
      </c>
    </row>
    <row r="708" spans="2:24" ht="31.5" hidden="1" customHeight="1" x14ac:dyDescent="0.2"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1"/>
      <c r="W708" s="15" t="s">
        <v>420</v>
      </c>
      <c r="X708" s="45" t="s">
        <v>2854</v>
      </c>
    </row>
    <row r="709" spans="2:24" ht="31.5" hidden="1" customHeight="1" x14ac:dyDescent="0.2"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1"/>
      <c r="W709" s="15" t="s">
        <v>547</v>
      </c>
      <c r="X709" s="45" t="s">
        <v>2855</v>
      </c>
    </row>
    <row r="710" spans="2:24" ht="31.5" hidden="1" customHeight="1" x14ac:dyDescent="0.2"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1"/>
      <c r="W710" s="15" t="s">
        <v>1217</v>
      </c>
      <c r="X710" s="45" t="s">
        <v>2856</v>
      </c>
    </row>
    <row r="711" spans="2:24" ht="31.5" hidden="1" customHeight="1" x14ac:dyDescent="0.2"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1"/>
      <c r="W711" s="15" t="s">
        <v>1844</v>
      </c>
      <c r="X711" s="45" t="s">
        <v>2857</v>
      </c>
    </row>
    <row r="712" spans="2:24" ht="31.5" hidden="1" customHeight="1" x14ac:dyDescent="0.2"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1"/>
      <c r="W712" s="15" t="s">
        <v>1845</v>
      </c>
      <c r="X712" s="45" t="s">
        <v>2858</v>
      </c>
    </row>
    <row r="713" spans="2:24" ht="31.5" hidden="1" customHeight="1" x14ac:dyDescent="0.2"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1"/>
      <c r="W713" s="15" t="s">
        <v>358</v>
      </c>
      <c r="X713" s="45" t="s">
        <v>2859</v>
      </c>
    </row>
    <row r="714" spans="2:24" ht="31.5" hidden="1" customHeight="1" x14ac:dyDescent="0.2"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1"/>
      <c r="W714" s="15" t="s">
        <v>1846</v>
      </c>
      <c r="X714" s="45" t="s">
        <v>2860</v>
      </c>
    </row>
    <row r="715" spans="2:24" ht="31.5" hidden="1" customHeight="1" x14ac:dyDescent="0.2"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1"/>
      <c r="W715" s="15" t="s">
        <v>1847</v>
      </c>
      <c r="X715" s="45" t="s">
        <v>2861</v>
      </c>
    </row>
    <row r="716" spans="2:24" ht="31.5" hidden="1" customHeight="1" x14ac:dyDescent="0.2"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1"/>
      <c r="W716" s="15" t="s">
        <v>1848</v>
      </c>
      <c r="X716" s="45" t="s">
        <v>2862</v>
      </c>
    </row>
    <row r="717" spans="2:24" ht="31.5" hidden="1" customHeight="1" x14ac:dyDescent="0.2"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1"/>
      <c r="W717" s="15" t="s">
        <v>1849</v>
      </c>
      <c r="X717" s="45" t="s">
        <v>2863</v>
      </c>
    </row>
    <row r="718" spans="2:24" ht="31.5" hidden="1" customHeight="1" x14ac:dyDescent="0.2"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1"/>
      <c r="W718" s="15" t="s">
        <v>563</v>
      </c>
      <c r="X718" s="45" t="s">
        <v>2864</v>
      </c>
    </row>
    <row r="719" spans="2:24" ht="31.5" hidden="1" customHeight="1" x14ac:dyDescent="0.2"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1"/>
      <c r="W719" s="15" t="s">
        <v>1850</v>
      </c>
      <c r="X719" s="45" t="s">
        <v>2865</v>
      </c>
    </row>
    <row r="720" spans="2:24" ht="31.5" hidden="1" customHeight="1" x14ac:dyDescent="0.2"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1"/>
      <c r="W720" s="15" t="s">
        <v>1850</v>
      </c>
      <c r="X720" s="45" t="s">
        <v>2866</v>
      </c>
    </row>
    <row r="721" spans="2:24" ht="31.5" hidden="1" customHeight="1" x14ac:dyDescent="0.2"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1"/>
      <c r="W721" s="15" t="s">
        <v>1851</v>
      </c>
      <c r="X721" s="45" t="s">
        <v>2867</v>
      </c>
    </row>
    <row r="722" spans="2:24" ht="31.5" hidden="1" customHeight="1" x14ac:dyDescent="0.2"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1"/>
      <c r="W722" s="15" t="s">
        <v>508</v>
      </c>
      <c r="X722" s="45" t="s">
        <v>2868</v>
      </c>
    </row>
    <row r="723" spans="2:24" ht="31.5" hidden="1" customHeight="1" x14ac:dyDescent="0.2"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1"/>
      <c r="W723" s="15" t="s">
        <v>508</v>
      </c>
      <c r="X723" s="45" t="s">
        <v>2869</v>
      </c>
    </row>
    <row r="724" spans="2:24" ht="31.5" hidden="1" customHeight="1" x14ac:dyDescent="0.2"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1"/>
      <c r="W724" s="15" t="s">
        <v>250</v>
      </c>
      <c r="X724" s="45" t="s">
        <v>2870</v>
      </c>
    </row>
    <row r="725" spans="2:24" ht="31.5" hidden="1" customHeight="1" x14ac:dyDescent="0.2"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1"/>
      <c r="W725" s="15" t="s">
        <v>1852</v>
      </c>
      <c r="X725" s="45" t="s">
        <v>2871</v>
      </c>
    </row>
    <row r="726" spans="2:24" ht="31.5" hidden="1" customHeight="1" x14ac:dyDescent="0.2"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1"/>
      <c r="W726" s="15" t="s">
        <v>1853</v>
      </c>
      <c r="X726" s="45" t="s">
        <v>2872</v>
      </c>
    </row>
    <row r="727" spans="2:24" ht="31.5" hidden="1" customHeight="1" x14ac:dyDescent="0.2"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1"/>
      <c r="W727" s="15" t="s">
        <v>1854</v>
      </c>
      <c r="X727" s="45" t="s">
        <v>2873</v>
      </c>
    </row>
    <row r="728" spans="2:24" ht="31.5" hidden="1" customHeight="1" x14ac:dyDescent="0.2"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1"/>
      <c r="W728" s="15" t="s">
        <v>1855</v>
      </c>
      <c r="X728" s="45" t="s">
        <v>2874</v>
      </c>
    </row>
    <row r="729" spans="2:24" ht="31.5" hidden="1" customHeight="1" x14ac:dyDescent="0.2"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1"/>
      <c r="W729" s="15" t="s">
        <v>349</v>
      </c>
      <c r="X729" s="45" t="s">
        <v>2875</v>
      </c>
    </row>
    <row r="730" spans="2:24" ht="31.5" hidden="1" customHeight="1" x14ac:dyDescent="0.2"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1"/>
      <c r="W730" s="15" t="s">
        <v>995</v>
      </c>
      <c r="X730" s="45" t="s">
        <v>2876</v>
      </c>
    </row>
    <row r="731" spans="2:24" ht="31.5" hidden="1" customHeight="1" x14ac:dyDescent="0.2"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1"/>
      <c r="W731" s="15" t="s">
        <v>995</v>
      </c>
      <c r="X731" s="45" t="s">
        <v>2877</v>
      </c>
    </row>
    <row r="732" spans="2:24" ht="31.5" hidden="1" customHeight="1" x14ac:dyDescent="0.2"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1"/>
      <c r="W732" s="15" t="s">
        <v>995</v>
      </c>
      <c r="X732" s="45" t="s">
        <v>2878</v>
      </c>
    </row>
    <row r="733" spans="2:24" ht="31.5" hidden="1" customHeight="1" x14ac:dyDescent="0.2"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1"/>
      <c r="W733" s="15" t="s">
        <v>1856</v>
      </c>
      <c r="X733" s="45" t="s">
        <v>2879</v>
      </c>
    </row>
    <row r="734" spans="2:24" ht="31.5" hidden="1" customHeight="1" x14ac:dyDescent="0.2"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1"/>
      <c r="W734" s="15" t="s">
        <v>1857</v>
      </c>
      <c r="X734" s="45" t="s">
        <v>2880</v>
      </c>
    </row>
    <row r="735" spans="2:24" ht="31.5" hidden="1" customHeight="1" x14ac:dyDescent="0.2"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1"/>
      <c r="W735" s="15" t="s">
        <v>1857</v>
      </c>
      <c r="X735" s="45" t="s">
        <v>2881</v>
      </c>
    </row>
    <row r="736" spans="2:24" ht="31.5" hidden="1" customHeight="1" x14ac:dyDescent="0.2"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1"/>
      <c r="W736" s="15" t="s">
        <v>1858</v>
      </c>
      <c r="X736" s="45" t="s">
        <v>2882</v>
      </c>
    </row>
    <row r="737" spans="2:24" ht="31.5" hidden="1" customHeight="1" x14ac:dyDescent="0.2"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1"/>
      <c r="W737" s="15" t="s">
        <v>105</v>
      </c>
      <c r="X737" s="45" t="s">
        <v>2883</v>
      </c>
    </row>
    <row r="738" spans="2:24" ht="31.5" hidden="1" customHeight="1" x14ac:dyDescent="0.2"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1"/>
      <c r="W738" s="15" t="s">
        <v>1861</v>
      </c>
      <c r="X738" s="45" t="s">
        <v>2884</v>
      </c>
    </row>
    <row r="739" spans="2:24" ht="31.5" hidden="1" customHeight="1" x14ac:dyDescent="0.2"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1"/>
      <c r="W739" s="15" t="s">
        <v>1861</v>
      </c>
      <c r="X739" s="45" t="s">
        <v>2885</v>
      </c>
    </row>
    <row r="740" spans="2:24" ht="31.5" hidden="1" customHeight="1" x14ac:dyDescent="0.2"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1"/>
      <c r="W740" s="15" t="s">
        <v>1861</v>
      </c>
      <c r="X740" s="45" t="s">
        <v>2886</v>
      </c>
    </row>
    <row r="741" spans="2:24" ht="31.5" hidden="1" customHeight="1" x14ac:dyDescent="0.2"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1"/>
      <c r="W741" s="15" t="s">
        <v>1862</v>
      </c>
      <c r="X741" s="45" t="s">
        <v>2887</v>
      </c>
    </row>
    <row r="742" spans="2:24" ht="31.5" hidden="1" customHeight="1" x14ac:dyDescent="0.2"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1"/>
      <c r="W742" s="15" t="s">
        <v>1863</v>
      </c>
      <c r="X742" s="45" t="s">
        <v>2888</v>
      </c>
    </row>
    <row r="743" spans="2:24" ht="31.5" hidden="1" customHeight="1" x14ac:dyDescent="0.2"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1"/>
      <c r="W743" s="15" t="s">
        <v>1864</v>
      </c>
      <c r="X743" s="45" t="s">
        <v>2889</v>
      </c>
    </row>
    <row r="744" spans="2:24" ht="31.5" hidden="1" customHeight="1" x14ac:dyDescent="0.2"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1"/>
      <c r="W744" s="15" t="s">
        <v>1865</v>
      </c>
      <c r="X744" s="45" t="s">
        <v>2890</v>
      </c>
    </row>
    <row r="745" spans="2:24" ht="31.5" hidden="1" customHeight="1" x14ac:dyDescent="0.2"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1"/>
      <c r="W745" s="15" t="s">
        <v>591</v>
      </c>
      <c r="X745" s="45" t="s">
        <v>2891</v>
      </c>
    </row>
    <row r="746" spans="2:24" ht="31.5" hidden="1" customHeight="1" x14ac:dyDescent="0.2"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1"/>
      <c r="W746" s="15" t="s">
        <v>251</v>
      </c>
      <c r="X746" s="45" t="s">
        <v>2892</v>
      </c>
    </row>
    <row r="747" spans="2:24" ht="31.5" hidden="1" customHeight="1" x14ac:dyDescent="0.2"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1"/>
      <c r="W747" s="15" t="s">
        <v>259</v>
      </c>
      <c r="X747" s="45" t="s">
        <v>2893</v>
      </c>
    </row>
    <row r="748" spans="2:24" ht="31.5" hidden="1" customHeight="1" x14ac:dyDescent="0.2"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1"/>
      <c r="W748" s="15" t="s">
        <v>1342</v>
      </c>
      <c r="X748" s="45" t="s">
        <v>2894</v>
      </c>
    </row>
    <row r="749" spans="2:24" ht="31.5" hidden="1" customHeight="1" x14ac:dyDescent="0.2"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1"/>
      <c r="W749" s="15" t="s">
        <v>1342</v>
      </c>
      <c r="X749" s="45" t="s">
        <v>2895</v>
      </c>
    </row>
    <row r="750" spans="2:24" ht="31.5" hidden="1" customHeight="1" x14ac:dyDescent="0.2"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1"/>
      <c r="W750" s="15" t="s">
        <v>1342</v>
      </c>
      <c r="X750" s="45" t="s">
        <v>2896</v>
      </c>
    </row>
    <row r="751" spans="2:24" ht="31.5" hidden="1" customHeight="1" x14ac:dyDescent="0.2"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1"/>
      <c r="W751" s="15" t="s">
        <v>199</v>
      </c>
      <c r="X751" s="45" t="s">
        <v>2897</v>
      </c>
    </row>
    <row r="752" spans="2:24" ht="31.5" hidden="1" customHeight="1" x14ac:dyDescent="0.2"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1"/>
      <c r="W752" s="15" t="s">
        <v>1866</v>
      </c>
      <c r="X752" s="45" t="s">
        <v>2898</v>
      </c>
    </row>
    <row r="753" spans="2:24" ht="31.5" hidden="1" customHeight="1" x14ac:dyDescent="0.2"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1"/>
      <c r="W753" s="15" t="s">
        <v>1866</v>
      </c>
      <c r="X753" s="45" t="s">
        <v>2899</v>
      </c>
    </row>
    <row r="754" spans="2:24" ht="31.5" hidden="1" customHeight="1" x14ac:dyDescent="0.2"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1"/>
      <c r="W754" s="15" t="s">
        <v>1867</v>
      </c>
      <c r="X754" s="45" t="s">
        <v>2900</v>
      </c>
    </row>
    <row r="755" spans="2:24" ht="31.5" hidden="1" customHeight="1" x14ac:dyDescent="0.2"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1"/>
      <c r="W755" s="15" t="s">
        <v>1868</v>
      </c>
      <c r="X755" s="45" t="s">
        <v>2901</v>
      </c>
    </row>
    <row r="756" spans="2:24" ht="31.5" hidden="1" customHeight="1" x14ac:dyDescent="0.2"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1"/>
      <c r="W756" s="15" t="s">
        <v>99</v>
      </c>
      <c r="X756" s="45" t="s">
        <v>2902</v>
      </c>
    </row>
    <row r="757" spans="2:24" ht="31.5" hidden="1" customHeight="1" x14ac:dyDescent="0.2"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1"/>
      <c r="W757" s="15" t="s">
        <v>1869</v>
      </c>
      <c r="X757" s="45" t="s">
        <v>2903</v>
      </c>
    </row>
    <row r="758" spans="2:24" ht="31.5" hidden="1" customHeight="1" x14ac:dyDescent="0.2"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1"/>
      <c r="W758" s="15" t="s">
        <v>600</v>
      </c>
      <c r="X758" s="45" t="s">
        <v>2904</v>
      </c>
    </row>
    <row r="759" spans="2:24" ht="31.5" hidden="1" customHeight="1" x14ac:dyDescent="0.2"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1"/>
      <c r="W759" s="15" t="s">
        <v>1870</v>
      </c>
      <c r="X759" s="45" t="s">
        <v>2905</v>
      </c>
    </row>
    <row r="760" spans="2:24" ht="31.5" hidden="1" customHeight="1" x14ac:dyDescent="0.2"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1"/>
      <c r="W760" s="15" t="s">
        <v>1871</v>
      </c>
      <c r="X760" s="45" t="s">
        <v>2906</v>
      </c>
    </row>
    <row r="761" spans="2:24" ht="31.5" hidden="1" customHeight="1" x14ac:dyDescent="0.2"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1"/>
      <c r="W761" s="15" t="s">
        <v>224</v>
      </c>
      <c r="X761" s="45" t="s">
        <v>2907</v>
      </c>
    </row>
    <row r="762" spans="2:24" ht="31.5" hidden="1" customHeight="1" x14ac:dyDescent="0.2"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1"/>
      <c r="W762" s="15" t="s">
        <v>1872</v>
      </c>
      <c r="X762" s="45" t="s">
        <v>2908</v>
      </c>
    </row>
    <row r="763" spans="2:24" ht="31.5" hidden="1" customHeight="1" x14ac:dyDescent="0.2"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1"/>
      <c r="W763" s="15" t="s">
        <v>1873</v>
      </c>
      <c r="X763" s="45" t="s">
        <v>2909</v>
      </c>
    </row>
    <row r="764" spans="2:24" ht="31.5" hidden="1" customHeight="1" x14ac:dyDescent="0.2"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1"/>
      <c r="W764" s="15" t="s">
        <v>1874</v>
      </c>
      <c r="X764" s="45" t="s">
        <v>2910</v>
      </c>
    </row>
    <row r="765" spans="2:24" ht="31.5" hidden="1" customHeight="1" x14ac:dyDescent="0.2"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1"/>
      <c r="W765" s="15" t="s">
        <v>1874</v>
      </c>
      <c r="X765" s="45" t="s">
        <v>2911</v>
      </c>
    </row>
    <row r="766" spans="2:24" ht="31.5" hidden="1" customHeight="1" x14ac:dyDescent="0.2"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1"/>
      <c r="W766" s="15" t="s">
        <v>1874</v>
      </c>
      <c r="X766" s="45" t="s">
        <v>2912</v>
      </c>
    </row>
    <row r="767" spans="2:24" ht="31.5" hidden="1" customHeight="1" x14ac:dyDescent="0.2"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1"/>
      <c r="W767" s="15" t="s">
        <v>1875</v>
      </c>
      <c r="X767" s="45" t="s">
        <v>2913</v>
      </c>
    </row>
    <row r="768" spans="2:24" ht="31.5" hidden="1" customHeight="1" x14ac:dyDescent="0.2"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1"/>
      <c r="W768" s="15" t="s">
        <v>1876</v>
      </c>
      <c r="X768" s="45" t="s">
        <v>2914</v>
      </c>
    </row>
    <row r="769" spans="2:24" ht="31.5" hidden="1" customHeight="1" x14ac:dyDescent="0.2"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1"/>
      <c r="W769" s="15" t="s">
        <v>1877</v>
      </c>
      <c r="X769" s="45" t="s">
        <v>2915</v>
      </c>
    </row>
    <row r="770" spans="2:24" ht="31.5" hidden="1" customHeight="1" x14ac:dyDescent="0.2"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1"/>
      <c r="W770" s="15" t="s">
        <v>1878</v>
      </c>
      <c r="X770" s="45" t="s">
        <v>2916</v>
      </c>
    </row>
    <row r="771" spans="2:24" ht="31.5" hidden="1" customHeight="1" x14ac:dyDescent="0.2"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1"/>
      <c r="W771" s="15" t="s">
        <v>53</v>
      </c>
      <c r="X771" s="45" t="s">
        <v>2917</v>
      </c>
    </row>
    <row r="772" spans="2:24" ht="31.5" hidden="1" customHeight="1" x14ac:dyDescent="0.2"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1"/>
      <c r="W772" s="15" t="s">
        <v>1240</v>
      </c>
      <c r="X772" s="45" t="s">
        <v>2918</v>
      </c>
    </row>
    <row r="773" spans="2:24" ht="31.5" hidden="1" customHeight="1" x14ac:dyDescent="0.2"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1"/>
      <c r="W773" s="15" t="s">
        <v>1240</v>
      </c>
      <c r="X773" s="45" t="s">
        <v>2919</v>
      </c>
    </row>
    <row r="774" spans="2:24" ht="31.5" hidden="1" customHeight="1" x14ac:dyDescent="0.2"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1"/>
      <c r="W774" s="15" t="s">
        <v>1313</v>
      </c>
      <c r="X774" s="45" t="s">
        <v>2920</v>
      </c>
    </row>
    <row r="775" spans="2:24" ht="31.5" hidden="1" customHeight="1" x14ac:dyDescent="0.2"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1"/>
      <c r="W775" s="15" t="s">
        <v>115</v>
      </c>
      <c r="X775" s="45" t="s">
        <v>2921</v>
      </c>
    </row>
    <row r="776" spans="2:24" ht="31.5" hidden="1" customHeight="1" x14ac:dyDescent="0.2"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1"/>
      <c r="W776" s="15" t="s">
        <v>536</v>
      </c>
      <c r="X776" s="45" t="s">
        <v>2922</v>
      </c>
    </row>
    <row r="777" spans="2:24" ht="31.5" hidden="1" customHeight="1" x14ac:dyDescent="0.2"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1"/>
      <c r="W777" s="15" t="s">
        <v>93</v>
      </c>
      <c r="X777" s="45" t="s">
        <v>2923</v>
      </c>
    </row>
    <row r="778" spans="2:24" ht="31.5" hidden="1" customHeight="1" x14ac:dyDescent="0.2"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1"/>
      <c r="W778" s="15" t="s">
        <v>346</v>
      </c>
      <c r="X778" s="45" t="s">
        <v>2924</v>
      </c>
    </row>
    <row r="779" spans="2:24" ht="31.5" hidden="1" customHeight="1" x14ac:dyDescent="0.2"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1"/>
      <c r="W779" s="15" t="s">
        <v>257</v>
      </c>
      <c r="X779" s="45" t="s">
        <v>2925</v>
      </c>
    </row>
    <row r="780" spans="2:24" ht="31.5" hidden="1" customHeight="1" x14ac:dyDescent="0.2"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1"/>
      <c r="W780" s="15" t="s">
        <v>584</v>
      </c>
      <c r="X780" s="45" t="s">
        <v>2926</v>
      </c>
    </row>
    <row r="781" spans="2:24" ht="31.5" hidden="1" customHeight="1" x14ac:dyDescent="0.2"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1"/>
      <c r="W781" s="15" t="s">
        <v>584</v>
      </c>
      <c r="X781" s="45" t="s">
        <v>2927</v>
      </c>
    </row>
    <row r="782" spans="2:24" ht="31.5" hidden="1" customHeight="1" x14ac:dyDescent="0.2"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1"/>
      <c r="W782" s="15" t="s">
        <v>107</v>
      </c>
      <c r="X782" s="45" t="s">
        <v>2928</v>
      </c>
    </row>
    <row r="783" spans="2:24" ht="31.5" hidden="1" customHeight="1" x14ac:dyDescent="0.2"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1"/>
      <c r="W783" s="15" t="s">
        <v>1946</v>
      </c>
      <c r="X783" s="45" t="s">
        <v>2929</v>
      </c>
    </row>
    <row r="784" spans="2:24" ht="31.5" hidden="1" customHeight="1" x14ac:dyDescent="0.2"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1"/>
      <c r="W784" s="15" t="s">
        <v>529</v>
      </c>
      <c r="X784" s="45" t="s">
        <v>2930</v>
      </c>
    </row>
    <row r="785" spans="2:24" ht="31.5" hidden="1" customHeight="1" x14ac:dyDescent="0.2"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1"/>
      <c r="W785" s="15" t="s">
        <v>1879</v>
      </c>
      <c r="X785" s="45" t="s">
        <v>2931</v>
      </c>
    </row>
    <row r="786" spans="2:24" ht="31.5" hidden="1" customHeight="1" x14ac:dyDescent="0.2"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1"/>
      <c r="W786" s="15" t="s">
        <v>33</v>
      </c>
      <c r="X786" s="45" t="s">
        <v>2932</v>
      </c>
    </row>
    <row r="787" spans="2:24" ht="31.5" hidden="1" customHeight="1" x14ac:dyDescent="0.2"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1"/>
      <c r="W787" s="15" t="s">
        <v>1880</v>
      </c>
      <c r="X787" s="45" t="s">
        <v>2933</v>
      </c>
    </row>
    <row r="788" spans="2:24" ht="31.5" hidden="1" customHeight="1" x14ac:dyDescent="0.2"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1"/>
      <c r="W788" s="15" t="s">
        <v>1881</v>
      </c>
      <c r="X788" s="45" t="s">
        <v>2934</v>
      </c>
    </row>
    <row r="789" spans="2:24" ht="31.5" hidden="1" customHeight="1" x14ac:dyDescent="0.2"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1"/>
      <c r="W789" s="15" t="s">
        <v>324</v>
      </c>
      <c r="X789" s="45" t="s">
        <v>2935</v>
      </c>
    </row>
    <row r="790" spans="2:24" ht="31.5" hidden="1" customHeight="1" x14ac:dyDescent="0.2"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1"/>
      <c r="W790" s="15" t="s">
        <v>340</v>
      </c>
      <c r="X790" s="45" t="s">
        <v>2936</v>
      </c>
    </row>
    <row r="791" spans="2:24" ht="31.5" hidden="1" customHeight="1" x14ac:dyDescent="0.2"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1"/>
      <c r="W791" s="15" t="s">
        <v>1882</v>
      </c>
      <c r="X791" s="45" t="s">
        <v>2937</v>
      </c>
    </row>
    <row r="792" spans="2:24" ht="31.5" hidden="1" customHeight="1" x14ac:dyDescent="0.2"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1"/>
      <c r="W792" s="15" t="s">
        <v>1883</v>
      </c>
      <c r="X792" s="45" t="s">
        <v>2938</v>
      </c>
    </row>
    <row r="793" spans="2:24" ht="31.5" hidden="1" customHeight="1" x14ac:dyDescent="0.2"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1"/>
      <c r="W793" s="15" t="s">
        <v>548</v>
      </c>
      <c r="X793" s="45" t="s">
        <v>2939</v>
      </c>
    </row>
    <row r="794" spans="2:24" ht="31.5" hidden="1" customHeight="1" x14ac:dyDescent="0.2"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1"/>
      <c r="W794" s="15" t="s">
        <v>497</v>
      </c>
      <c r="X794" s="45" t="s">
        <v>2940</v>
      </c>
    </row>
    <row r="795" spans="2:24" ht="31.5" hidden="1" customHeight="1" x14ac:dyDescent="0.2"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1"/>
      <c r="W795" s="15" t="s">
        <v>1884</v>
      </c>
      <c r="X795" s="45" t="s">
        <v>2941</v>
      </c>
    </row>
    <row r="796" spans="2:24" ht="31.5" hidden="1" customHeight="1" x14ac:dyDescent="0.2"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1"/>
      <c r="W796" s="15" t="s">
        <v>1885</v>
      </c>
      <c r="X796" s="45" t="s">
        <v>2942</v>
      </c>
    </row>
    <row r="797" spans="2:24" ht="31.5" hidden="1" customHeight="1" x14ac:dyDescent="0.2"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1"/>
      <c r="W797" s="15" t="s">
        <v>1886</v>
      </c>
      <c r="X797" s="45" t="s">
        <v>2943</v>
      </c>
    </row>
    <row r="798" spans="2:24" ht="31.5" hidden="1" customHeight="1" x14ac:dyDescent="0.2"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1"/>
      <c r="W798" s="15" t="s">
        <v>1887</v>
      </c>
      <c r="X798" s="45" t="s">
        <v>2944</v>
      </c>
    </row>
    <row r="799" spans="2:24" ht="31.5" hidden="1" customHeight="1" x14ac:dyDescent="0.2"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1"/>
      <c r="W799" s="15" t="s">
        <v>1888</v>
      </c>
      <c r="X799" s="45" t="s">
        <v>2945</v>
      </c>
    </row>
    <row r="800" spans="2:24" ht="31.5" hidden="1" customHeight="1" x14ac:dyDescent="0.2"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1"/>
      <c r="W800" s="15" t="s">
        <v>2040</v>
      </c>
      <c r="X800" s="45" t="s">
        <v>2946</v>
      </c>
    </row>
    <row r="801" spans="2:24" ht="31.5" hidden="1" customHeight="1" x14ac:dyDescent="0.2"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1"/>
      <c r="W801" s="15" t="s">
        <v>1889</v>
      </c>
      <c r="X801" s="45" t="s">
        <v>2947</v>
      </c>
    </row>
    <row r="802" spans="2:24" ht="31.5" hidden="1" customHeight="1" x14ac:dyDescent="0.2"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1"/>
      <c r="W802" s="15" t="s">
        <v>1272</v>
      </c>
      <c r="X802" s="45" t="s">
        <v>2948</v>
      </c>
    </row>
    <row r="803" spans="2:24" ht="31.5" hidden="1" customHeight="1" x14ac:dyDescent="0.2"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1"/>
      <c r="W803" s="15" t="s">
        <v>215</v>
      </c>
      <c r="X803" s="45" t="s">
        <v>2949</v>
      </c>
    </row>
    <row r="804" spans="2:24" ht="31.5" hidden="1" customHeight="1" x14ac:dyDescent="0.2"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1"/>
      <c r="W804" s="15" t="s">
        <v>1890</v>
      </c>
      <c r="X804" s="45" t="s">
        <v>2950</v>
      </c>
    </row>
    <row r="805" spans="2:24" ht="31.5" hidden="1" customHeight="1" x14ac:dyDescent="0.2"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1"/>
      <c r="W805" s="15" t="s">
        <v>1891</v>
      </c>
      <c r="X805" s="45" t="s">
        <v>2951</v>
      </c>
    </row>
    <row r="806" spans="2:24" ht="31.5" hidden="1" customHeight="1" x14ac:dyDescent="0.2"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1"/>
      <c r="W806" s="15" t="s">
        <v>1726</v>
      </c>
      <c r="X806" s="45" t="s">
        <v>2952</v>
      </c>
    </row>
    <row r="807" spans="2:24" ht="31.5" hidden="1" customHeight="1" x14ac:dyDescent="0.2"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1"/>
      <c r="W807" s="15" t="s">
        <v>1726</v>
      </c>
      <c r="X807" s="45" t="s">
        <v>2953</v>
      </c>
    </row>
    <row r="808" spans="2:24" ht="31.5" hidden="1" customHeight="1" x14ac:dyDescent="0.2"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1"/>
      <c r="W808" s="15" t="s">
        <v>1726</v>
      </c>
      <c r="X808" s="45" t="s">
        <v>2954</v>
      </c>
    </row>
    <row r="809" spans="2:24" ht="31.5" hidden="1" customHeight="1" x14ac:dyDescent="0.2"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1"/>
      <c r="W809" s="15" t="s">
        <v>1892</v>
      </c>
      <c r="X809" s="45" t="s">
        <v>2955</v>
      </c>
    </row>
    <row r="810" spans="2:24" ht="31.5" hidden="1" customHeight="1" x14ac:dyDescent="0.2"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1"/>
      <c r="W810" s="15" t="s">
        <v>1893</v>
      </c>
      <c r="X810" s="45" t="s">
        <v>2956</v>
      </c>
    </row>
    <row r="811" spans="2:24" ht="31.5" hidden="1" customHeight="1" x14ac:dyDescent="0.2"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1"/>
      <c r="W811" s="15" t="s">
        <v>1894</v>
      </c>
      <c r="X811" s="45" t="s">
        <v>2957</v>
      </c>
    </row>
    <row r="812" spans="2:24" ht="31.5" hidden="1" customHeight="1" x14ac:dyDescent="0.2"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1"/>
      <c r="W812" s="15" t="s">
        <v>1895</v>
      </c>
      <c r="X812" s="45" t="s">
        <v>2958</v>
      </c>
    </row>
    <row r="813" spans="2:24" ht="31.5" hidden="1" customHeight="1" x14ac:dyDescent="0.2"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1"/>
      <c r="W813" s="15" t="s">
        <v>11</v>
      </c>
      <c r="X813" s="45" t="s">
        <v>2959</v>
      </c>
    </row>
    <row r="814" spans="2:24" ht="31.5" hidden="1" customHeight="1" x14ac:dyDescent="0.2"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1"/>
      <c r="W814" s="15" t="s">
        <v>1896</v>
      </c>
      <c r="X814" s="45" t="s">
        <v>2960</v>
      </c>
    </row>
    <row r="815" spans="2:24" ht="31.5" hidden="1" customHeight="1" x14ac:dyDescent="0.2"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1"/>
      <c r="W815" s="15" t="s">
        <v>1897</v>
      </c>
      <c r="X815" s="45" t="s">
        <v>2961</v>
      </c>
    </row>
    <row r="816" spans="2:24" ht="31.5" hidden="1" customHeight="1" x14ac:dyDescent="0.2"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1"/>
      <c r="W816" s="15" t="s">
        <v>1897</v>
      </c>
      <c r="X816" s="45" t="s">
        <v>2962</v>
      </c>
    </row>
    <row r="817" spans="2:24" ht="31.5" hidden="1" customHeight="1" x14ac:dyDescent="0.2"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1"/>
      <c r="W817" s="15" t="s">
        <v>1898</v>
      </c>
      <c r="X817" s="45" t="s">
        <v>2963</v>
      </c>
    </row>
    <row r="818" spans="2:24" ht="31.5" hidden="1" customHeight="1" x14ac:dyDescent="0.2"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1"/>
      <c r="W818" s="15" t="s">
        <v>179</v>
      </c>
      <c r="X818" s="45" t="s">
        <v>2964</v>
      </c>
    </row>
    <row r="819" spans="2:24" ht="31.5" hidden="1" customHeight="1" x14ac:dyDescent="0.2"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1"/>
      <c r="W819" s="15" t="s">
        <v>1900</v>
      </c>
      <c r="X819" s="45" t="s">
        <v>2965</v>
      </c>
    </row>
    <row r="820" spans="2:24" ht="31.5" hidden="1" customHeight="1" x14ac:dyDescent="0.2"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1"/>
      <c r="W820" s="15" t="s">
        <v>1901</v>
      </c>
      <c r="X820" s="45" t="s">
        <v>2966</v>
      </c>
    </row>
    <row r="821" spans="2:24" ht="31.5" hidden="1" customHeight="1" x14ac:dyDescent="0.2"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1"/>
      <c r="W821" s="15" t="s">
        <v>1902</v>
      </c>
      <c r="X821" s="45" t="s">
        <v>2967</v>
      </c>
    </row>
    <row r="822" spans="2:24" ht="31.5" hidden="1" customHeight="1" x14ac:dyDescent="0.2"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1"/>
      <c r="W822" s="15" t="s">
        <v>1903</v>
      </c>
      <c r="X822" s="45" t="s">
        <v>2968</v>
      </c>
    </row>
    <row r="823" spans="2:24" ht="31.5" hidden="1" customHeight="1" x14ac:dyDescent="0.2"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1"/>
      <c r="W823" s="15" t="s">
        <v>1904</v>
      </c>
      <c r="X823" s="45" t="s">
        <v>2969</v>
      </c>
    </row>
    <row r="824" spans="2:24" ht="31.5" hidden="1" customHeight="1" x14ac:dyDescent="0.2"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1"/>
      <c r="W824" s="15" t="s">
        <v>1905</v>
      </c>
      <c r="X824" s="45" t="s">
        <v>2970</v>
      </c>
    </row>
    <row r="825" spans="2:24" ht="31.5" hidden="1" customHeight="1" x14ac:dyDescent="0.2"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1"/>
      <c r="W825" s="15" t="s">
        <v>1906</v>
      </c>
      <c r="X825" s="45" t="s">
        <v>2971</v>
      </c>
    </row>
    <row r="826" spans="2:24" ht="31.5" hidden="1" customHeight="1" x14ac:dyDescent="0.2"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1"/>
      <c r="W826" s="15" t="s">
        <v>1907</v>
      </c>
      <c r="X826" s="45" t="s">
        <v>2972</v>
      </c>
    </row>
    <row r="827" spans="2:24" ht="31.5" hidden="1" customHeight="1" x14ac:dyDescent="0.2"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1"/>
      <c r="W827" s="15" t="s">
        <v>820</v>
      </c>
      <c r="X827" s="45" t="s">
        <v>2973</v>
      </c>
    </row>
    <row r="828" spans="2:24" ht="31.5" hidden="1" customHeight="1" x14ac:dyDescent="0.2"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1"/>
      <c r="W828" s="15" t="s">
        <v>1202</v>
      </c>
      <c r="X828" s="45" t="s">
        <v>2974</v>
      </c>
    </row>
    <row r="829" spans="2:24" ht="31.5" hidden="1" customHeight="1" x14ac:dyDescent="0.2"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1"/>
      <c r="W829" s="15" t="s">
        <v>59</v>
      </c>
      <c r="X829" s="45" t="s">
        <v>2975</v>
      </c>
    </row>
    <row r="830" spans="2:24" ht="31.5" hidden="1" customHeight="1" x14ac:dyDescent="0.2"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1"/>
      <c r="W830" s="15" t="s">
        <v>617</v>
      </c>
      <c r="X830" s="45" t="s">
        <v>2976</v>
      </c>
    </row>
    <row r="831" spans="2:24" ht="31.5" hidden="1" customHeight="1" x14ac:dyDescent="0.2"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1"/>
      <c r="W831" s="15" t="s">
        <v>1908</v>
      </c>
      <c r="X831" s="45" t="s">
        <v>2977</v>
      </c>
    </row>
    <row r="832" spans="2:24" ht="31.5" hidden="1" customHeight="1" x14ac:dyDescent="0.2"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1"/>
      <c r="W832" s="15" t="s">
        <v>1909</v>
      </c>
      <c r="X832" s="45" t="s">
        <v>2978</v>
      </c>
    </row>
    <row r="833" spans="2:24" ht="31.5" hidden="1" customHeight="1" x14ac:dyDescent="0.2"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1"/>
      <c r="W833" s="15" t="s">
        <v>1910</v>
      </c>
      <c r="X833" s="45" t="s">
        <v>2979</v>
      </c>
    </row>
    <row r="834" spans="2:24" ht="31.5" hidden="1" customHeight="1" x14ac:dyDescent="0.2"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1"/>
      <c r="W834" s="15" t="s">
        <v>1316</v>
      </c>
      <c r="X834" s="45" t="s">
        <v>2980</v>
      </c>
    </row>
    <row r="835" spans="2:24" ht="31.5" hidden="1" customHeight="1" x14ac:dyDescent="0.2"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1"/>
      <c r="W835" s="15" t="s">
        <v>1911</v>
      </c>
      <c r="X835" s="45" t="s">
        <v>2981</v>
      </c>
    </row>
    <row r="836" spans="2:24" ht="31.5" hidden="1" customHeight="1" x14ac:dyDescent="0.2"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1"/>
      <c r="W836" s="15" t="s">
        <v>1912</v>
      </c>
      <c r="X836" s="45" t="s">
        <v>2982</v>
      </c>
    </row>
    <row r="837" spans="2:24" ht="31.5" hidden="1" customHeight="1" x14ac:dyDescent="0.2"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1"/>
      <c r="W837" s="15" t="s">
        <v>1913</v>
      </c>
      <c r="X837" s="45" t="s">
        <v>2983</v>
      </c>
    </row>
    <row r="838" spans="2:24" ht="31.5" hidden="1" customHeight="1" x14ac:dyDescent="0.2"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1"/>
      <c r="W838" s="15" t="s">
        <v>1914</v>
      </c>
      <c r="X838" s="45" t="s">
        <v>2984</v>
      </c>
    </row>
    <row r="839" spans="2:24" ht="31.5" hidden="1" customHeight="1" x14ac:dyDescent="0.2"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1"/>
      <c r="W839" s="15" t="s">
        <v>1915</v>
      </c>
      <c r="X839" s="45" t="s">
        <v>2985</v>
      </c>
    </row>
    <row r="840" spans="2:24" ht="31.5" hidden="1" customHeight="1" x14ac:dyDescent="0.2"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1"/>
      <c r="W840" s="15" t="s">
        <v>1916</v>
      </c>
      <c r="X840" s="45" t="s">
        <v>2986</v>
      </c>
    </row>
    <row r="841" spans="2:24" ht="31.5" hidden="1" customHeight="1" x14ac:dyDescent="0.2"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1"/>
      <c r="W841" s="15" t="s">
        <v>1917</v>
      </c>
      <c r="X841" s="45" t="s">
        <v>2987</v>
      </c>
    </row>
    <row r="842" spans="2:24" ht="31.5" hidden="1" customHeight="1" x14ac:dyDescent="0.2"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1"/>
      <c r="W842" s="15" t="s">
        <v>65</v>
      </c>
      <c r="X842" s="45" t="s">
        <v>2988</v>
      </c>
    </row>
    <row r="843" spans="2:24" ht="31.5" hidden="1" customHeight="1" x14ac:dyDescent="0.2"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1"/>
      <c r="W843" s="15" t="s">
        <v>1918</v>
      </c>
      <c r="X843" s="45" t="s">
        <v>2989</v>
      </c>
    </row>
    <row r="844" spans="2:24" ht="31.5" hidden="1" customHeight="1" x14ac:dyDescent="0.2"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1"/>
      <c r="W844" s="15" t="s">
        <v>1919</v>
      </c>
      <c r="X844" s="45" t="s">
        <v>2990</v>
      </c>
    </row>
    <row r="845" spans="2:24" ht="31.5" hidden="1" customHeight="1" x14ac:dyDescent="0.2"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1"/>
      <c r="W845" s="15" t="s">
        <v>1920</v>
      </c>
      <c r="X845" s="45" t="s">
        <v>2991</v>
      </c>
    </row>
    <row r="846" spans="2:24" ht="31.5" hidden="1" customHeight="1" x14ac:dyDescent="0.2"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1"/>
      <c r="W846" s="15" t="s">
        <v>1921</v>
      </c>
      <c r="X846" s="45" t="s">
        <v>2992</v>
      </c>
    </row>
    <row r="847" spans="2:24" ht="31.5" hidden="1" customHeight="1" x14ac:dyDescent="0.2"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1"/>
      <c r="W847" s="15" t="s">
        <v>1517</v>
      </c>
      <c r="X847" s="45" t="s">
        <v>2993</v>
      </c>
    </row>
    <row r="848" spans="2:24" ht="31.5" hidden="1" customHeight="1" x14ac:dyDescent="0.2"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1"/>
      <c r="W848" s="15" t="s">
        <v>461</v>
      </c>
      <c r="X848" s="45" t="s">
        <v>2994</v>
      </c>
    </row>
    <row r="849" spans="2:24" ht="31.5" hidden="1" customHeight="1" x14ac:dyDescent="0.2"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1"/>
      <c r="W849" s="15" t="s">
        <v>18</v>
      </c>
      <c r="X849" s="45" t="s">
        <v>2995</v>
      </c>
    </row>
    <row r="850" spans="2:24" ht="31.5" hidden="1" customHeight="1" x14ac:dyDescent="0.2"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1"/>
      <c r="W850" s="15" t="s">
        <v>1922</v>
      </c>
      <c r="X850" s="45" t="s">
        <v>2996</v>
      </c>
    </row>
    <row r="851" spans="2:24" ht="31.5" hidden="1" customHeight="1" x14ac:dyDescent="0.2"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1"/>
      <c r="W851" s="15" t="s">
        <v>1923</v>
      </c>
      <c r="X851" s="45" t="s">
        <v>2997</v>
      </c>
    </row>
    <row r="852" spans="2:24" ht="31.5" hidden="1" customHeight="1" x14ac:dyDescent="0.2"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1"/>
      <c r="W852" s="15" t="s">
        <v>1924</v>
      </c>
      <c r="X852" s="45" t="s">
        <v>2998</v>
      </c>
    </row>
    <row r="853" spans="2:24" ht="31.5" hidden="1" customHeight="1" x14ac:dyDescent="0.2"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1"/>
      <c r="W853" s="15" t="s">
        <v>1925</v>
      </c>
      <c r="X853" s="45" t="s">
        <v>2999</v>
      </c>
    </row>
    <row r="854" spans="2:24" ht="31.5" hidden="1" customHeight="1" x14ac:dyDescent="0.2"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1"/>
      <c r="W854" s="15" t="s">
        <v>1255</v>
      </c>
      <c r="X854" s="45" t="s">
        <v>3000</v>
      </c>
    </row>
    <row r="855" spans="2:24" ht="31.5" hidden="1" customHeight="1" x14ac:dyDescent="0.2"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1"/>
      <c r="W855" s="15" t="s">
        <v>1926</v>
      </c>
      <c r="X855" s="45" t="s">
        <v>3001</v>
      </c>
    </row>
    <row r="856" spans="2:24" ht="31.5" hidden="1" customHeight="1" x14ac:dyDescent="0.2"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1"/>
      <c r="W856" s="15" t="s">
        <v>814</v>
      </c>
      <c r="X856" s="45" t="s">
        <v>3002</v>
      </c>
    </row>
    <row r="857" spans="2:24" ht="31.5" hidden="1" customHeight="1" x14ac:dyDescent="0.2"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1"/>
      <c r="W857" s="15" t="s">
        <v>418</v>
      </c>
      <c r="X857" s="45" t="s">
        <v>3003</v>
      </c>
    </row>
    <row r="858" spans="2:24" ht="31.5" hidden="1" customHeight="1" x14ac:dyDescent="0.2"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1"/>
      <c r="W858" s="15" t="s">
        <v>1927</v>
      </c>
      <c r="X858" s="45" t="s">
        <v>3004</v>
      </c>
    </row>
    <row r="859" spans="2:24" ht="31.5" hidden="1" customHeight="1" x14ac:dyDescent="0.2"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1"/>
      <c r="W859" s="15" t="s">
        <v>1928</v>
      </c>
      <c r="X859" s="45" t="s">
        <v>3005</v>
      </c>
    </row>
    <row r="860" spans="2:24" ht="31.5" hidden="1" customHeight="1" x14ac:dyDescent="0.2"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1"/>
      <c r="W860" s="15" t="s">
        <v>1929</v>
      </c>
      <c r="X860" s="45" t="s">
        <v>3006</v>
      </c>
    </row>
    <row r="861" spans="2:24" ht="31.5" hidden="1" customHeight="1" x14ac:dyDescent="0.2"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1"/>
      <c r="W861" s="15" t="s">
        <v>1930</v>
      </c>
      <c r="X861" s="45" t="s">
        <v>3007</v>
      </c>
    </row>
    <row r="862" spans="2:24" ht="31.5" hidden="1" customHeight="1" x14ac:dyDescent="0.2"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1"/>
      <c r="W862" s="15" t="s">
        <v>489</v>
      </c>
      <c r="X862" s="45" t="s">
        <v>3008</v>
      </c>
    </row>
    <row r="863" spans="2:24" ht="31.5" hidden="1" customHeight="1" x14ac:dyDescent="0.2"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1"/>
      <c r="W863" s="15" t="s">
        <v>1931</v>
      </c>
      <c r="X863" s="45" t="s">
        <v>3009</v>
      </c>
    </row>
    <row r="864" spans="2:24" ht="31.5" hidden="1" customHeight="1" x14ac:dyDescent="0.2"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1"/>
      <c r="W864" s="15" t="s">
        <v>1932</v>
      </c>
      <c r="X864" s="45" t="s">
        <v>3010</v>
      </c>
    </row>
    <row r="865" spans="2:24" ht="31.5" hidden="1" customHeight="1" x14ac:dyDescent="0.2"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1"/>
      <c r="W865" s="15" t="s">
        <v>1933</v>
      </c>
      <c r="X865" s="45" t="s">
        <v>3011</v>
      </c>
    </row>
    <row r="866" spans="2:24" ht="31.5" hidden="1" customHeight="1" x14ac:dyDescent="0.2"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1"/>
      <c r="W866" s="15" t="s">
        <v>1282</v>
      </c>
      <c r="X866" s="45" t="s">
        <v>3012</v>
      </c>
    </row>
    <row r="867" spans="2:24" ht="31.5" hidden="1" customHeight="1" x14ac:dyDescent="0.2"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1"/>
      <c r="W867" s="15" t="s">
        <v>347</v>
      </c>
      <c r="X867" s="45" t="s">
        <v>3013</v>
      </c>
    </row>
    <row r="868" spans="2:24" ht="31.5" hidden="1" customHeight="1" x14ac:dyDescent="0.2"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1"/>
      <c r="W868" s="15" t="s">
        <v>1934</v>
      </c>
      <c r="X868" s="45" t="s">
        <v>3014</v>
      </c>
    </row>
    <row r="869" spans="2:24" ht="31.5" hidden="1" customHeight="1" x14ac:dyDescent="0.2"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1"/>
      <c r="W869" s="15" t="s">
        <v>1935</v>
      </c>
      <c r="X869" s="45" t="s">
        <v>3015</v>
      </c>
    </row>
    <row r="870" spans="2:24" ht="31.5" hidden="1" customHeight="1" x14ac:dyDescent="0.2"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1"/>
      <c r="W870" s="15" t="s">
        <v>1936</v>
      </c>
      <c r="X870" s="45" t="s">
        <v>3016</v>
      </c>
    </row>
    <row r="871" spans="2:24" ht="31.5" hidden="1" customHeight="1" x14ac:dyDescent="0.2"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1"/>
      <c r="W871" s="15" t="s">
        <v>1937</v>
      </c>
      <c r="X871" s="45" t="s">
        <v>3017</v>
      </c>
    </row>
    <row r="872" spans="2:24" ht="31.5" hidden="1" customHeight="1" x14ac:dyDescent="0.2"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1"/>
      <c r="W872" s="15" t="s">
        <v>1938</v>
      </c>
      <c r="X872" s="45" t="s">
        <v>3018</v>
      </c>
    </row>
    <row r="873" spans="2:24" ht="31.5" hidden="1" customHeight="1" x14ac:dyDescent="0.2"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1"/>
      <c r="W873" s="15" t="s">
        <v>1939</v>
      </c>
      <c r="X873" s="45" t="s">
        <v>3019</v>
      </c>
    </row>
    <row r="874" spans="2:24" ht="31.5" hidden="1" customHeight="1" x14ac:dyDescent="0.2"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1"/>
      <c r="W874" s="15" t="s">
        <v>1939</v>
      </c>
      <c r="X874" s="45" t="s">
        <v>3020</v>
      </c>
    </row>
    <row r="875" spans="2:24" ht="31.5" hidden="1" customHeight="1" x14ac:dyDescent="0.2"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1"/>
      <c r="W875" s="15" t="s">
        <v>1940</v>
      </c>
      <c r="X875" s="45" t="s">
        <v>3021</v>
      </c>
    </row>
    <row r="876" spans="2:24" ht="31.5" hidden="1" customHeight="1" x14ac:dyDescent="0.2"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1"/>
      <c r="W876" s="15" t="s">
        <v>1233</v>
      </c>
      <c r="X876" s="45" t="s">
        <v>3022</v>
      </c>
    </row>
    <row r="877" spans="2:24" ht="31.5" hidden="1" customHeight="1" x14ac:dyDescent="0.2"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1"/>
      <c r="W877" s="15" t="s">
        <v>121</v>
      </c>
      <c r="X877" s="45" t="s">
        <v>3023</v>
      </c>
    </row>
    <row r="878" spans="2:24" ht="31.5" hidden="1" customHeight="1" x14ac:dyDescent="0.2"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1"/>
      <c r="W878" s="15" t="s">
        <v>1942</v>
      </c>
      <c r="X878" s="45" t="s">
        <v>3024</v>
      </c>
    </row>
    <row r="879" spans="2:24" ht="31.5" hidden="1" customHeight="1" x14ac:dyDescent="0.2"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1"/>
      <c r="W879" s="15" t="s">
        <v>1943</v>
      </c>
      <c r="X879" s="45" t="s">
        <v>3025</v>
      </c>
    </row>
    <row r="880" spans="2:24" ht="31.5" hidden="1" customHeight="1" x14ac:dyDescent="0.2"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1"/>
      <c r="W880" s="15" t="s">
        <v>312</v>
      </c>
      <c r="X880" s="45" t="s">
        <v>3026</v>
      </c>
    </row>
    <row r="881" spans="2:24" ht="31.5" hidden="1" customHeight="1" x14ac:dyDescent="0.2"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1"/>
      <c r="W881" s="15" t="s">
        <v>585</v>
      </c>
      <c r="X881" s="45" t="s">
        <v>3027</v>
      </c>
    </row>
    <row r="882" spans="2:24" ht="31.5" hidden="1" customHeight="1" x14ac:dyDescent="0.2"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1"/>
      <c r="W882" s="15" t="s">
        <v>549</v>
      </c>
      <c r="X882" s="45" t="s">
        <v>3028</v>
      </c>
    </row>
    <row r="883" spans="2:24" ht="31.5" hidden="1" customHeight="1" x14ac:dyDescent="0.2"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1"/>
      <c r="W883" s="15" t="s">
        <v>1944</v>
      </c>
      <c r="X883" s="45" t="s">
        <v>3029</v>
      </c>
    </row>
    <row r="884" spans="2:24" ht="31.5" hidden="1" customHeight="1" x14ac:dyDescent="0.2"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1"/>
      <c r="W884" s="15" t="s">
        <v>1945</v>
      </c>
      <c r="X884" s="45" t="s">
        <v>3030</v>
      </c>
    </row>
    <row r="885" spans="2:24" ht="31.5" hidden="1" customHeight="1" x14ac:dyDescent="0.2"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1"/>
      <c r="W885" s="15" t="s">
        <v>539</v>
      </c>
      <c r="X885" s="45" t="s">
        <v>3031</v>
      </c>
    </row>
    <row r="886" spans="2:24" ht="31.5" hidden="1" customHeight="1" x14ac:dyDescent="0.2"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1"/>
      <c r="W886" s="15" t="s">
        <v>263</v>
      </c>
      <c r="X886" s="45" t="s">
        <v>3032</v>
      </c>
    </row>
    <row r="887" spans="2:24" ht="31.5" hidden="1" customHeight="1" x14ac:dyDescent="0.2"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1"/>
      <c r="W887" s="15" t="s">
        <v>601</v>
      </c>
      <c r="X887" s="45" t="s">
        <v>3033</v>
      </c>
    </row>
    <row r="888" spans="2:24" ht="31.5" hidden="1" customHeight="1" x14ac:dyDescent="0.2"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1"/>
      <c r="W888" s="15" t="s">
        <v>494</v>
      </c>
      <c r="X888" s="45" t="s">
        <v>3034</v>
      </c>
    </row>
    <row r="889" spans="2:24" ht="31.5" hidden="1" customHeight="1" x14ac:dyDescent="0.2"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1"/>
      <c r="W889" s="15" t="s">
        <v>488</v>
      </c>
      <c r="X889" s="45" t="s">
        <v>3035</v>
      </c>
    </row>
    <row r="890" spans="2:24" ht="31.5" hidden="1" customHeight="1" x14ac:dyDescent="0.2"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1"/>
      <c r="W890" s="15" t="s">
        <v>379</v>
      </c>
      <c r="X890" s="45" t="s">
        <v>3036</v>
      </c>
    </row>
    <row r="891" spans="2:24" ht="31.5" hidden="1" customHeight="1" x14ac:dyDescent="0.2"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1"/>
      <c r="W891" s="15" t="s">
        <v>1947</v>
      </c>
      <c r="X891" s="45" t="s">
        <v>3037</v>
      </c>
    </row>
    <row r="892" spans="2:24" ht="31.5" hidden="1" customHeight="1" x14ac:dyDescent="0.2"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1"/>
      <c r="W892" s="15" t="s">
        <v>1198</v>
      </c>
      <c r="X892" s="45" t="s">
        <v>3038</v>
      </c>
    </row>
    <row r="893" spans="2:24" ht="31.5" hidden="1" customHeight="1" x14ac:dyDescent="0.2"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1"/>
      <c r="W893" s="15" t="s">
        <v>1948</v>
      </c>
      <c r="X893" s="45" t="s">
        <v>3039</v>
      </c>
    </row>
    <row r="894" spans="2:24" ht="31.5" hidden="1" customHeight="1" x14ac:dyDescent="0.2"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1"/>
      <c r="W894" s="15" t="s">
        <v>277</v>
      </c>
      <c r="X894" s="45" t="s">
        <v>3040</v>
      </c>
    </row>
    <row r="895" spans="2:24" ht="31.5" hidden="1" customHeight="1" x14ac:dyDescent="0.2"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1"/>
      <c r="W895" s="15" t="s">
        <v>1196</v>
      </c>
      <c r="X895" s="45" t="s">
        <v>3041</v>
      </c>
    </row>
    <row r="896" spans="2:24" ht="31.5" hidden="1" customHeight="1" x14ac:dyDescent="0.2"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1"/>
      <c r="W896" s="15" t="s">
        <v>1949</v>
      </c>
      <c r="X896" s="45" t="s">
        <v>3042</v>
      </c>
    </row>
    <row r="897" spans="2:24" ht="31.5" hidden="1" customHeight="1" x14ac:dyDescent="0.2"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1"/>
      <c r="W897" s="15" t="s">
        <v>169</v>
      </c>
      <c r="X897" s="45" t="s">
        <v>3043</v>
      </c>
    </row>
    <row r="898" spans="2:24" ht="31.5" hidden="1" customHeight="1" x14ac:dyDescent="0.2"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1"/>
      <c r="W898" s="15" t="s">
        <v>299</v>
      </c>
      <c r="X898" s="45" t="s">
        <v>3044</v>
      </c>
    </row>
    <row r="899" spans="2:24" ht="31.5" hidden="1" customHeight="1" x14ac:dyDescent="0.2"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1"/>
      <c r="W899" s="15" t="s">
        <v>158</v>
      </c>
      <c r="X899" s="45" t="s">
        <v>3045</v>
      </c>
    </row>
    <row r="900" spans="2:24" ht="31.5" hidden="1" customHeight="1" x14ac:dyDescent="0.2"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1"/>
      <c r="W900" s="15" t="s">
        <v>106</v>
      </c>
      <c r="X900" s="45" t="s">
        <v>3046</v>
      </c>
    </row>
    <row r="901" spans="2:24" ht="31.5" hidden="1" customHeight="1" x14ac:dyDescent="0.2"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1"/>
      <c r="W901" s="15" t="s">
        <v>1236</v>
      </c>
      <c r="X901" s="45" t="s">
        <v>3047</v>
      </c>
    </row>
    <row r="902" spans="2:24" ht="31.5" hidden="1" customHeight="1" x14ac:dyDescent="0.2"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1"/>
      <c r="W902" s="15" t="s">
        <v>587</v>
      </c>
      <c r="X902" s="45" t="s">
        <v>3048</v>
      </c>
    </row>
    <row r="903" spans="2:24" ht="31.5" hidden="1" customHeight="1" x14ac:dyDescent="0.2"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1"/>
      <c r="W903" s="15" t="s">
        <v>568</v>
      </c>
      <c r="X903" s="45" t="s">
        <v>3049</v>
      </c>
    </row>
    <row r="904" spans="2:24" ht="31.5" hidden="1" customHeight="1" x14ac:dyDescent="0.2"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1"/>
      <c r="W904" s="15" t="s">
        <v>1950</v>
      </c>
      <c r="X904" s="45" t="s">
        <v>3050</v>
      </c>
    </row>
    <row r="905" spans="2:24" ht="31.5" hidden="1" customHeight="1" x14ac:dyDescent="0.2"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1"/>
      <c r="W905" s="15" t="s">
        <v>1256</v>
      </c>
      <c r="X905" s="45" t="s">
        <v>3051</v>
      </c>
    </row>
    <row r="906" spans="2:24" ht="31.5" hidden="1" customHeight="1" x14ac:dyDescent="0.2"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1"/>
      <c r="W906" s="15" t="s">
        <v>1951</v>
      </c>
      <c r="X906" s="45" t="s">
        <v>3052</v>
      </c>
    </row>
    <row r="907" spans="2:24" ht="31.5" hidden="1" customHeight="1" x14ac:dyDescent="0.2"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1"/>
      <c r="W907" s="15" t="s">
        <v>26</v>
      </c>
      <c r="X907" s="45" t="s">
        <v>3053</v>
      </c>
    </row>
    <row r="908" spans="2:24" ht="31.5" hidden="1" customHeight="1" x14ac:dyDescent="0.2"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1"/>
      <c r="W908" s="15" t="s">
        <v>1952</v>
      </c>
      <c r="X908" s="45" t="s">
        <v>3054</v>
      </c>
    </row>
    <row r="909" spans="2:24" ht="31.5" hidden="1" customHeight="1" x14ac:dyDescent="0.2"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1"/>
      <c r="W909" s="15" t="s">
        <v>533</v>
      </c>
      <c r="X909" s="45" t="s">
        <v>3055</v>
      </c>
    </row>
    <row r="910" spans="2:24" ht="31.5" hidden="1" customHeight="1" x14ac:dyDescent="0.2"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1"/>
      <c r="W910" s="15" t="s">
        <v>1229</v>
      </c>
      <c r="X910" s="45" t="s">
        <v>3056</v>
      </c>
    </row>
    <row r="911" spans="2:24" ht="31.5" hidden="1" customHeight="1" x14ac:dyDescent="0.2"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1"/>
      <c r="W911" s="15" t="s">
        <v>1225</v>
      </c>
      <c r="X911" s="45" t="s">
        <v>3057</v>
      </c>
    </row>
    <row r="912" spans="2:24" ht="31.5" hidden="1" customHeight="1" x14ac:dyDescent="0.2"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1"/>
      <c r="W912" s="15" t="s">
        <v>625</v>
      </c>
      <c r="X912" s="45" t="s">
        <v>3058</v>
      </c>
    </row>
    <row r="913" spans="2:24" ht="31.5" hidden="1" customHeight="1" x14ac:dyDescent="0.2"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1"/>
      <c r="W913" s="15" t="s">
        <v>1953</v>
      </c>
      <c r="X913" s="45" t="s">
        <v>3059</v>
      </c>
    </row>
    <row r="914" spans="2:24" ht="31.5" hidden="1" customHeight="1" x14ac:dyDescent="0.2"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1"/>
      <c r="W914" s="15" t="s">
        <v>496</v>
      </c>
      <c r="X914" s="45" t="s">
        <v>3060</v>
      </c>
    </row>
    <row r="915" spans="2:24" ht="31.5" hidden="1" customHeight="1" x14ac:dyDescent="0.2"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1"/>
      <c r="W915" s="15" t="s">
        <v>161</v>
      </c>
      <c r="X915" s="45" t="s">
        <v>3061</v>
      </c>
    </row>
    <row r="916" spans="2:24" ht="31.5" hidden="1" customHeight="1" x14ac:dyDescent="0.2"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1"/>
      <c r="W916" s="15" t="s">
        <v>1955</v>
      </c>
      <c r="X916" s="45" t="s">
        <v>3062</v>
      </c>
    </row>
    <row r="917" spans="2:24" ht="31.5" hidden="1" customHeight="1" x14ac:dyDescent="0.2"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1"/>
      <c r="W917" s="15" t="s">
        <v>1956</v>
      </c>
      <c r="X917" s="45" t="s">
        <v>3063</v>
      </c>
    </row>
    <row r="918" spans="2:24" ht="31.5" hidden="1" customHeight="1" x14ac:dyDescent="0.2"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1"/>
      <c r="W918" s="15" t="s">
        <v>1957</v>
      </c>
      <c r="X918" s="45" t="s">
        <v>3064</v>
      </c>
    </row>
    <row r="919" spans="2:24" ht="31.5" hidden="1" customHeight="1" x14ac:dyDescent="0.2"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1"/>
      <c r="W919" s="15" t="s">
        <v>417</v>
      </c>
      <c r="X919" s="45" t="s">
        <v>3065</v>
      </c>
    </row>
    <row r="920" spans="2:24" ht="31.5" hidden="1" customHeight="1" x14ac:dyDescent="0.2"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1"/>
      <c r="W920" s="15" t="s">
        <v>1958</v>
      </c>
      <c r="X920" s="45" t="s">
        <v>3066</v>
      </c>
    </row>
    <row r="921" spans="2:24" ht="31.5" hidden="1" customHeight="1" x14ac:dyDescent="0.2"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1"/>
      <c r="W921" s="15" t="s">
        <v>274</v>
      </c>
      <c r="X921" s="45" t="s">
        <v>3067</v>
      </c>
    </row>
    <row r="922" spans="2:24" ht="31.5" hidden="1" customHeight="1" x14ac:dyDescent="0.2"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1"/>
      <c r="W922" s="15" t="s">
        <v>208</v>
      </c>
      <c r="X922" s="45" t="s">
        <v>3068</v>
      </c>
    </row>
    <row r="923" spans="2:24" ht="31.5" hidden="1" customHeight="1" x14ac:dyDescent="0.2"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1"/>
      <c r="W923" s="15" t="s">
        <v>1959</v>
      </c>
      <c r="X923" s="45" t="s">
        <v>3069</v>
      </c>
    </row>
    <row r="924" spans="2:24" ht="31.5" hidden="1" customHeight="1" x14ac:dyDescent="0.2"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1"/>
      <c r="W924" s="15" t="s">
        <v>531</v>
      </c>
      <c r="X924" s="45" t="s">
        <v>3070</v>
      </c>
    </row>
    <row r="925" spans="2:24" ht="31.5" hidden="1" customHeight="1" x14ac:dyDescent="0.2"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1"/>
      <c r="W925" s="15" t="s">
        <v>1300</v>
      </c>
      <c r="X925" s="45" t="s">
        <v>3071</v>
      </c>
    </row>
    <row r="926" spans="2:24" ht="31.5" hidden="1" customHeight="1" x14ac:dyDescent="0.2"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1"/>
      <c r="W926" s="15" t="s">
        <v>54</v>
      </c>
      <c r="X926" s="45" t="s">
        <v>3072</v>
      </c>
    </row>
    <row r="927" spans="2:24" ht="31.5" hidden="1" customHeight="1" x14ac:dyDescent="0.2"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1"/>
      <c r="W927" s="15" t="s">
        <v>602</v>
      </c>
      <c r="X927" s="45" t="s">
        <v>3073</v>
      </c>
    </row>
    <row r="928" spans="2:24" ht="31.5" hidden="1" customHeight="1" x14ac:dyDescent="0.2"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1"/>
      <c r="W928" s="15" t="s">
        <v>1960</v>
      </c>
      <c r="X928" s="45" t="s">
        <v>3074</v>
      </c>
    </row>
    <row r="929" spans="2:24" ht="31.5" hidden="1" customHeight="1" x14ac:dyDescent="0.2"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1"/>
      <c r="W929" s="15" t="s">
        <v>589</v>
      </c>
      <c r="X929" s="45" t="s">
        <v>3075</v>
      </c>
    </row>
    <row r="930" spans="2:24" ht="31.5" hidden="1" customHeight="1" x14ac:dyDescent="0.2"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1"/>
      <c r="W930" s="15" t="s">
        <v>535</v>
      </c>
      <c r="X930" s="45" t="s">
        <v>3076</v>
      </c>
    </row>
    <row r="931" spans="2:24" ht="31.5" hidden="1" customHeight="1" x14ac:dyDescent="0.2"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1"/>
      <c r="W931" s="15" t="s">
        <v>566</v>
      </c>
      <c r="X931" s="45" t="s">
        <v>3077</v>
      </c>
    </row>
    <row r="932" spans="2:24" ht="31.5" hidden="1" customHeight="1" x14ac:dyDescent="0.2"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1"/>
      <c r="W932" s="15" t="s">
        <v>1239</v>
      </c>
      <c r="X932" s="45" t="s">
        <v>3078</v>
      </c>
    </row>
    <row r="933" spans="2:24" ht="31.5" hidden="1" customHeight="1" x14ac:dyDescent="0.2"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1"/>
      <c r="W933" s="15" t="s">
        <v>1961</v>
      </c>
      <c r="X933" s="45" t="s">
        <v>3079</v>
      </c>
    </row>
    <row r="934" spans="2:24" ht="31.5" hidden="1" customHeight="1" x14ac:dyDescent="0.2"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1"/>
      <c r="W934" s="15" t="s">
        <v>1962</v>
      </c>
      <c r="X934" s="45" t="s">
        <v>3080</v>
      </c>
    </row>
    <row r="935" spans="2:24" ht="31.5" hidden="1" customHeight="1" x14ac:dyDescent="0.2"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1"/>
      <c r="W935" s="15" t="s">
        <v>1963</v>
      </c>
      <c r="X935" s="45" t="s">
        <v>3081</v>
      </c>
    </row>
    <row r="936" spans="2:24" ht="31.5" hidden="1" customHeight="1" x14ac:dyDescent="0.2"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1"/>
      <c r="W936" s="15" t="s">
        <v>1195</v>
      </c>
      <c r="X936" s="45" t="s">
        <v>3082</v>
      </c>
    </row>
    <row r="937" spans="2:24" ht="31.5" hidden="1" customHeight="1" x14ac:dyDescent="0.2"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1"/>
      <c r="W937" s="15" t="s">
        <v>486</v>
      </c>
      <c r="X937" s="45" t="s">
        <v>3083</v>
      </c>
    </row>
    <row r="938" spans="2:24" ht="31.5" hidden="1" customHeight="1" x14ac:dyDescent="0.2"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1"/>
      <c r="W938" s="15" t="s">
        <v>1224</v>
      </c>
      <c r="X938" s="45" t="s">
        <v>3084</v>
      </c>
    </row>
    <row r="939" spans="2:24" ht="31.5" hidden="1" customHeight="1" x14ac:dyDescent="0.2"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1"/>
      <c r="W939" s="15" t="s">
        <v>1964</v>
      </c>
      <c r="X939" s="45" t="s">
        <v>3085</v>
      </c>
    </row>
    <row r="940" spans="2:24" ht="31.5" hidden="1" customHeight="1" x14ac:dyDescent="0.2"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1"/>
      <c r="W940" s="15" t="s">
        <v>1965</v>
      </c>
      <c r="X940" s="45" t="s">
        <v>3086</v>
      </c>
    </row>
    <row r="941" spans="2:24" ht="31.5" hidden="1" customHeight="1" x14ac:dyDescent="0.2"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1"/>
      <c r="W941" s="15" t="s">
        <v>540</v>
      </c>
      <c r="X941" s="45" t="s">
        <v>3087</v>
      </c>
    </row>
    <row r="942" spans="2:24" ht="31.5" hidden="1" customHeight="1" x14ac:dyDescent="0.2"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1"/>
      <c r="W942" s="15" t="s">
        <v>583</v>
      </c>
      <c r="X942" s="45" t="s">
        <v>3088</v>
      </c>
    </row>
    <row r="943" spans="2:24" ht="31.5" hidden="1" customHeight="1" x14ac:dyDescent="0.2"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1"/>
      <c r="W943" s="15" t="s">
        <v>128</v>
      </c>
      <c r="X943" s="45" t="s">
        <v>3089</v>
      </c>
    </row>
    <row r="944" spans="2:24" ht="31.5" hidden="1" customHeight="1" x14ac:dyDescent="0.2"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1"/>
      <c r="W944" s="15" t="s">
        <v>318</v>
      </c>
      <c r="X944" s="45" t="s">
        <v>3090</v>
      </c>
    </row>
    <row r="945" spans="2:24" ht="31.5" hidden="1" customHeight="1" x14ac:dyDescent="0.2"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1"/>
      <c r="W945" s="15" t="s">
        <v>1966</v>
      </c>
      <c r="X945" s="45" t="s">
        <v>3091</v>
      </c>
    </row>
    <row r="946" spans="2:24" ht="31.5" hidden="1" customHeight="1" x14ac:dyDescent="0.2"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1"/>
      <c r="W946" s="15" t="s">
        <v>262</v>
      </c>
      <c r="X946" s="45" t="s">
        <v>3092</v>
      </c>
    </row>
    <row r="947" spans="2:24" ht="31.5" hidden="1" customHeight="1" x14ac:dyDescent="0.2"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1"/>
      <c r="W947" s="15" t="s">
        <v>70</v>
      </c>
      <c r="X947" s="45" t="s">
        <v>3093</v>
      </c>
    </row>
    <row r="948" spans="2:24" ht="31.5" hidden="1" customHeight="1" x14ac:dyDescent="0.2"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1"/>
      <c r="W948" s="15" t="s">
        <v>1967</v>
      </c>
      <c r="X948" s="45" t="s">
        <v>3094</v>
      </c>
    </row>
    <row r="949" spans="2:24" ht="31.5" hidden="1" customHeight="1" x14ac:dyDescent="0.2"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1"/>
      <c r="W949" s="15" t="s">
        <v>1968</v>
      </c>
      <c r="X949" s="45" t="s">
        <v>3095</v>
      </c>
    </row>
    <row r="950" spans="2:24" ht="31.5" hidden="1" customHeight="1" x14ac:dyDescent="0.2"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1"/>
      <c r="W950" s="15" t="s">
        <v>1969</v>
      </c>
      <c r="X950" s="45" t="s">
        <v>3096</v>
      </c>
    </row>
    <row r="951" spans="2:24" ht="31.5" hidden="1" customHeight="1" x14ac:dyDescent="0.2"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1"/>
      <c r="W951" s="15" t="s">
        <v>511</v>
      </c>
      <c r="X951" s="45" t="s">
        <v>3097</v>
      </c>
    </row>
    <row r="952" spans="2:24" ht="31.5" hidden="1" customHeight="1" x14ac:dyDescent="0.2"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1"/>
      <c r="W952" s="15" t="s">
        <v>423</v>
      </c>
      <c r="X952" s="45" t="s">
        <v>3098</v>
      </c>
    </row>
    <row r="953" spans="2:24" ht="31.5" hidden="1" customHeight="1" x14ac:dyDescent="0.2"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1"/>
      <c r="W953" s="15" t="s">
        <v>210</v>
      </c>
      <c r="X953" s="45" t="s">
        <v>3099</v>
      </c>
    </row>
    <row r="954" spans="2:24" ht="31.5" hidden="1" customHeight="1" x14ac:dyDescent="0.2"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1"/>
      <c r="W954" s="15" t="s">
        <v>1970</v>
      </c>
      <c r="X954" s="45" t="s">
        <v>3100</v>
      </c>
    </row>
    <row r="955" spans="2:24" ht="31.5" hidden="1" customHeight="1" x14ac:dyDescent="0.2"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1"/>
      <c r="W955" s="15" t="s">
        <v>1970</v>
      </c>
      <c r="X955" s="45" t="s">
        <v>3101</v>
      </c>
    </row>
    <row r="956" spans="2:24" ht="31.5" hidden="1" customHeight="1" x14ac:dyDescent="0.2"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1"/>
      <c r="W956" s="15" t="s">
        <v>102</v>
      </c>
      <c r="X956" s="45" t="s">
        <v>3102</v>
      </c>
    </row>
    <row r="957" spans="2:24" ht="31.5" hidden="1" customHeight="1" x14ac:dyDescent="0.2"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1"/>
      <c r="W957" s="15" t="s">
        <v>1276</v>
      </c>
      <c r="X957" s="45" t="s">
        <v>3103</v>
      </c>
    </row>
    <row r="958" spans="2:24" ht="31.5" hidden="1" customHeight="1" x14ac:dyDescent="0.2"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1"/>
      <c r="W958" s="15" t="s">
        <v>1971</v>
      </c>
      <c r="X958" s="45" t="s">
        <v>3104</v>
      </c>
    </row>
    <row r="959" spans="2:24" ht="31.5" hidden="1" customHeight="1" x14ac:dyDescent="0.2"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1"/>
      <c r="W959" s="15" t="s">
        <v>1972</v>
      </c>
      <c r="X959" s="45" t="s">
        <v>3105</v>
      </c>
    </row>
    <row r="960" spans="2:24" ht="31.5" hidden="1" customHeight="1" x14ac:dyDescent="0.2"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1"/>
      <c r="W960" s="15" t="s">
        <v>1973</v>
      </c>
      <c r="X960" s="45" t="s">
        <v>3106</v>
      </c>
    </row>
    <row r="961" spans="2:24" ht="31.5" hidden="1" customHeight="1" x14ac:dyDescent="0.2"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1"/>
      <c r="W961" s="15" t="s">
        <v>1974</v>
      </c>
      <c r="X961" s="45" t="s">
        <v>3107</v>
      </c>
    </row>
    <row r="962" spans="2:24" ht="31.5" hidden="1" customHeight="1" x14ac:dyDescent="0.2"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1"/>
      <c r="W962" s="15" t="s">
        <v>230</v>
      </c>
      <c r="X962" s="45" t="s">
        <v>3108</v>
      </c>
    </row>
    <row r="963" spans="2:24" ht="31.5" hidden="1" customHeight="1" x14ac:dyDescent="0.2"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1"/>
      <c r="W963" s="15" t="s">
        <v>1365</v>
      </c>
      <c r="X963" s="45" t="s">
        <v>3109</v>
      </c>
    </row>
    <row r="964" spans="2:24" ht="31.5" hidden="1" customHeight="1" x14ac:dyDescent="0.2"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1"/>
      <c r="W964" s="15" t="s">
        <v>63</v>
      </c>
      <c r="X964" s="45" t="s">
        <v>3110</v>
      </c>
    </row>
    <row r="965" spans="2:24" ht="31.5" hidden="1" customHeight="1" x14ac:dyDescent="0.2"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1"/>
      <c r="W965" s="15" t="s">
        <v>1306</v>
      </c>
      <c r="X965" s="45" t="s">
        <v>3111</v>
      </c>
    </row>
    <row r="966" spans="2:24" ht="31.5" hidden="1" customHeight="1" x14ac:dyDescent="0.2"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1"/>
      <c r="W966" s="15" t="s">
        <v>518</v>
      </c>
      <c r="X966" s="45" t="s">
        <v>3112</v>
      </c>
    </row>
    <row r="967" spans="2:24" ht="31.5" hidden="1" customHeight="1" x14ac:dyDescent="0.2"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1"/>
      <c r="W967" s="15" t="s">
        <v>1975</v>
      </c>
      <c r="X967" s="45" t="s">
        <v>3113</v>
      </c>
    </row>
    <row r="968" spans="2:24" ht="31.5" hidden="1" customHeight="1" x14ac:dyDescent="0.2"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1"/>
      <c r="W968" s="15" t="s">
        <v>183</v>
      </c>
      <c r="X968" s="45" t="s">
        <v>3114</v>
      </c>
    </row>
    <row r="969" spans="2:24" ht="31.5" hidden="1" customHeight="1" x14ac:dyDescent="0.2"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1"/>
      <c r="W969" s="15" t="s">
        <v>422</v>
      </c>
      <c r="X969" s="45" t="s">
        <v>3115</v>
      </c>
    </row>
    <row r="970" spans="2:24" ht="31.5" hidden="1" customHeight="1" x14ac:dyDescent="0.2"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1"/>
      <c r="W970" s="15" t="s">
        <v>1976</v>
      </c>
      <c r="X970" s="45" t="s">
        <v>3116</v>
      </c>
    </row>
    <row r="971" spans="2:24" ht="31.5" hidden="1" customHeight="1" x14ac:dyDescent="0.2"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1"/>
      <c r="W971" s="15" t="s">
        <v>605</v>
      </c>
      <c r="X971" s="45" t="s">
        <v>3117</v>
      </c>
    </row>
    <row r="972" spans="2:24" ht="31.5" hidden="1" customHeight="1" x14ac:dyDescent="0.2"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1"/>
      <c r="W972" s="15" t="s">
        <v>1977</v>
      </c>
      <c r="X972" s="45" t="s">
        <v>3118</v>
      </c>
    </row>
    <row r="973" spans="2:24" ht="31.5" hidden="1" customHeight="1" x14ac:dyDescent="0.2"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1"/>
      <c r="W973" s="15" t="s">
        <v>1978</v>
      </c>
      <c r="X973" s="45" t="s">
        <v>3119</v>
      </c>
    </row>
    <row r="974" spans="2:24" ht="31.5" hidden="1" customHeight="1" x14ac:dyDescent="0.2"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1"/>
      <c r="W974" s="15" t="s">
        <v>1979</v>
      </c>
      <c r="X974" s="45" t="s">
        <v>3120</v>
      </c>
    </row>
    <row r="975" spans="2:24" ht="31.5" hidden="1" customHeight="1" x14ac:dyDescent="0.2"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1"/>
      <c r="W975" s="15" t="s">
        <v>329</v>
      </c>
      <c r="X975" s="45" t="s">
        <v>3121</v>
      </c>
    </row>
    <row r="976" spans="2:24" ht="31.5" hidden="1" customHeight="1" x14ac:dyDescent="0.2"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1"/>
      <c r="W976" s="15" t="s">
        <v>138</v>
      </c>
      <c r="X976" s="45" t="s">
        <v>3122</v>
      </c>
    </row>
    <row r="977" spans="2:24" ht="31.5" hidden="1" customHeight="1" x14ac:dyDescent="0.2"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1"/>
      <c r="W977" s="15" t="s">
        <v>1207</v>
      </c>
      <c r="X977" s="45" t="s">
        <v>3123</v>
      </c>
    </row>
    <row r="978" spans="2:24" ht="31.5" hidden="1" customHeight="1" x14ac:dyDescent="0.2"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1"/>
      <c r="W978" s="15" t="s">
        <v>1980</v>
      </c>
      <c r="X978" s="45" t="s">
        <v>3124</v>
      </c>
    </row>
    <row r="979" spans="2:24" ht="31.5" hidden="1" customHeight="1" x14ac:dyDescent="0.2"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1"/>
      <c r="W979" s="15" t="s">
        <v>384</v>
      </c>
      <c r="X979" s="45" t="s">
        <v>3125</v>
      </c>
    </row>
    <row r="980" spans="2:24" ht="31.5" hidden="1" customHeight="1" x14ac:dyDescent="0.2"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1"/>
      <c r="W980" s="15" t="s">
        <v>296</v>
      </c>
      <c r="X980" s="45" t="s">
        <v>3126</v>
      </c>
    </row>
    <row r="981" spans="2:24" ht="31.5" hidden="1" customHeight="1" x14ac:dyDescent="0.2"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1"/>
      <c r="W981" s="15" t="s">
        <v>1199</v>
      </c>
      <c r="X981" s="45" t="s">
        <v>3127</v>
      </c>
    </row>
    <row r="982" spans="2:24" ht="31.5" hidden="1" customHeight="1" x14ac:dyDescent="0.2"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1"/>
      <c r="W982" s="15" t="s">
        <v>1981</v>
      </c>
      <c r="X982" s="45" t="s">
        <v>3128</v>
      </c>
    </row>
    <row r="983" spans="2:24" ht="31.5" hidden="1" customHeight="1" x14ac:dyDescent="0.2"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1"/>
      <c r="W983" s="15" t="s">
        <v>302</v>
      </c>
      <c r="X983" s="45" t="s">
        <v>3129</v>
      </c>
    </row>
    <row r="984" spans="2:24" ht="31.5" hidden="1" customHeight="1" x14ac:dyDescent="0.2"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1"/>
      <c r="W984" s="15" t="s">
        <v>1982</v>
      </c>
      <c r="X984" s="45" t="s">
        <v>3130</v>
      </c>
    </row>
    <row r="985" spans="2:24" ht="31.5" hidden="1" customHeight="1" x14ac:dyDescent="0.2"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1"/>
      <c r="W985" s="15" t="s">
        <v>1983</v>
      </c>
      <c r="X985" s="45" t="s">
        <v>3131</v>
      </c>
    </row>
    <row r="986" spans="2:24" ht="31.5" hidden="1" customHeight="1" x14ac:dyDescent="0.2"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1"/>
      <c r="W986" s="15" t="s">
        <v>1985</v>
      </c>
      <c r="X986" s="45" t="s">
        <v>3132</v>
      </c>
    </row>
    <row r="987" spans="2:24" ht="31.5" hidden="1" customHeight="1" x14ac:dyDescent="0.2"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1"/>
      <c r="W987" s="15" t="s">
        <v>357</v>
      </c>
      <c r="X987" s="45" t="s">
        <v>3133</v>
      </c>
    </row>
    <row r="988" spans="2:24" ht="31.5" hidden="1" customHeight="1" x14ac:dyDescent="0.2"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1"/>
      <c r="W988" s="15" t="s">
        <v>1986</v>
      </c>
      <c r="X988" s="45" t="s">
        <v>3134</v>
      </c>
    </row>
    <row r="989" spans="2:24" ht="31.5" hidden="1" customHeight="1" x14ac:dyDescent="0.2"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1"/>
      <c r="W989" s="15" t="s">
        <v>481</v>
      </c>
      <c r="X989" s="45" t="s">
        <v>3135</v>
      </c>
    </row>
    <row r="990" spans="2:24" ht="31.5" hidden="1" customHeight="1" x14ac:dyDescent="0.2"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1"/>
      <c r="W990" s="15" t="s">
        <v>1987</v>
      </c>
      <c r="X990" s="45" t="s">
        <v>3136</v>
      </c>
    </row>
    <row r="991" spans="2:24" ht="31.5" hidden="1" customHeight="1" x14ac:dyDescent="0.2"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1"/>
      <c r="W991" s="15" t="s">
        <v>1988</v>
      </c>
      <c r="X991" s="45" t="s">
        <v>3137</v>
      </c>
    </row>
    <row r="992" spans="2:24" ht="31.5" hidden="1" customHeight="1" x14ac:dyDescent="0.2"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1"/>
      <c r="W992" s="15" t="s">
        <v>238</v>
      </c>
      <c r="X992" s="45" t="s">
        <v>3138</v>
      </c>
    </row>
    <row r="993" spans="2:24" ht="31.5" hidden="1" customHeight="1" x14ac:dyDescent="0.2"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1"/>
      <c r="W993" s="15" t="s">
        <v>1989</v>
      </c>
      <c r="X993" s="45" t="s">
        <v>3139</v>
      </c>
    </row>
    <row r="994" spans="2:24" ht="31.5" hidden="1" customHeight="1" x14ac:dyDescent="0.2"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1"/>
      <c r="W994" s="15" t="s">
        <v>1990</v>
      </c>
      <c r="X994" s="45" t="s">
        <v>3140</v>
      </c>
    </row>
    <row r="995" spans="2:24" ht="31.5" hidden="1" customHeight="1" x14ac:dyDescent="0.2"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1"/>
      <c r="W995" s="15" t="s">
        <v>1991</v>
      </c>
      <c r="X995" s="45" t="s">
        <v>3141</v>
      </c>
    </row>
    <row r="996" spans="2:24" ht="31.5" hidden="1" customHeight="1" x14ac:dyDescent="0.2"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1"/>
      <c r="W996" s="15" t="s">
        <v>1992</v>
      </c>
      <c r="X996" s="45" t="s">
        <v>3142</v>
      </c>
    </row>
    <row r="997" spans="2:24" ht="31.5" hidden="1" customHeight="1" x14ac:dyDescent="0.2"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1"/>
      <c r="W997" s="15" t="s">
        <v>412</v>
      </c>
      <c r="X997" s="45" t="s">
        <v>3143</v>
      </c>
    </row>
    <row r="998" spans="2:24" ht="31.5" hidden="1" customHeight="1" x14ac:dyDescent="0.2"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1"/>
      <c r="W998" s="15" t="s">
        <v>221</v>
      </c>
      <c r="X998" s="45" t="s">
        <v>3144</v>
      </c>
    </row>
    <row r="999" spans="2:24" ht="31.5" hidden="1" customHeight="1" x14ac:dyDescent="0.2"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1"/>
      <c r="W999" s="15" t="s">
        <v>220</v>
      </c>
      <c r="X999" s="45" t="s">
        <v>3145</v>
      </c>
    </row>
    <row r="1000" spans="2:24" ht="31.5" hidden="1" customHeight="1" x14ac:dyDescent="0.2"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1"/>
      <c r="W1000" s="15" t="s">
        <v>222</v>
      </c>
      <c r="X1000" s="45" t="s">
        <v>3146</v>
      </c>
    </row>
    <row r="1001" spans="2:24" ht="31.5" hidden="1" customHeight="1" x14ac:dyDescent="0.2"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1"/>
      <c r="W1001" s="15" t="s">
        <v>343</v>
      </c>
      <c r="X1001" s="45" t="s">
        <v>3147</v>
      </c>
    </row>
    <row r="1002" spans="2:24" ht="31.5" hidden="1" customHeight="1" x14ac:dyDescent="0.2"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1"/>
      <c r="W1002" s="15" t="s">
        <v>366</v>
      </c>
      <c r="X1002" s="45" t="s">
        <v>3148</v>
      </c>
    </row>
    <row r="1003" spans="2:24" ht="31.5" hidden="1" customHeight="1" x14ac:dyDescent="0.2"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1"/>
      <c r="W1003" s="15" t="s">
        <v>275</v>
      </c>
      <c r="X1003" s="45" t="s">
        <v>3149</v>
      </c>
    </row>
    <row r="1004" spans="2:24" ht="31.5" hidden="1" customHeight="1" x14ac:dyDescent="0.2"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1"/>
      <c r="W1004" s="15" t="s">
        <v>884</v>
      </c>
      <c r="X1004" s="45" t="s">
        <v>3150</v>
      </c>
    </row>
    <row r="1005" spans="2:24" ht="31.5" hidden="1" customHeight="1" x14ac:dyDescent="0.2"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1"/>
      <c r="W1005" s="15" t="s">
        <v>1993</v>
      </c>
      <c r="X1005" s="45" t="s">
        <v>3151</v>
      </c>
    </row>
    <row r="1006" spans="2:24" ht="31.5" hidden="1" customHeight="1" x14ac:dyDescent="0.2"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1"/>
      <c r="W1006" s="15" t="s">
        <v>1332</v>
      </c>
      <c r="X1006" s="45" t="s">
        <v>3152</v>
      </c>
    </row>
    <row r="1007" spans="2:24" ht="31.5" hidden="1" customHeight="1" x14ac:dyDescent="0.2"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1"/>
      <c r="W1007" s="15" t="s">
        <v>1994</v>
      </c>
      <c r="X1007" s="45" t="s">
        <v>3153</v>
      </c>
    </row>
    <row r="1008" spans="2:24" ht="31.5" hidden="1" customHeight="1" x14ac:dyDescent="0.2"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1"/>
      <c r="W1008" s="15" t="s">
        <v>575</v>
      </c>
      <c r="X1008" s="45" t="s">
        <v>3154</v>
      </c>
    </row>
    <row r="1009" spans="2:24" ht="31.5" hidden="1" customHeight="1" x14ac:dyDescent="0.2"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1"/>
      <c r="W1009" s="15" t="s">
        <v>1294</v>
      </c>
      <c r="X1009" s="45" t="s">
        <v>3155</v>
      </c>
    </row>
    <row r="1010" spans="2:24" ht="31.5" hidden="1" customHeight="1" x14ac:dyDescent="0.2"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1"/>
      <c r="W1010" s="15" t="s">
        <v>1995</v>
      </c>
      <c r="X1010" s="45" t="s">
        <v>3156</v>
      </c>
    </row>
    <row r="1011" spans="2:24" ht="31.5" hidden="1" customHeight="1" x14ac:dyDescent="0.2"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1"/>
      <c r="W1011" s="15" t="s">
        <v>1996</v>
      </c>
      <c r="X1011" s="45" t="s">
        <v>3157</v>
      </c>
    </row>
    <row r="1012" spans="2:24" ht="31.5" hidden="1" customHeight="1" x14ac:dyDescent="0.2"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1"/>
      <c r="W1012" s="15" t="s">
        <v>1997</v>
      </c>
      <c r="X1012" s="45" t="s">
        <v>3158</v>
      </c>
    </row>
    <row r="1013" spans="2:24" ht="31.5" hidden="1" customHeight="1" x14ac:dyDescent="0.2"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1"/>
      <c r="W1013" s="15" t="s">
        <v>1998</v>
      </c>
      <c r="X1013" s="45" t="s">
        <v>3159</v>
      </c>
    </row>
    <row r="1014" spans="2:24" ht="31.5" hidden="1" customHeight="1" x14ac:dyDescent="0.2"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1"/>
      <c r="W1014" s="15" t="s">
        <v>1999</v>
      </c>
      <c r="X1014" s="45" t="s">
        <v>3160</v>
      </c>
    </row>
    <row r="1015" spans="2:24" ht="31.5" hidden="1" customHeight="1" x14ac:dyDescent="0.2"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1"/>
      <c r="W1015" s="15" t="s">
        <v>2000</v>
      </c>
      <c r="X1015" s="45" t="s">
        <v>3161</v>
      </c>
    </row>
    <row r="1016" spans="2:24" ht="31.5" hidden="1" customHeight="1" x14ac:dyDescent="0.2"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1"/>
      <c r="W1016" s="15" t="s">
        <v>2001</v>
      </c>
      <c r="X1016" s="45" t="s">
        <v>3162</v>
      </c>
    </row>
    <row r="1017" spans="2:24" ht="31.5" hidden="1" customHeight="1" x14ac:dyDescent="0.2"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1"/>
      <c r="W1017" s="15" t="s">
        <v>2002</v>
      </c>
      <c r="X1017" s="45" t="s">
        <v>3163</v>
      </c>
    </row>
    <row r="1018" spans="2:24" ht="31.5" hidden="1" customHeight="1" x14ac:dyDescent="0.2"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1"/>
      <c r="W1018" s="15" t="s">
        <v>2003</v>
      </c>
      <c r="X1018" s="45" t="s">
        <v>3164</v>
      </c>
    </row>
    <row r="1019" spans="2:24" ht="31.5" hidden="1" customHeight="1" x14ac:dyDescent="0.2"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1"/>
      <c r="W1019" s="15" t="s">
        <v>2004</v>
      </c>
      <c r="X1019" s="45" t="s">
        <v>3165</v>
      </c>
    </row>
    <row r="1020" spans="2:24" ht="31.5" hidden="1" customHeight="1" x14ac:dyDescent="0.2"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1"/>
      <c r="W1020" s="15" t="s">
        <v>2005</v>
      </c>
      <c r="X1020" s="45" t="s">
        <v>3166</v>
      </c>
    </row>
    <row r="1021" spans="2:24" ht="31.5" hidden="1" customHeight="1" x14ac:dyDescent="0.2"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1"/>
      <c r="W1021" s="15" t="s">
        <v>2006</v>
      </c>
      <c r="X1021" s="45" t="s">
        <v>3167</v>
      </c>
    </row>
    <row r="1022" spans="2:24" ht="31.5" hidden="1" customHeight="1" x14ac:dyDescent="0.2"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1"/>
      <c r="W1022" s="15" t="s">
        <v>2006</v>
      </c>
      <c r="X1022" s="45" t="s">
        <v>3168</v>
      </c>
    </row>
    <row r="1023" spans="2:24" ht="31.5" hidden="1" customHeight="1" x14ac:dyDescent="0.2"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1"/>
      <c r="W1023" s="15" t="s">
        <v>2007</v>
      </c>
      <c r="X1023" s="45" t="s">
        <v>3169</v>
      </c>
    </row>
    <row r="1024" spans="2:24" ht="31.5" hidden="1" customHeight="1" x14ac:dyDescent="0.2"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1"/>
      <c r="W1024" s="15" t="s">
        <v>2008</v>
      </c>
      <c r="X1024" s="45" t="s">
        <v>3170</v>
      </c>
    </row>
    <row r="1025" spans="2:24" ht="31.5" hidden="1" customHeight="1" x14ac:dyDescent="0.2"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1"/>
      <c r="W1025" s="15" t="s">
        <v>2009</v>
      </c>
      <c r="X1025" s="45" t="s">
        <v>3171</v>
      </c>
    </row>
    <row r="1026" spans="2:24" ht="31.5" hidden="1" customHeight="1" x14ac:dyDescent="0.2"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1"/>
      <c r="W1026" s="15" t="s">
        <v>2010</v>
      </c>
      <c r="X1026" s="45" t="s">
        <v>3172</v>
      </c>
    </row>
    <row r="1027" spans="2:24" ht="31.5" hidden="1" customHeight="1" x14ac:dyDescent="0.2"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1"/>
      <c r="W1027" s="15" t="s">
        <v>2011</v>
      </c>
      <c r="X1027" s="45" t="s">
        <v>3173</v>
      </c>
    </row>
    <row r="1028" spans="2:24" ht="31.5" hidden="1" customHeight="1" x14ac:dyDescent="0.2"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1"/>
      <c r="W1028" s="15" t="s">
        <v>2012</v>
      </c>
      <c r="X1028" s="45" t="s">
        <v>3174</v>
      </c>
    </row>
    <row r="1029" spans="2:24" ht="31.5" hidden="1" customHeight="1" x14ac:dyDescent="0.2"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1"/>
      <c r="W1029" s="15" t="s">
        <v>2013</v>
      </c>
      <c r="X1029" s="45" t="s">
        <v>3175</v>
      </c>
    </row>
    <row r="1030" spans="2:24" ht="31.5" hidden="1" customHeight="1" x14ac:dyDescent="0.2"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1"/>
      <c r="W1030" s="15" t="s">
        <v>2014</v>
      </c>
      <c r="X1030" s="45" t="s">
        <v>3176</v>
      </c>
    </row>
    <row r="1031" spans="2:24" ht="31.5" hidden="1" customHeight="1" x14ac:dyDescent="0.2"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1"/>
      <c r="W1031" s="15" t="s">
        <v>2015</v>
      </c>
      <c r="X1031" s="45" t="s">
        <v>3177</v>
      </c>
    </row>
    <row r="1032" spans="2:24" ht="31.5" hidden="1" customHeight="1" x14ac:dyDescent="0.2"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1"/>
      <c r="W1032" s="15" t="s">
        <v>2016</v>
      </c>
      <c r="X1032" s="45" t="s">
        <v>3178</v>
      </c>
    </row>
    <row r="1033" spans="2:24" ht="31.5" hidden="1" customHeight="1" x14ac:dyDescent="0.2"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1"/>
      <c r="W1033" s="15" t="s">
        <v>323</v>
      </c>
      <c r="X1033" s="45" t="s">
        <v>3179</v>
      </c>
    </row>
    <row r="1034" spans="2:24" ht="31.5" hidden="1" customHeight="1" x14ac:dyDescent="0.2"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1"/>
      <c r="W1034" s="15" t="s">
        <v>2017</v>
      </c>
      <c r="X1034" s="45" t="s">
        <v>3180</v>
      </c>
    </row>
    <row r="1035" spans="2:24" ht="31.5" hidden="1" customHeight="1" x14ac:dyDescent="0.2"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1"/>
      <c r="W1035" s="15" t="s">
        <v>2017</v>
      </c>
      <c r="X1035" s="45" t="s">
        <v>3181</v>
      </c>
    </row>
    <row r="1036" spans="2:24" ht="31.5" hidden="1" customHeight="1" x14ac:dyDescent="0.2"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1"/>
      <c r="W1036" s="15" t="s">
        <v>1310</v>
      </c>
      <c r="X1036" s="45" t="s">
        <v>3182</v>
      </c>
    </row>
    <row r="1037" spans="2:24" ht="31.5" hidden="1" customHeight="1" x14ac:dyDescent="0.2"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1"/>
      <c r="W1037" s="15" t="s">
        <v>2018</v>
      </c>
      <c r="X1037" s="45" t="s">
        <v>3183</v>
      </c>
    </row>
    <row r="1038" spans="2:24" ht="31.5" hidden="1" customHeight="1" x14ac:dyDescent="0.2"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1"/>
      <c r="W1038" s="15" t="s">
        <v>2019</v>
      </c>
      <c r="X1038" s="45" t="s">
        <v>3184</v>
      </c>
    </row>
    <row r="1039" spans="2:24" ht="31.5" hidden="1" customHeight="1" x14ac:dyDescent="0.2"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1"/>
      <c r="W1039" s="15" t="s">
        <v>2020</v>
      </c>
      <c r="X1039" s="45" t="s">
        <v>3185</v>
      </c>
    </row>
    <row r="1040" spans="2:24" ht="31.5" hidden="1" customHeight="1" x14ac:dyDescent="0.2"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1"/>
      <c r="W1040" s="15" t="s">
        <v>719</v>
      </c>
      <c r="X1040" s="45" t="s">
        <v>3186</v>
      </c>
    </row>
    <row r="1041" spans="2:24" ht="31.5" hidden="1" customHeight="1" x14ac:dyDescent="0.2"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1"/>
      <c r="W1041" s="15" t="s">
        <v>1348</v>
      </c>
      <c r="X1041" s="45" t="s">
        <v>3187</v>
      </c>
    </row>
    <row r="1042" spans="2:24" ht="31.5" hidden="1" customHeight="1" x14ac:dyDescent="0.2"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1"/>
      <c r="W1042" s="15" t="s">
        <v>1230</v>
      </c>
      <c r="X1042" s="45" t="s">
        <v>3188</v>
      </c>
    </row>
    <row r="1043" spans="2:24" ht="31.5" hidden="1" customHeight="1" x14ac:dyDescent="0.2"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1"/>
      <c r="W1043" s="15" t="s">
        <v>2021</v>
      </c>
      <c r="X1043" s="45" t="s">
        <v>3189</v>
      </c>
    </row>
    <row r="1044" spans="2:24" ht="31.5" hidden="1" customHeight="1" x14ac:dyDescent="0.2"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1"/>
      <c r="W1044" s="15" t="s">
        <v>2022</v>
      </c>
      <c r="X1044" s="45" t="s">
        <v>3190</v>
      </c>
    </row>
    <row r="1045" spans="2:24" ht="31.5" hidden="1" customHeight="1" x14ac:dyDescent="0.2"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1"/>
      <c r="W1045" s="15" t="s">
        <v>16</v>
      </c>
      <c r="X1045" s="45" t="s">
        <v>3191</v>
      </c>
    </row>
    <row r="1046" spans="2:24" ht="31.5" hidden="1" customHeight="1" x14ac:dyDescent="0.2"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1"/>
      <c r="W1046" s="15" t="s">
        <v>2023</v>
      </c>
      <c r="X1046" s="45" t="s">
        <v>3192</v>
      </c>
    </row>
    <row r="1047" spans="2:24" ht="31.5" hidden="1" customHeight="1" x14ac:dyDescent="0.2"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1"/>
      <c r="W1047" s="15" t="s">
        <v>2024</v>
      </c>
      <c r="X1047" s="45" t="s">
        <v>3193</v>
      </c>
    </row>
    <row r="1048" spans="2:24" ht="31.5" hidden="1" customHeight="1" x14ac:dyDescent="0.2"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1"/>
      <c r="W1048" s="15" t="s">
        <v>2025</v>
      </c>
      <c r="X1048" s="45" t="s">
        <v>3194</v>
      </c>
    </row>
    <row r="1049" spans="2:24" ht="31.5" hidden="1" customHeight="1" x14ac:dyDescent="0.2"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1"/>
      <c r="W1049" s="15" t="s">
        <v>2026</v>
      </c>
      <c r="X1049" s="45" t="s">
        <v>3195</v>
      </c>
    </row>
    <row r="1050" spans="2:24" ht="31.5" hidden="1" customHeight="1" x14ac:dyDescent="0.2"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1"/>
      <c r="W1050" s="15" t="s">
        <v>2027</v>
      </c>
      <c r="X1050" s="45" t="s">
        <v>3196</v>
      </c>
    </row>
    <row r="1051" spans="2:24" ht="31.5" hidden="1" customHeight="1" x14ac:dyDescent="0.2"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1"/>
      <c r="W1051" s="15" t="s">
        <v>2028</v>
      </c>
      <c r="X1051" s="45" t="s">
        <v>3197</v>
      </c>
    </row>
    <row r="1052" spans="2:24" ht="31.5" hidden="1" customHeight="1" x14ac:dyDescent="0.2"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1"/>
      <c r="W1052" s="15" t="s">
        <v>177</v>
      </c>
      <c r="X1052" s="45" t="s">
        <v>3198</v>
      </c>
    </row>
    <row r="1053" spans="2:24" ht="31.5" hidden="1" customHeight="1" x14ac:dyDescent="0.2"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1"/>
      <c r="W1053" s="15" t="s">
        <v>505</v>
      </c>
      <c r="X1053" s="45" t="s">
        <v>3199</v>
      </c>
    </row>
    <row r="1054" spans="2:24" ht="31.5" hidden="1" customHeight="1" x14ac:dyDescent="0.2"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1"/>
      <c r="W1054" s="15" t="s">
        <v>2030</v>
      </c>
      <c r="X1054" s="45" t="s">
        <v>3200</v>
      </c>
    </row>
    <row r="1055" spans="2:24" ht="31.5" hidden="1" customHeight="1" x14ac:dyDescent="0.2"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1"/>
      <c r="W1055" s="15" t="s">
        <v>1285</v>
      </c>
      <c r="X1055" s="45" t="s">
        <v>3201</v>
      </c>
    </row>
    <row r="1056" spans="2:24" ht="31.5" hidden="1" customHeight="1" x14ac:dyDescent="0.2"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1"/>
      <c r="W1056" s="15" t="s">
        <v>2031</v>
      </c>
      <c r="X1056" s="45" t="s">
        <v>3202</v>
      </c>
    </row>
    <row r="1057" spans="2:24" ht="31.5" hidden="1" customHeight="1" x14ac:dyDescent="0.2"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1"/>
      <c r="W1057" s="15" t="s">
        <v>2032</v>
      </c>
      <c r="X1057" s="45" t="s">
        <v>3203</v>
      </c>
    </row>
    <row r="1058" spans="2:24" ht="31.5" hidden="1" customHeight="1" x14ac:dyDescent="0.2"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1"/>
      <c r="W1058" s="15" t="s">
        <v>2033</v>
      </c>
      <c r="X1058" s="45" t="s">
        <v>3204</v>
      </c>
    </row>
    <row r="1059" spans="2:24" ht="31.5" hidden="1" customHeight="1" x14ac:dyDescent="0.2"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1"/>
      <c r="W1059" s="15" t="s">
        <v>766</v>
      </c>
      <c r="X1059" s="45" t="s">
        <v>3205</v>
      </c>
    </row>
    <row r="1060" spans="2:24" ht="31.5" hidden="1" customHeight="1" x14ac:dyDescent="0.2"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1"/>
      <c r="W1060" s="15" t="s">
        <v>225</v>
      </c>
      <c r="X1060" s="45" t="s">
        <v>3206</v>
      </c>
    </row>
    <row r="1061" spans="2:24" ht="31.5" hidden="1" customHeight="1" x14ac:dyDescent="0.2"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1"/>
      <c r="W1061" s="15" t="s">
        <v>225</v>
      </c>
      <c r="X1061" s="45" t="s">
        <v>3207</v>
      </c>
    </row>
    <row r="1062" spans="2:24" ht="31.5" hidden="1" customHeight="1" x14ac:dyDescent="0.2"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1"/>
      <c r="W1062" s="15" t="s">
        <v>261</v>
      </c>
      <c r="X1062" s="45" t="s">
        <v>3208</v>
      </c>
    </row>
    <row r="1063" spans="2:24" ht="31.5" hidden="1" customHeight="1" x14ac:dyDescent="0.2"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1"/>
      <c r="W1063" s="15" t="s">
        <v>2036</v>
      </c>
      <c r="X1063" s="45" t="s">
        <v>3209</v>
      </c>
    </row>
    <row r="1064" spans="2:24" ht="31.5" hidden="1" customHeight="1" x14ac:dyDescent="0.2"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1"/>
      <c r="W1064" s="15" t="s">
        <v>2037</v>
      </c>
      <c r="X1064" s="45" t="s">
        <v>3210</v>
      </c>
    </row>
    <row r="1065" spans="2:24" ht="31.5" hidden="1" customHeight="1" x14ac:dyDescent="0.2"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1"/>
      <c r="W1065" s="15" t="s">
        <v>2038</v>
      </c>
      <c r="X1065" s="45" t="s">
        <v>3211</v>
      </c>
    </row>
    <row r="1066" spans="2:24" ht="31.5" hidden="1" customHeight="1" x14ac:dyDescent="0.2"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1"/>
      <c r="W1066" s="15" t="s">
        <v>1246</v>
      </c>
      <c r="X1066" s="45" t="s">
        <v>3212</v>
      </c>
    </row>
    <row r="1067" spans="2:24" ht="31.5" hidden="1" customHeight="1" x14ac:dyDescent="0.2"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1"/>
      <c r="W1067" s="15" t="s">
        <v>61</v>
      </c>
      <c r="X1067" s="45" t="s">
        <v>3213</v>
      </c>
    </row>
    <row r="1068" spans="2:24" ht="31.5" hidden="1" customHeight="1" x14ac:dyDescent="0.2"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1"/>
      <c r="W1068" s="15" t="s">
        <v>2039</v>
      </c>
      <c r="X1068" s="45" t="s">
        <v>3214</v>
      </c>
    </row>
    <row r="1069" spans="2:24" ht="31.5" hidden="1" customHeight="1" x14ac:dyDescent="0.2"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1"/>
      <c r="W1069" s="15" t="s">
        <v>2039</v>
      </c>
      <c r="X1069" s="45" t="s">
        <v>3215</v>
      </c>
    </row>
    <row r="1070" spans="2:24" ht="31.5" hidden="1" customHeight="1" x14ac:dyDescent="0.2"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1"/>
      <c r="W1070" s="15" t="s">
        <v>2041</v>
      </c>
      <c r="X1070" s="45" t="s">
        <v>3216</v>
      </c>
    </row>
    <row r="1071" spans="2:24" ht="31.5" hidden="1" customHeight="1" x14ac:dyDescent="0.2"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1"/>
      <c r="W1071" s="15" t="s">
        <v>1192</v>
      </c>
      <c r="X1071" s="45" t="s">
        <v>3217</v>
      </c>
    </row>
    <row r="1072" spans="2:24" ht="31.5" hidden="1" customHeight="1" x14ac:dyDescent="0.2"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1"/>
      <c r="W1072" s="15" t="s">
        <v>2042</v>
      </c>
      <c r="X1072" s="45" t="s">
        <v>3218</v>
      </c>
    </row>
    <row r="1073" spans="2:24" ht="31.5" hidden="1" customHeight="1" x14ac:dyDescent="0.2"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1"/>
      <c r="W1073" s="15" t="s">
        <v>1292</v>
      </c>
      <c r="X1073" s="45" t="s">
        <v>3219</v>
      </c>
    </row>
    <row r="1074" spans="2:24" ht="31.5" hidden="1" customHeight="1" x14ac:dyDescent="0.2"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1"/>
      <c r="W1074" s="15" t="s">
        <v>1228</v>
      </c>
      <c r="X1074" s="45" t="s">
        <v>3220</v>
      </c>
    </row>
    <row r="1075" spans="2:24" ht="31.5" hidden="1" customHeight="1" x14ac:dyDescent="0.2"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1"/>
      <c r="W1075" s="15" t="s">
        <v>1303</v>
      </c>
      <c r="X1075" s="45" t="s">
        <v>3221</v>
      </c>
    </row>
    <row r="1076" spans="2:24" ht="31.5" hidden="1" customHeight="1" x14ac:dyDescent="0.2"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1"/>
      <c r="W1076" s="15" t="s">
        <v>168</v>
      </c>
      <c r="X1076" s="45" t="s">
        <v>3222</v>
      </c>
    </row>
    <row r="1077" spans="2:24" ht="31.5" hidden="1" customHeight="1" x14ac:dyDescent="0.2"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1"/>
      <c r="W1077" s="15" t="s">
        <v>2043</v>
      </c>
      <c r="X1077" s="45" t="s">
        <v>3223</v>
      </c>
    </row>
    <row r="1078" spans="2:24" ht="31.5" hidden="1" customHeight="1" x14ac:dyDescent="0.2"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1"/>
      <c r="W1078" s="15" t="s">
        <v>2044</v>
      </c>
      <c r="X1078" s="45" t="s">
        <v>3224</v>
      </c>
    </row>
    <row r="1079" spans="2:24" ht="31.5" hidden="1" customHeight="1" x14ac:dyDescent="0.2"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1"/>
      <c r="W1079" s="15" t="s">
        <v>2045</v>
      </c>
      <c r="X1079" s="45" t="s">
        <v>3225</v>
      </c>
    </row>
    <row r="1080" spans="2:24" ht="31.5" hidden="1" customHeight="1" x14ac:dyDescent="0.2"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1"/>
      <c r="W1080" s="15" t="s">
        <v>2046</v>
      </c>
      <c r="X1080" s="45" t="s">
        <v>3226</v>
      </c>
    </row>
    <row r="1081" spans="2:24" ht="31.5" hidden="1" customHeight="1" x14ac:dyDescent="0.2"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1"/>
      <c r="W1081" s="15" t="s">
        <v>1302</v>
      </c>
      <c r="X1081" s="45" t="s">
        <v>3227</v>
      </c>
    </row>
    <row r="1082" spans="2:24" ht="31.5" hidden="1" customHeight="1" x14ac:dyDescent="0.2"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1"/>
      <c r="W1082" s="15" t="s">
        <v>2048</v>
      </c>
      <c r="X1082" s="45" t="s">
        <v>3228</v>
      </c>
    </row>
    <row r="1083" spans="2:24" ht="31.5" hidden="1" customHeight="1" x14ac:dyDescent="0.2"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1"/>
      <c r="W1083" s="15" t="s">
        <v>1283</v>
      </c>
      <c r="X1083" s="45" t="s">
        <v>3229</v>
      </c>
    </row>
    <row r="1084" spans="2:24" ht="31.5" hidden="1" customHeight="1" x14ac:dyDescent="0.2"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1"/>
      <c r="W1084" s="15" t="s">
        <v>2049</v>
      </c>
      <c r="X1084" s="45" t="s">
        <v>3230</v>
      </c>
    </row>
    <row r="1085" spans="2:24" ht="31.5" hidden="1" customHeight="1" x14ac:dyDescent="0.2"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1"/>
      <c r="W1085" s="15" t="s">
        <v>2050</v>
      </c>
      <c r="X1085" s="45" t="s">
        <v>3231</v>
      </c>
    </row>
    <row r="1086" spans="2:24" ht="31.5" hidden="1" customHeight="1" x14ac:dyDescent="0.2"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1"/>
      <c r="W1086" s="15" t="s">
        <v>2051</v>
      </c>
      <c r="X1086" s="45" t="s">
        <v>3232</v>
      </c>
    </row>
    <row r="1087" spans="2:24" ht="31.5" hidden="1" customHeight="1" x14ac:dyDescent="0.2"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1"/>
      <c r="W1087" s="15" t="s">
        <v>2052</v>
      </c>
      <c r="X1087" s="45" t="s">
        <v>3233</v>
      </c>
    </row>
    <row r="1088" spans="2:24" ht="31.5" hidden="1" customHeight="1" x14ac:dyDescent="0.2"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1"/>
      <c r="W1088" s="15" t="s">
        <v>118</v>
      </c>
      <c r="X1088" s="45" t="s">
        <v>3234</v>
      </c>
    </row>
    <row r="1089" spans="2:24" ht="31.5" hidden="1" customHeight="1" x14ac:dyDescent="0.2"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1"/>
      <c r="W1089" s="15" t="s">
        <v>1336</v>
      </c>
      <c r="X1089" s="45" t="s">
        <v>3235</v>
      </c>
    </row>
    <row r="1090" spans="2:24" ht="31.5" hidden="1" customHeight="1" x14ac:dyDescent="0.2"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1"/>
      <c r="W1090" s="15" t="s">
        <v>2053</v>
      </c>
      <c r="X1090" s="45" t="s">
        <v>3236</v>
      </c>
    </row>
    <row r="1091" spans="2:24" ht="31.5" hidden="1" customHeight="1" x14ac:dyDescent="0.2"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1"/>
      <c r="W1091" s="15" t="s">
        <v>2054</v>
      </c>
      <c r="X1091" s="45" t="s">
        <v>3237</v>
      </c>
    </row>
    <row r="1092" spans="2:24" ht="31.5" hidden="1" customHeight="1" x14ac:dyDescent="0.2"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1"/>
      <c r="W1092" s="15" t="s">
        <v>152</v>
      </c>
      <c r="X1092" s="45" t="s">
        <v>3238</v>
      </c>
    </row>
    <row r="1093" spans="2:24" ht="31.5" hidden="1" customHeight="1" x14ac:dyDescent="0.2"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1"/>
      <c r="W1093" s="15" t="s">
        <v>1366</v>
      </c>
      <c r="X1093" s="45" t="s">
        <v>3239</v>
      </c>
    </row>
    <row r="1094" spans="2:24" ht="31.5" hidden="1" customHeight="1" x14ac:dyDescent="0.2"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1"/>
      <c r="W1094" s="15" t="s">
        <v>49</v>
      </c>
      <c r="X1094" s="45" t="s">
        <v>3240</v>
      </c>
    </row>
    <row r="1095" spans="2:24" ht="31.5" hidden="1" customHeight="1" x14ac:dyDescent="0.2"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1"/>
      <c r="W1095" s="15" t="s">
        <v>1223</v>
      </c>
      <c r="X1095" s="45" t="s">
        <v>3241</v>
      </c>
    </row>
    <row r="1096" spans="2:24" ht="31.5" hidden="1" customHeight="1" x14ac:dyDescent="0.2"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1"/>
      <c r="W1096" s="15" t="s">
        <v>2056</v>
      </c>
      <c r="X1096" s="45" t="s">
        <v>3242</v>
      </c>
    </row>
    <row r="1097" spans="2:24" ht="31.5" hidden="1" customHeight="1" x14ac:dyDescent="0.2"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1"/>
      <c r="W1097" s="15" t="s">
        <v>2057</v>
      </c>
      <c r="X1097" s="45" t="s">
        <v>3243</v>
      </c>
    </row>
    <row r="1098" spans="2:24" ht="31.5" hidden="1" customHeight="1" x14ac:dyDescent="0.2"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1"/>
      <c r="W1098" s="15" t="s">
        <v>151</v>
      </c>
      <c r="X1098" s="45" t="s">
        <v>3244</v>
      </c>
    </row>
    <row r="1099" spans="2:24" ht="31.5" hidden="1" customHeight="1" x14ac:dyDescent="0.2"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1"/>
      <c r="W1099" s="15" t="s">
        <v>2058</v>
      </c>
      <c r="X1099" s="45" t="s">
        <v>3245</v>
      </c>
    </row>
    <row r="1100" spans="2:24" ht="31.5" hidden="1" customHeight="1" x14ac:dyDescent="0.2"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1"/>
      <c r="W1100" s="15" t="s">
        <v>2059</v>
      </c>
      <c r="X1100" s="45" t="s">
        <v>3246</v>
      </c>
    </row>
    <row r="1101" spans="2:24" ht="31.5" hidden="1" customHeight="1" x14ac:dyDescent="0.2"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1"/>
      <c r="W1101" s="15" t="s">
        <v>2060</v>
      </c>
      <c r="X1101" s="45" t="s">
        <v>3247</v>
      </c>
    </row>
    <row r="1102" spans="2:24" ht="31.5" hidden="1" customHeight="1" x14ac:dyDescent="0.2"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1"/>
      <c r="W1102" s="15" t="s">
        <v>2061</v>
      </c>
      <c r="X1102" s="45" t="s">
        <v>3248</v>
      </c>
    </row>
    <row r="1103" spans="2:24" ht="31.5" hidden="1" customHeight="1" x14ac:dyDescent="0.2"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1"/>
      <c r="W1103" s="15" t="s">
        <v>2062</v>
      </c>
      <c r="X1103" s="45" t="s">
        <v>3249</v>
      </c>
    </row>
    <row r="1104" spans="2:24" ht="31.5" hidden="1" customHeight="1" x14ac:dyDescent="0.2"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1"/>
      <c r="W1104" s="15" t="s">
        <v>2063</v>
      </c>
      <c r="X1104" s="45" t="s">
        <v>3250</v>
      </c>
    </row>
    <row r="1105" spans="2:24" ht="31.5" hidden="1" customHeight="1" x14ac:dyDescent="0.2"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1"/>
      <c r="W1105" s="15" t="s">
        <v>2065</v>
      </c>
      <c r="X1105" s="45" t="s">
        <v>3251</v>
      </c>
    </row>
    <row r="1106" spans="2:24" ht="31.5" hidden="1" customHeight="1" x14ac:dyDescent="0.2"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1"/>
      <c r="W1106" s="15" t="s">
        <v>1337</v>
      </c>
      <c r="X1106" s="45" t="s">
        <v>3252</v>
      </c>
    </row>
    <row r="1107" spans="2:24" ht="31.5" hidden="1" customHeight="1" x14ac:dyDescent="0.2"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1"/>
      <c r="W1107" s="15" t="s">
        <v>2066</v>
      </c>
      <c r="X1107" s="45" t="s">
        <v>3253</v>
      </c>
    </row>
    <row r="1108" spans="2:24" ht="31.5" hidden="1" customHeight="1" x14ac:dyDescent="0.2"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1"/>
      <c r="W1108" s="15" t="s">
        <v>1296</v>
      </c>
      <c r="X1108" s="45" t="s">
        <v>3254</v>
      </c>
    </row>
    <row r="1109" spans="2:24" ht="31.5" hidden="1" customHeight="1" x14ac:dyDescent="0.2"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1"/>
      <c r="W1109" s="15" t="s">
        <v>2067</v>
      </c>
      <c r="X1109" s="45" t="s">
        <v>3255</v>
      </c>
    </row>
    <row r="1110" spans="2:24" ht="31.5" hidden="1" customHeight="1" x14ac:dyDescent="0.2"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1"/>
      <c r="W1110" s="15" t="s">
        <v>2069</v>
      </c>
      <c r="X1110" s="45" t="s">
        <v>3256</v>
      </c>
    </row>
    <row r="1111" spans="2:24" ht="31.5" hidden="1" customHeight="1" x14ac:dyDescent="0.2"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1"/>
      <c r="W1111" s="15" t="s">
        <v>13</v>
      </c>
      <c r="X1111" s="45" t="s">
        <v>3257</v>
      </c>
    </row>
    <row r="1112" spans="2:24" ht="31.5" hidden="1" customHeight="1" x14ac:dyDescent="0.2"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1"/>
      <c r="W1112" s="15" t="s">
        <v>2070</v>
      </c>
      <c r="X1112" s="45" t="s">
        <v>3258</v>
      </c>
    </row>
    <row r="1113" spans="2:24" ht="31.5" hidden="1" customHeight="1" x14ac:dyDescent="0.2"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1"/>
      <c r="W1113" s="15" t="s">
        <v>43</v>
      </c>
      <c r="X1113" s="45" t="s">
        <v>3259</v>
      </c>
    </row>
    <row r="1114" spans="2:24" ht="31.5" hidden="1" customHeight="1" x14ac:dyDescent="0.2"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1"/>
      <c r="W1114" s="15" t="s">
        <v>150</v>
      </c>
      <c r="X1114" s="45" t="s">
        <v>3260</v>
      </c>
    </row>
    <row r="1115" spans="2:24" ht="31.5" hidden="1" customHeight="1" x14ac:dyDescent="0.2"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1"/>
      <c r="W1115" s="15" t="s">
        <v>2071</v>
      </c>
      <c r="X1115" s="45" t="s">
        <v>3261</v>
      </c>
    </row>
    <row r="1116" spans="2:24" ht="31.5" hidden="1" customHeight="1" x14ac:dyDescent="0.2"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1"/>
      <c r="W1116" s="15" t="s">
        <v>112</v>
      </c>
      <c r="X1116" s="45" t="s">
        <v>3262</v>
      </c>
    </row>
    <row r="1117" spans="2:24" ht="31.5" hidden="1" customHeight="1" x14ac:dyDescent="0.2"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1"/>
      <c r="W1117" s="15" t="s">
        <v>112</v>
      </c>
      <c r="X1117" s="45" t="s">
        <v>3263</v>
      </c>
    </row>
    <row r="1118" spans="2:24" ht="31.5" hidden="1" customHeight="1" x14ac:dyDescent="0.2">
      <c r="B1118" s="8"/>
      <c r="C1118" s="8"/>
      <c r="D1118" s="8"/>
      <c r="E1118" s="8"/>
      <c r="F1118" s="8"/>
      <c r="G1118" s="8"/>
      <c r="H1118" s="8"/>
      <c r="I1118" s="8"/>
      <c r="J1118" s="8"/>
      <c r="K1118" s="8"/>
      <c r="L1118" s="8"/>
      <c r="M1118" s="1"/>
      <c r="W1118" s="15" t="s">
        <v>2072</v>
      </c>
      <c r="X1118" s="45" t="s">
        <v>3264</v>
      </c>
    </row>
    <row r="1119" spans="2:24" ht="31.5" hidden="1" customHeight="1" x14ac:dyDescent="0.2"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1"/>
      <c r="W1119" s="15" t="s">
        <v>387</v>
      </c>
      <c r="X1119" s="45" t="s">
        <v>3265</v>
      </c>
    </row>
    <row r="1120" spans="2:24" ht="31.5" hidden="1" customHeight="1" x14ac:dyDescent="0.2"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1"/>
      <c r="W1120" s="15" t="s">
        <v>395</v>
      </c>
      <c r="X1120" s="45" t="s">
        <v>3266</v>
      </c>
    </row>
    <row r="1121" spans="2:24" ht="31.5" hidden="1" customHeight="1" x14ac:dyDescent="0.2">
      <c r="B1121" s="8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1"/>
      <c r="W1121" s="15" t="s">
        <v>597</v>
      </c>
      <c r="X1121" s="45" t="s">
        <v>3267</v>
      </c>
    </row>
    <row r="1122" spans="2:24" ht="31.5" hidden="1" customHeight="1" x14ac:dyDescent="0.2"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1"/>
      <c r="W1122" s="15" t="s">
        <v>635</v>
      </c>
      <c r="X1122" s="45" t="s">
        <v>3268</v>
      </c>
    </row>
    <row r="1123" spans="2:24" ht="31.5" hidden="1" customHeight="1" x14ac:dyDescent="0.2"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1"/>
      <c r="W1123" s="15" t="s">
        <v>487</v>
      </c>
      <c r="X1123" s="45" t="s">
        <v>3269</v>
      </c>
    </row>
    <row r="1124" spans="2:24" ht="31.5" hidden="1" customHeight="1" x14ac:dyDescent="0.2"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1"/>
      <c r="W1124" s="15" t="s">
        <v>640</v>
      </c>
      <c r="X1124" s="45" t="s">
        <v>3270</v>
      </c>
    </row>
    <row r="1125" spans="2:24" ht="31.5" hidden="1" customHeight="1" x14ac:dyDescent="0.2"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1"/>
      <c r="W1125" s="15" t="s">
        <v>626</v>
      </c>
      <c r="X1125" s="45" t="s">
        <v>3271</v>
      </c>
    </row>
    <row r="1126" spans="2:24" ht="31.5" hidden="1" customHeight="1" x14ac:dyDescent="0.2"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1"/>
      <c r="W1126" s="15" t="s">
        <v>429</v>
      </c>
      <c r="X1126" s="45" t="s">
        <v>3272</v>
      </c>
    </row>
    <row r="1127" spans="2:24" ht="31.5" hidden="1" customHeight="1" x14ac:dyDescent="0.2"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1"/>
      <c r="W1127" s="15" t="s">
        <v>427</v>
      </c>
      <c r="X1127" s="45" t="s">
        <v>3273</v>
      </c>
    </row>
    <row r="1128" spans="2:24" ht="31.5" hidden="1" customHeight="1" x14ac:dyDescent="0.2"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1"/>
      <c r="W1128" s="15" t="s">
        <v>631</v>
      </c>
      <c r="X1128" s="45" t="s">
        <v>3274</v>
      </c>
    </row>
    <row r="1129" spans="2:24" ht="31.5" hidden="1" customHeight="1" x14ac:dyDescent="0.2"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1"/>
      <c r="W1129" s="15" t="s">
        <v>592</v>
      </c>
      <c r="X1129" s="45" t="s">
        <v>3275</v>
      </c>
    </row>
    <row r="1130" spans="2:24" ht="31.5" hidden="1" customHeight="1" x14ac:dyDescent="0.2"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1"/>
      <c r="W1130" s="15" t="s">
        <v>630</v>
      </c>
      <c r="X1130" s="45" t="s">
        <v>3276</v>
      </c>
    </row>
    <row r="1131" spans="2:24" ht="31.5" hidden="1" customHeight="1" x14ac:dyDescent="0.2"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1"/>
      <c r="W1131" s="15" t="s">
        <v>2073</v>
      </c>
      <c r="X1131" s="45" t="s">
        <v>3277</v>
      </c>
    </row>
    <row r="1132" spans="2:24" ht="31.5" hidden="1" customHeight="1" x14ac:dyDescent="0.2"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1"/>
      <c r="W1132" s="15" t="s">
        <v>2073</v>
      </c>
      <c r="X1132" s="45" t="s">
        <v>3278</v>
      </c>
    </row>
    <row r="1133" spans="2:24" ht="31.5" hidden="1" customHeight="1" x14ac:dyDescent="0.2">
      <c r="B1133" s="8"/>
      <c r="C1133" s="8"/>
      <c r="D1133" s="8"/>
      <c r="E1133" s="8"/>
      <c r="F1133" s="8"/>
      <c r="G1133" s="8"/>
      <c r="H1133" s="8"/>
      <c r="I1133" s="8"/>
      <c r="J1133" s="8"/>
      <c r="K1133" s="8"/>
      <c r="L1133" s="8"/>
      <c r="M1133" s="1"/>
      <c r="W1133" s="15" t="s">
        <v>265</v>
      </c>
      <c r="X1133" s="45" t="s">
        <v>3279</v>
      </c>
    </row>
    <row r="1134" spans="2:24" ht="31.5" hidden="1" customHeight="1" x14ac:dyDescent="0.2"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1"/>
      <c r="W1134" s="15" t="s">
        <v>2074</v>
      </c>
      <c r="X1134" s="45" t="s">
        <v>3280</v>
      </c>
    </row>
    <row r="1135" spans="2:24" ht="31.5" hidden="1" customHeight="1" x14ac:dyDescent="0.2"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1"/>
      <c r="W1135" s="15" t="s">
        <v>2075</v>
      </c>
      <c r="X1135" s="45" t="s">
        <v>3281</v>
      </c>
    </row>
    <row r="1136" spans="2:24" ht="31.5" hidden="1" customHeight="1" x14ac:dyDescent="0.2"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1"/>
      <c r="W1136" s="15" t="s">
        <v>2075</v>
      </c>
      <c r="X1136" s="45" t="s">
        <v>3282</v>
      </c>
    </row>
    <row r="1137" spans="2:24" ht="31.5" hidden="1" customHeight="1" x14ac:dyDescent="0.2"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1"/>
      <c r="W1137" s="15" t="s">
        <v>2076</v>
      </c>
      <c r="X1137" s="45" t="s">
        <v>3283</v>
      </c>
    </row>
    <row r="1138" spans="2:24" ht="31.5" hidden="1" customHeight="1" x14ac:dyDescent="0.2"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1"/>
      <c r="W1138" s="15" t="s">
        <v>2077</v>
      </c>
      <c r="X1138" s="45" t="s">
        <v>3284</v>
      </c>
    </row>
    <row r="1139" spans="2:24" ht="31.5" hidden="1" customHeight="1" x14ac:dyDescent="0.2"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1"/>
      <c r="W1139" s="15" t="s">
        <v>2078</v>
      </c>
      <c r="X1139" s="45" t="s">
        <v>3285</v>
      </c>
    </row>
    <row r="1140" spans="2:24" ht="31.5" hidden="1" customHeight="1" x14ac:dyDescent="0.2"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1"/>
      <c r="W1140" s="15" t="s">
        <v>2079</v>
      </c>
      <c r="X1140" s="45" t="s">
        <v>3286</v>
      </c>
    </row>
    <row r="1141" spans="2:24" ht="31.5" hidden="1" customHeight="1" x14ac:dyDescent="0.2"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1"/>
      <c r="W1141" s="15" t="s">
        <v>2080</v>
      </c>
      <c r="X1141" s="45" t="s">
        <v>3287</v>
      </c>
    </row>
    <row r="1142" spans="2:24" ht="31.5" hidden="1" customHeight="1" x14ac:dyDescent="0.2"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1"/>
      <c r="W1142" s="15" t="s">
        <v>2081</v>
      </c>
      <c r="X1142" s="45" t="s">
        <v>3288</v>
      </c>
    </row>
    <row r="1143" spans="2:24" ht="31.5" hidden="1" customHeight="1" x14ac:dyDescent="0.2"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1"/>
      <c r="W1143" s="15" t="s">
        <v>2082</v>
      </c>
      <c r="X1143" s="45" t="s">
        <v>3289</v>
      </c>
    </row>
    <row r="1144" spans="2:24" ht="31.5" hidden="1" customHeight="1" x14ac:dyDescent="0.2"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1"/>
      <c r="W1144" s="15" t="s">
        <v>492</v>
      </c>
      <c r="X1144" s="45" t="s">
        <v>3290</v>
      </c>
    </row>
    <row r="1145" spans="2:24" ht="31.5" hidden="1" customHeight="1" x14ac:dyDescent="0.2"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1"/>
      <c r="W1145" s="15" t="s">
        <v>493</v>
      </c>
      <c r="X1145" s="45" t="s">
        <v>3291</v>
      </c>
    </row>
    <row r="1146" spans="2:24" ht="31.5" hidden="1" customHeight="1" x14ac:dyDescent="0.2"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1"/>
      <c r="W1146" s="15" t="s">
        <v>2083</v>
      </c>
      <c r="X1146" s="45" t="s">
        <v>3292</v>
      </c>
    </row>
    <row r="1147" spans="2:24" ht="31.5" hidden="1" customHeight="1" x14ac:dyDescent="0.2"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1"/>
      <c r="W1147" s="15" t="s">
        <v>2083</v>
      </c>
      <c r="X1147" s="45" t="s">
        <v>3293</v>
      </c>
    </row>
    <row r="1148" spans="2:24" ht="31.5" hidden="1" customHeight="1" x14ac:dyDescent="0.2">
      <c r="B1148" s="8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1"/>
      <c r="W1148" s="15" t="s">
        <v>2084</v>
      </c>
      <c r="X1148" s="45" t="s">
        <v>3294</v>
      </c>
    </row>
    <row r="1149" spans="2:24" ht="31.5" hidden="1" customHeight="1" x14ac:dyDescent="0.2"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1"/>
      <c r="W1149" s="15" t="s">
        <v>2085</v>
      </c>
      <c r="X1149" s="45" t="s">
        <v>3295</v>
      </c>
    </row>
    <row r="1150" spans="2:24" ht="31.5" hidden="1" customHeight="1" x14ac:dyDescent="0.2"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1"/>
      <c r="W1150" s="15" t="s">
        <v>2086</v>
      </c>
      <c r="X1150" s="45" t="s">
        <v>3296</v>
      </c>
    </row>
    <row r="1151" spans="2:24" ht="31.5" hidden="1" customHeight="1" x14ac:dyDescent="0.2">
      <c r="B1151" s="8"/>
      <c r="C1151" s="8"/>
      <c r="D1151" s="8"/>
      <c r="E1151" s="8"/>
      <c r="F1151" s="8"/>
      <c r="G1151" s="8"/>
      <c r="H1151" s="8"/>
      <c r="I1151" s="8"/>
      <c r="J1151" s="8"/>
      <c r="K1151" s="8"/>
      <c r="L1151" s="8"/>
      <c r="M1151" s="1"/>
      <c r="W1151" s="15" t="s">
        <v>1334</v>
      </c>
      <c r="X1151" s="45" t="s">
        <v>3297</v>
      </c>
    </row>
    <row r="1152" spans="2:24" ht="31.5" hidden="1" customHeight="1" x14ac:dyDescent="0.2"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1"/>
      <c r="W1152" s="15" t="s">
        <v>2087</v>
      </c>
      <c r="X1152" s="45" t="s">
        <v>3298</v>
      </c>
    </row>
    <row r="1153" spans="2:24" ht="31.5" hidden="1" customHeight="1" x14ac:dyDescent="0.2"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1"/>
      <c r="W1153" s="15" t="s">
        <v>2088</v>
      </c>
      <c r="X1153" s="45" t="s">
        <v>3299</v>
      </c>
    </row>
    <row r="1154" spans="2:24" ht="31.5" hidden="1" customHeight="1" x14ac:dyDescent="0.2">
      <c r="B1154" s="8"/>
      <c r="C1154" s="8"/>
      <c r="D1154" s="8"/>
      <c r="E1154" s="8"/>
      <c r="F1154" s="8"/>
      <c r="G1154" s="8"/>
      <c r="H1154" s="8"/>
      <c r="I1154" s="8"/>
      <c r="J1154" s="8"/>
      <c r="K1154" s="8"/>
      <c r="L1154" s="8"/>
      <c r="M1154" s="1"/>
      <c r="W1154" s="15" t="s">
        <v>2089</v>
      </c>
      <c r="X1154" s="45" t="s">
        <v>3300</v>
      </c>
    </row>
    <row r="1155" spans="2:24" ht="31.5" hidden="1" customHeight="1" x14ac:dyDescent="0.2"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1"/>
      <c r="W1155" s="15" t="s">
        <v>2090</v>
      </c>
      <c r="X1155" s="45" t="s">
        <v>3301</v>
      </c>
    </row>
    <row r="1156" spans="2:24" ht="31.5" hidden="1" customHeight="1" x14ac:dyDescent="0.2"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1"/>
      <c r="W1156" s="15" t="s">
        <v>2090</v>
      </c>
      <c r="X1156" s="45" t="s">
        <v>3302</v>
      </c>
    </row>
    <row r="1157" spans="2:24" ht="31.5" hidden="1" customHeight="1" x14ac:dyDescent="0.2">
      <c r="B1157" s="8"/>
      <c r="C1157" s="8"/>
      <c r="D1157" s="8"/>
      <c r="E1157" s="8"/>
      <c r="F1157" s="8"/>
      <c r="G1157" s="8"/>
      <c r="H1157" s="8"/>
      <c r="I1157" s="8"/>
      <c r="J1157" s="8"/>
      <c r="K1157" s="8"/>
      <c r="L1157" s="8"/>
      <c r="M1157" s="1"/>
      <c r="W1157" s="15" t="s">
        <v>2090</v>
      </c>
      <c r="X1157" s="45" t="s">
        <v>3303</v>
      </c>
    </row>
    <row r="1158" spans="2:24" ht="31.5" hidden="1" customHeight="1" x14ac:dyDescent="0.2"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1"/>
      <c r="W1158" s="15" t="s">
        <v>34</v>
      </c>
      <c r="X1158" s="45" t="s">
        <v>3304</v>
      </c>
    </row>
    <row r="1159" spans="2:24" ht="31.5" hidden="1" customHeight="1" x14ac:dyDescent="0.2"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1"/>
      <c r="W1159" s="15" t="s">
        <v>2091</v>
      </c>
      <c r="X1159" s="45" t="s">
        <v>3305</v>
      </c>
    </row>
    <row r="1160" spans="2:24" ht="31.5" hidden="1" customHeight="1" x14ac:dyDescent="0.2">
      <c r="B1160" s="8"/>
      <c r="C1160" s="8"/>
      <c r="D1160" s="8"/>
      <c r="E1160" s="8"/>
      <c r="F1160" s="8"/>
      <c r="G1160" s="8"/>
      <c r="H1160" s="8"/>
      <c r="I1160" s="8"/>
      <c r="J1160" s="8"/>
      <c r="K1160" s="8"/>
      <c r="L1160" s="8"/>
      <c r="M1160" s="1"/>
      <c r="W1160" s="15" t="s">
        <v>362</v>
      </c>
      <c r="X1160" s="45" t="s">
        <v>3306</v>
      </c>
    </row>
    <row r="1161" spans="2:24" ht="31.5" hidden="1" customHeight="1" x14ac:dyDescent="0.2"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1"/>
      <c r="W1161" s="15" t="s">
        <v>2092</v>
      </c>
      <c r="X1161" s="45" t="s">
        <v>3307</v>
      </c>
    </row>
    <row r="1162" spans="2:24" ht="31.5" hidden="1" customHeight="1" x14ac:dyDescent="0.2"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1"/>
      <c r="W1162" s="15" t="s">
        <v>2093</v>
      </c>
      <c r="X1162" s="45" t="s">
        <v>3308</v>
      </c>
    </row>
    <row r="1163" spans="2:24" ht="31.5" hidden="1" customHeight="1" x14ac:dyDescent="0.2"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1"/>
      <c r="W1163" s="15" t="s">
        <v>2101</v>
      </c>
      <c r="X1163" s="45" t="s">
        <v>3309</v>
      </c>
    </row>
    <row r="1164" spans="2:24" ht="31.5" hidden="1" customHeight="1" x14ac:dyDescent="0.2"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1"/>
      <c r="W1164" s="15" t="s">
        <v>1315</v>
      </c>
      <c r="X1164" s="45" t="s">
        <v>3310</v>
      </c>
    </row>
    <row r="1165" spans="2:24" ht="31.5" hidden="1" customHeight="1" x14ac:dyDescent="0.2"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1"/>
      <c r="W1165" s="15" t="s">
        <v>2094</v>
      </c>
      <c r="X1165" s="45" t="s">
        <v>3311</v>
      </c>
    </row>
    <row r="1166" spans="2:24" ht="31.5" hidden="1" customHeight="1" x14ac:dyDescent="0.2">
      <c r="B1166" s="8"/>
      <c r="C1166" s="8"/>
      <c r="D1166" s="8"/>
      <c r="E1166" s="8"/>
      <c r="F1166" s="8"/>
      <c r="G1166" s="8"/>
      <c r="H1166" s="8"/>
      <c r="I1166" s="8"/>
      <c r="J1166" s="8"/>
      <c r="K1166" s="8"/>
      <c r="L1166" s="8"/>
      <c r="M1166" s="1"/>
      <c r="W1166" s="15" t="s">
        <v>2095</v>
      </c>
      <c r="X1166" s="45" t="s">
        <v>3312</v>
      </c>
    </row>
    <row r="1167" spans="2:24" ht="31.5" hidden="1" customHeight="1" x14ac:dyDescent="0.2"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1"/>
      <c r="W1167" s="15" t="s">
        <v>202</v>
      </c>
      <c r="X1167" s="45" t="s">
        <v>3313</v>
      </c>
    </row>
    <row r="1168" spans="2:24" ht="31.5" hidden="1" customHeight="1" x14ac:dyDescent="0.2"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1"/>
      <c r="W1168" s="15" t="s">
        <v>281</v>
      </c>
      <c r="X1168" s="45" t="s">
        <v>3314</v>
      </c>
    </row>
    <row r="1169" spans="2:24" ht="31.5" hidden="1" customHeight="1" x14ac:dyDescent="0.2">
      <c r="B1169" s="8"/>
      <c r="C1169" s="8"/>
      <c r="D1169" s="8"/>
      <c r="E1169" s="8"/>
      <c r="F1169" s="8"/>
      <c r="G1169" s="8"/>
      <c r="H1169" s="8"/>
      <c r="I1169" s="8"/>
      <c r="J1169" s="8"/>
      <c r="K1169" s="8"/>
      <c r="L1169" s="8"/>
      <c r="M1169" s="1"/>
      <c r="W1169" s="15" t="s">
        <v>2096</v>
      </c>
      <c r="X1169" s="45" t="s">
        <v>3315</v>
      </c>
    </row>
    <row r="1170" spans="2:24" ht="31.5" hidden="1" customHeight="1" x14ac:dyDescent="0.2"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1"/>
      <c r="W1170" s="15" t="s">
        <v>243</v>
      </c>
      <c r="X1170" s="45" t="s">
        <v>3316</v>
      </c>
    </row>
    <row r="1171" spans="2:24" ht="31.5" hidden="1" customHeight="1" x14ac:dyDescent="0.2"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1"/>
      <c r="W1171" s="15" t="s">
        <v>2098</v>
      </c>
      <c r="X1171" s="45" t="s">
        <v>3317</v>
      </c>
    </row>
    <row r="1172" spans="2:24" ht="31.5" hidden="1" customHeight="1" x14ac:dyDescent="0.2">
      <c r="B1172" s="8"/>
      <c r="C1172" s="8"/>
      <c r="D1172" s="8"/>
      <c r="E1172" s="8"/>
      <c r="F1172" s="8"/>
      <c r="G1172" s="8"/>
      <c r="H1172" s="8"/>
      <c r="I1172" s="8"/>
      <c r="J1172" s="8"/>
      <c r="K1172" s="8"/>
      <c r="L1172" s="8"/>
      <c r="M1172" s="1"/>
      <c r="W1172" s="15" t="s">
        <v>2099</v>
      </c>
      <c r="X1172" s="45" t="s">
        <v>3318</v>
      </c>
    </row>
    <row r="1173" spans="2:24" ht="31.5" hidden="1" customHeight="1" x14ac:dyDescent="0.2"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1"/>
      <c r="W1173" s="15" t="s">
        <v>546</v>
      </c>
      <c r="X1173" s="45" t="s">
        <v>3319</v>
      </c>
    </row>
    <row r="1174" spans="2:24" ht="31.5" hidden="1" customHeight="1" x14ac:dyDescent="0.2"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1"/>
      <c r="W1174" s="15" t="s">
        <v>1212</v>
      </c>
      <c r="X1174" s="45" t="s">
        <v>3320</v>
      </c>
    </row>
    <row r="1175" spans="2:24" ht="31.5" hidden="1" customHeight="1" x14ac:dyDescent="0.2"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1"/>
      <c r="W1175" s="15" t="s">
        <v>2100</v>
      </c>
      <c r="X1175" s="45" t="s">
        <v>3321</v>
      </c>
    </row>
    <row r="1176" spans="2:24" ht="31.5" hidden="1" customHeight="1" x14ac:dyDescent="0.2"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1"/>
      <c r="W1176" s="15" t="s">
        <v>528</v>
      </c>
      <c r="X1176" s="45" t="s">
        <v>3322</v>
      </c>
    </row>
    <row r="1177" spans="2:24" ht="31.5" hidden="1" customHeight="1" x14ac:dyDescent="0.2"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1"/>
      <c r="W1177" s="15" t="s">
        <v>2102</v>
      </c>
      <c r="X1177" s="45" t="s">
        <v>3323</v>
      </c>
    </row>
    <row r="1178" spans="2:24" ht="31.5" hidden="1" customHeight="1" x14ac:dyDescent="0.2">
      <c r="B1178" s="8"/>
      <c r="C1178" s="8"/>
      <c r="D1178" s="8"/>
      <c r="E1178" s="8"/>
      <c r="F1178" s="8"/>
      <c r="G1178" s="8"/>
      <c r="H1178" s="8"/>
      <c r="I1178" s="8"/>
      <c r="J1178" s="8"/>
      <c r="K1178" s="8"/>
      <c r="L1178" s="8"/>
      <c r="M1178" s="1"/>
      <c r="W1178" s="15" t="s">
        <v>2102</v>
      </c>
      <c r="X1178" s="45" t="s">
        <v>3324</v>
      </c>
    </row>
    <row r="1179" spans="2:24" ht="31.5" hidden="1" customHeight="1" x14ac:dyDescent="0.2"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1"/>
      <c r="W1179" s="15" t="s">
        <v>2103</v>
      </c>
      <c r="X1179" s="45" t="s">
        <v>3325</v>
      </c>
    </row>
    <row r="1180" spans="2:24" ht="31.5" hidden="1" customHeight="1" x14ac:dyDescent="0.2"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1"/>
      <c r="W1180" s="15" t="s">
        <v>2104</v>
      </c>
      <c r="X1180" s="45" t="s">
        <v>3326</v>
      </c>
    </row>
    <row r="1181" spans="2:24" ht="31.5" hidden="1" customHeight="1" x14ac:dyDescent="0.2">
      <c r="B1181" s="8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1"/>
      <c r="W1181" s="15" t="s">
        <v>336</v>
      </c>
      <c r="X1181" s="45" t="s">
        <v>3327</v>
      </c>
    </row>
    <row r="1182" spans="2:24" ht="31.5" hidden="1" customHeight="1" x14ac:dyDescent="0.2"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1"/>
      <c r="W1182" s="15" t="s">
        <v>315</v>
      </c>
      <c r="X1182" s="45" t="s">
        <v>3328</v>
      </c>
    </row>
    <row r="1183" spans="2:24" ht="31.5" hidden="1" customHeight="1" x14ac:dyDescent="0.2"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1"/>
      <c r="W1183" s="15" t="s">
        <v>2107</v>
      </c>
      <c r="X1183" s="45" t="s">
        <v>3329</v>
      </c>
    </row>
    <row r="1184" spans="2:24" ht="31.5" hidden="1" customHeight="1" x14ac:dyDescent="0.2">
      <c r="B1184" s="8"/>
      <c r="C1184" s="8"/>
      <c r="D1184" s="8"/>
      <c r="E1184" s="8"/>
      <c r="F1184" s="8"/>
      <c r="G1184" s="8"/>
      <c r="H1184" s="8"/>
      <c r="I1184" s="8"/>
      <c r="J1184" s="8"/>
      <c r="K1184" s="8"/>
      <c r="L1184" s="8"/>
      <c r="M1184" s="1"/>
      <c r="W1184" s="15" t="s">
        <v>2106</v>
      </c>
      <c r="X1184" s="45" t="s">
        <v>3330</v>
      </c>
    </row>
    <row r="1185" spans="2:24" ht="31.5" hidden="1" customHeight="1" x14ac:dyDescent="0.2"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1"/>
      <c r="W1185" s="15" t="s">
        <v>388</v>
      </c>
      <c r="X1185" s="45" t="s">
        <v>3331</v>
      </c>
    </row>
    <row r="1186" spans="2:24" ht="31.5" hidden="1" customHeight="1" x14ac:dyDescent="0.2"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1"/>
      <c r="W1186" s="15" t="s">
        <v>530</v>
      </c>
      <c r="X1186" s="45" t="s">
        <v>3332</v>
      </c>
    </row>
    <row r="1187" spans="2:24" ht="31.5" hidden="1" customHeight="1" x14ac:dyDescent="0.2">
      <c r="B1187" s="8"/>
      <c r="C1187" s="8"/>
      <c r="D1187" s="8"/>
      <c r="E1187" s="8"/>
      <c r="F1187" s="8"/>
      <c r="G1187" s="8"/>
      <c r="H1187" s="8"/>
      <c r="I1187" s="8"/>
      <c r="J1187" s="8"/>
      <c r="K1187" s="8"/>
      <c r="L1187" s="8"/>
      <c r="M1187" s="1"/>
      <c r="W1187" s="15" t="s">
        <v>1248</v>
      </c>
      <c r="X1187" s="45" t="s">
        <v>3333</v>
      </c>
    </row>
    <row r="1188" spans="2:24" ht="31.5" hidden="1" customHeight="1" x14ac:dyDescent="0.2"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1"/>
      <c r="W1188" s="15" t="s">
        <v>2108</v>
      </c>
      <c r="X1188" s="45" t="s">
        <v>3334</v>
      </c>
    </row>
    <row r="1189" spans="2:24" ht="31.5" hidden="1" customHeight="1" x14ac:dyDescent="0.2"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1"/>
      <c r="W1189" s="15" t="s">
        <v>1749</v>
      </c>
      <c r="X1189" s="45" t="s">
        <v>3335</v>
      </c>
    </row>
    <row r="1190" spans="2:24" ht="31.5" hidden="1" customHeight="1" x14ac:dyDescent="0.2">
      <c r="B1190" s="8"/>
      <c r="C1190" s="8"/>
      <c r="D1190" s="8"/>
      <c r="E1190" s="8"/>
      <c r="F1190" s="8"/>
      <c r="G1190" s="8"/>
      <c r="H1190" s="8"/>
      <c r="I1190" s="8"/>
      <c r="J1190" s="8"/>
      <c r="K1190" s="8"/>
      <c r="L1190" s="8"/>
      <c r="M1190" s="1"/>
      <c r="W1190" s="15" t="s">
        <v>459</v>
      </c>
      <c r="X1190" s="45" t="s">
        <v>3336</v>
      </c>
    </row>
    <row r="1191" spans="2:24" ht="31.5" hidden="1" customHeight="1" x14ac:dyDescent="0.2"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1"/>
      <c r="W1191" s="15" t="s">
        <v>2109</v>
      </c>
      <c r="X1191" s="45" t="s">
        <v>3337</v>
      </c>
    </row>
    <row r="1192" spans="2:24" ht="31.5" hidden="1" customHeight="1" x14ac:dyDescent="0.2"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1"/>
      <c r="W1192" s="15" t="s">
        <v>2110</v>
      </c>
      <c r="X1192" s="45" t="s">
        <v>3338</v>
      </c>
    </row>
    <row r="1193" spans="2:24" ht="31.5" hidden="1" customHeight="1" x14ac:dyDescent="0.2">
      <c r="B1193" s="8"/>
      <c r="C1193" s="8"/>
      <c r="D1193" s="8"/>
      <c r="E1193" s="8"/>
      <c r="F1193" s="8"/>
      <c r="G1193" s="8"/>
      <c r="H1193" s="8"/>
      <c r="I1193" s="8"/>
      <c r="J1193" s="8"/>
      <c r="K1193" s="8"/>
      <c r="L1193" s="8"/>
      <c r="M1193" s="1"/>
      <c r="W1193" s="15" t="s">
        <v>504</v>
      </c>
      <c r="X1193" s="45" t="s">
        <v>3339</v>
      </c>
    </row>
    <row r="1194" spans="2:24" ht="31.5" hidden="1" customHeight="1" x14ac:dyDescent="0.2"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1"/>
      <c r="W1194" s="15" t="s">
        <v>2111</v>
      </c>
      <c r="X1194" s="45" t="s">
        <v>3340</v>
      </c>
    </row>
    <row r="1195" spans="2:24" ht="31.5" hidden="1" customHeight="1" x14ac:dyDescent="0.2"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1"/>
      <c r="W1195" s="15" t="s">
        <v>526</v>
      </c>
      <c r="X1195" s="45" t="s">
        <v>3341</v>
      </c>
    </row>
    <row r="1196" spans="2:24" ht="31.5" hidden="1" customHeight="1" x14ac:dyDescent="0.2">
      <c r="B1196" s="8"/>
      <c r="C1196" s="8"/>
      <c r="D1196" s="8"/>
      <c r="E1196" s="8"/>
      <c r="F1196" s="8"/>
      <c r="G1196" s="8"/>
      <c r="H1196" s="8"/>
      <c r="I1196" s="8"/>
      <c r="J1196" s="8"/>
      <c r="K1196" s="8"/>
      <c r="L1196" s="8"/>
      <c r="M1196" s="1"/>
      <c r="W1196" s="15" t="s">
        <v>2112</v>
      </c>
      <c r="X1196" s="45" t="s">
        <v>3342</v>
      </c>
    </row>
    <row r="1197" spans="2:24" ht="31.5" hidden="1" customHeight="1" x14ac:dyDescent="0.2"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1"/>
      <c r="W1197" s="15" t="s">
        <v>2113</v>
      </c>
      <c r="X1197" s="45" t="s">
        <v>3343</v>
      </c>
    </row>
    <row r="1198" spans="2:24" ht="31.5" hidden="1" customHeight="1" x14ac:dyDescent="0.2"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1"/>
      <c r="W1198" s="15" t="s">
        <v>2114</v>
      </c>
      <c r="X1198" s="45" t="s">
        <v>3344</v>
      </c>
    </row>
    <row r="1199" spans="2:24" ht="31.5" hidden="1" customHeight="1" x14ac:dyDescent="0.2">
      <c r="B1199" s="8"/>
      <c r="C1199" s="8"/>
      <c r="D1199" s="8"/>
      <c r="E1199" s="8"/>
      <c r="F1199" s="8"/>
      <c r="G1199" s="8"/>
      <c r="H1199" s="8"/>
      <c r="I1199" s="8"/>
      <c r="J1199" s="8"/>
      <c r="K1199" s="8"/>
      <c r="L1199" s="8"/>
      <c r="M1199" s="1"/>
      <c r="W1199" s="15" t="s">
        <v>650</v>
      </c>
      <c r="X1199" s="45" t="s">
        <v>3345</v>
      </c>
    </row>
    <row r="1200" spans="2:24" ht="31.5" hidden="1" customHeight="1" x14ac:dyDescent="0.2"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1"/>
      <c r="W1200" s="15" t="s">
        <v>269</v>
      </c>
      <c r="X1200" s="45" t="s">
        <v>3346</v>
      </c>
    </row>
    <row r="1201" spans="2:24" ht="31.5" hidden="1" customHeight="1" x14ac:dyDescent="0.2"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1"/>
      <c r="W1201" s="15" t="s">
        <v>651</v>
      </c>
      <c r="X1201" s="45" t="s">
        <v>3347</v>
      </c>
    </row>
    <row r="1202" spans="2:24" ht="31.5" hidden="1" customHeight="1" x14ac:dyDescent="0.2">
      <c r="B1202" s="8"/>
      <c r="C1202" s="8"/>
      <c r="D1202" s="8"/>
      <c r="E1202" s="8"/>
      <c r="F1202" s="8"/>
      <c r="G1202" s="8"/>
      <c r="H1202" s="8"/>
      <c r="I1202" s="8"/>
      <c r="J1202" s="8"/>
      <c r="K1202" s="8"/>
      <c r="L1202" s="8"/>
      <c r="M1202" s="1"/>
      <c r="W1202" s="15" t="s">
        <v>651</v>
      </c>
      <c r="X1202" s="45" t="s">
        <v>3348</v>
      </c>
    </row>
    <row r="1203" spans="2:24" ht="31.5" hidden="1" customHeight="1" x14ac:dyDescent="0.2"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1"/>
      <c r="W1203" s="15" t="s">
        <v>50</v>
      </c>
      <c r="X1203" s="45" t="s">
        <v>3349</v>
      </c>
    </row>
    <row r="1204" spans="2:24" ht="31.5" hidden="1" customHeight="1" x14ac:dyDescent="0.2">
      <c r="B1204" s="8"/>
      <c r="C1204" s="8"/>
      <c r="D1204" s="8"/>
      <c r="E1204" s="8"/>
      <c r="F1204" s="8"/>
      <c r="G1204" s="8"/>
      <c r="H1204" s="8"/>
      <c r="I1204" s="8"/>
      <c r="J1204" s="8"/>
      <c r="K1204" s="8"/>
      <c r="L1204" s="8"/>
      <c r="M1204" s="1"/>
      <c r="W1204" s="15" t="s">
        <v>652</v>
      </c>
      <c r="X1204" s="45" t="s">
        <v>3350</v>
      </c>
    </row>
    <row r="1205" spans="2:24" ht="31.5" hidden="1" customHeight="1" x14ac:dyDescent="0.2">
      <c r="B1205" s="8"/>
      <c r="C1205" s="8"/>
      <c r="D1205" s="8"/>
      <c r="E1205" s="8"/>
      <c r="F1205" s="8"/>
      <c r="G1205" s="8"/>
      <c r="H1205" s="8"/>
      <c r="I1205" s="8"/>
      <c r="J1205" s="8"/>
      <c r="K1205" s="8"/>
      <c r="L1205" s="8"/>
      <c r="M1205" s="1"/>
      <c r="W1205" s="15" t="s">
        <v>923</v>
      </c>
      <c r="X1205" s="45" t="s">
        <v>3351</v>
      </c>
    </row>
    <row r="1206" spans="2:24" ht="31.5" hidden="1" customHeight="1" x14ac:dyDescent="0.2"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1"/>
      <c r="W1206" s="15" t="s">
        <v>473</v>
      </c>
      <c r="X1206" s="45" t="s">
        <v>3352</v>
      </c>
    </row>
    <row r="1207" spans="2:24" ht="31.5" hidden="1" customHeight="1" x14ac:dyDescent="0.2"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1"/>
      <c r="W1207" s="15" t="s">
        <v>145</v>
      </c>
      <c r="X1207" s="45" t="s">
        <v>3353</v>
      </c>
    </row>
    <row r="1208" spans="2:24" ht="31.5" hidden="1" customHeight="1" x14ac:dyDescent="0.2">
      <c r="B1208" s="8"/>
      <c r="C1208" s="8"/>
      <c r="D1208" s="8"/>
      <c r="E1208" s="8"/>
      <c r="F1208" s="8"/>
      <c r="G1208" s="8"/>
      <c r="H1208" s="8"/>
      <c r="I1208" s="8"/>
      <c r="J1208" s="8"/>
      <c r="K1208" s="8"/>
      <c r="L1208" s="8"/>
      <c r="M1208" s="1"/>
      <c r="W1208" s="15" t="s">
        <v>145</v>
      </c>
      <c r="X1208" s="45" t="s">
        <v>3354</v>
      </c>
    </row>
    <row r="1209" spans="2:24" ht="31.5" hidden="1" customHeight="1" x14ac:dyDescent="0.2"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1"/>
      <c r="W1209" s="15" t="s">
        <v>653</v>
      </c>
      <c r="X1209" s="45" t="s">
        <v>3355</v>
      </c>
    </row>
    <row r="1210" spans="2:24" ht="31.5" hidden="1" customHeight="1" x14ac:dyDescent="0.2">
      <c r="B1210" s="8"/>
      <c r="C1210" s="8"/>
      <c r="D1210" s="8"/>
      <c r="E1210" s="8"/>
      <c r="F1210" s="8"/>
      <c r="G1210" s="8"/>
      <c r="H1210" s="8"/>
      <c r="I1210" s="8"/>
      <c r="J1210" s="8"/>
      <c r="K1210" s="8"/>
      <c r="L1210" s="8"/>
      <c r="M1210" s="1"/>
      <c r="W1210" s="15" t="s">
        <v>132</v>
      </c>
      <c r="X1210" s="45" t="s">
        <v>3356</v>
      </c>
    </row>
    <row r="1211" spans="2:24" ht="31.5" hidden="1" customHeight="1" x14ac:dyDescent="0.2">
      <c r="B1211" s="8"/>
      <c r="C1211" s="8"/>
      <c r="D1211" s="8"/>
      <c r="E1211" s="8"/>
      <c r="F1211" s="8"/>
      <c r="G1211" s="8"/>
      <c r="H1211" s="8"/>
      <c r="I1211" s="8"/>
      <c r="J1211" s="8"/>
      <c r="K1211" s="8"/>
      <c r="L1211" s="8"/>
      <c r="M1211" s="1"/>
      <c r="W1211" s="15" t="s">
        <v>361</v>
      </c>
      <c r="X1211" s="45" t="s">
        <v>3357</v>
      </c>
    </row>
    <row r="1212" spans="2:24" ht="31.5" hidden="1" customHeight="1" x14ac:dyDescent="0.2"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1"/>
      <c r="W1212" s="15" t="s">
        <v>654</v>
      </c>
      <c r="X1212" s="45" t="s">
        <v>3358</v>
      </c>
    </row>
    <row r="1213" spans="2:24" ht="31.5" hidden="1" customHeight="1" x14ac:dyDescent="0.2"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8"/>
      <c r="M1213" s="1"/>
      <c r="W1213" s="15" t="s">
        <v>655</v>
      </c>
      <c r="X1213" s="45" t="s">
        <v>3359</v>
      </c>
    </row>
    <row r="1214" spans="2:24" ht="31.5" hidden="1" customHeight="1" x14ac:dyDescent="0.2">
      <c r="B1214" s="8"/>
      <c r="C1214" s="8"/>
      <c r="D1214" s="8"/>
      <c r="E1214" s="8"/>
      <c r="F1214" s="8"/>
      <c r="G1214" s="8"/>
      <c r="H1214" s="8"/>
      <c r="I1214" s="8"/>
      <c r="J1214" s="8"/>
      <c r="K1214" s="8"/>
      <c r="L1214" s="8"/>
      <c r="M1214" s="1"/>
      <c r="W1214" s="15" t="s">
        <v>503</v>
      </c>
      <c r="X1214" s="45" t="s">
        <v>3360</v>
      </c>
    </row>
    <row r="1215" spans="2:24" ht="31.5" hidden="1" customHeight="1" x14ac:dyDescent="0.2"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1"/>
      <c r="W1215" s="15" t="s">
        <v>656</v>
      </c>
      <c r="X1215" s="45" t="s">
        <v>3361</v>
      </c>
    </row>
    <row r="1216" spans="2:24" ht="31.5" hidden="1" customHeight="1" x14ac:dyDescent="0.2">
      <c r="B1216" s="8"/>
      <c r="C1216" s="8"/>
      <c r="D1216" s="8"/>
      <c r="E1216" s="8"/>
      <c r="F1216" s="8"/>
      <c r="G1216" s="8"/>
      <c r="H1216" s="8"/>
      <c r="I1216" s="8"/>
      <c r="J1216" s="8"/>
      <c r="K1216" s="8"/>
      <c r="L1216" s="8"/>
      <c r="M1216" s="1"/>
      <c r="W1216" s="15" t="s">
        <v>657</v>
      </c>
      <c r="X1216" s="45" t="s">
        <v>3362</v>
      </c>
    </row>
    <row r="1217" spans="2:24" ht="31.5" hidden="1" customHeight="1" x14ac:dyDescent="0.2">
      <c r="B1217" s="8"/>
      <c r="C1217" s="8"/>
      <c r="D1217" s="8"/>
      <c r="E1217" s="8"/>
      <c r="F1217" s="8"/>
      <c r="G1217" s="8"/>
      <c r="H1217" s="8"/>
      <c r="I1217" s="8"/>
      <c r="J1217" s="8"/>
      <c r="K1217" s="8"/>
      <c r="L1217" s="8"/>
      <c r="M1217" s="1"/>
      <c r="W1217" s="15" t="s">
        <v>658</v>
      </c>
      <c r="X1217" s="45" t="s">
        <v>3363</v>
      </c>
    </row>
    <row r="1218" spans="2:24" ht="31.5" hidden="1" customHeight="1" x14ac:dyDescent="0.2"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1"/>
      <c r="W1218" s="15" t="s">
        <v>659</v>
      </c>
      <c r="X1218" s="45" t="s">
        <v>3364</v>
      </c>
    </row>
    <row r="1219" spans="2:24" ht="31.5" hidden="1" customHeight="1" x14ac:dyDescent="0.2"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8"/>
      <c r="M1219" s="1"/>
      <c r="W1219" s="15" t="s">
        <v>660</v>
      </c>
      <c r="X1219" s="45" t="s">
        <v>3365</v>
      </c>
    </row>
    <row r="1220" spans="2:24" ht="31.5" hidden="1" customHeight="1" x14ac:dyDescent="0.2">
      <c r="B1220" s="8"/>
      <c r="C1220" s="8"/>
      <c r="D1220" s="8"/>
      <c r="E1220" s="8"/>
      <c r="F1220" s="8"/>
      <c r="G1220" s="8"/>
      <c r="H1220" s="8"/>
      <c r="I1220" s="8"/>
      <c r="J1220" s="8"/>
      <c r="K1220" s="8"/>
      <c r="L1220" s="8"/>
      <c r="M1220" s="1"/>
      <c r="W1220" s="15" t="s">
        <v>543</v>
      </c>
      <c r="X1220" s="45" t="s">
        <v>3366</v>
      </c>
    </row>
    <row r="1221" spans="2:24" ht="31.5" hidden="1" customHeight="1" x14ac:dyDescent="0.2"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1"/>
      <c r="W1221" s="15" t="s">
        <v>661</v>
      </c>
      <c r="X1221" s="45" t="s">
        <v>3367</v>
      </c>
    </row>
    <row r="1222" spans="2:24" ht="31.5" hidden="1" customHeight="1" x14ac:dyDescent="0.2">
      <c r="B1222" s="8"/>
      <c r="C1222" s="8"/>
      <c r="D1222" s="8"/>
      <c r="E1222" s="8"/>
      <c r="F1222" s="8"/>
      <c r="G1222" s="8"/>
      <c r="H1222" s="8"/>
      <c r="I1222" s="8"/>
      <c r="J1222" s="8"/>
      <c r="K1222" s="8"/>
      <c r="L1222" s="8"/>
      <c r="M1222" s="1"/>
      <c r="W1222" s="15" t="s">
        <v>662</v>
      </c>
      <c r="X1222" s="45" t="s">
        <v>3368</v>
      </c>
    </row>
    <row r="1223" spans="2:24" ht="31.5" hidden="1" customHeight="1" x14ac:dyDescent="0.2">
      <c r="B1223" s="8"/>
      <c r="C1223" s="8"/>
      <c r="D1223" s="8"/>
      <c r="E1223" s="8"/>
      <c r="F1223" s="8"/>
      <c r="G1223" s="8"/>
      <c r="H1223" s="8"/>
      <c r="I1223" s="8"/>
      <c r="J1223" s="8"/>
      <c r="K1223" s="8"/>
      <c r="L1223" s="8"/>
      <c r="M1223" s="1"/>
      <c r="W1223" s="15" t="s">
        <v>663</v>
      </c>
      <c r="X1223" s="45" t="s">
        <v>3369</v>
      </c>
    </row>
    <row r="1224" spans="2:24" ht="31.5" hidden="1" customHeight="1" x14ac:dyDescent="0.2"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1"/>
      <c r="W1224" s="15" t="s">
        <v>664</v>
      </c>
      <c r="X1224" s="45" t="s">
        <v>3370</v>
      </c>
    </row>
    <row r="1225" spans="2:24" ht="31.5" hidden="1" customHeight="1" x14ac:dyDescent="0.2"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1"/>
      <c r="W1225" s="15" t="s">
        <v>665</v>
      </c>
      <c r="X1225" s="45" t="s">
        <v>3371</v>
      </c>
    </row>
    <row r="1226" spans="2:24" ht="31.5" hidden="1" customHeight="1" x14ac:dyDescent="0.2">
      <c r="B1226" s="8"/>
      <c r="C1226" s="8"/>
      <c r="D1226" s="8"/>
      <c r="E1226" s="8"/>
      <c r="F1226" s="8"/>
      <c r="G1226" s="8"/>
      <c r="H1226" s="8"/>
      <c r="I1226" s="8"/>
      <c r="J1226" s="8"/>
      <c r="K1226" s="8"/>
      <c r="L1226" s="8"/>
      <c r="M1226" s="1"/>
      <c r="W1226" s="15" t="s">
        <v>666</v>
      </c>
      <c r="X1226" s="45" t="s">
        <v>3372</v>
      </c>
    </row>
    <row r="1227" spans="2:24" ht="31.5" hidden="1" customHeight="1" x14ac:dyDescent="0.2"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1"/>
      <c r="W1227" s="15" t="s">
        <v>667</v>
      </c>
      <c r="X1227" s="45" t="s">
        <v>3373</v>
      </c>
    </row>
    <row r="1228" spans="2:24" ht="31.5" hidden="1" customHeight="1" x14ac:dyDescent="0.2"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1"/>
      <c r="W1228" s="15" t="s">
        <v>1222</v>
      </c>
      <c r="X1228" s="45" t="s">
        <v>3374</v>
      </c>
    </row>
    <row r="1229" spans="2:24" ht="31.5" hidden="1" customHeight="1" x14ac:dyDescent="0.2">
      <c r="B1229" s="8"/>
      <c r="C1229" s="8"/>
      <c r="D1229" s="8"/>
      <c r="E1229" s="8"/>
      <c r="F1229" s="8"/>
      <c r="G1229" s="8"/>
      <c r="H1229" s="8"/>
      <c r="I1229" s="8"/>
      <c r="J1229" s="8"/>
      <c r="K1229" s="8"/>
      <c r="L1229" s="8"/>
      <c r="M1229" s="1"/>
      <c r="W1229" s="15" t="s">
        <v>668</v>
      </c>
      <c r="X1229" s="45" t="s">
        <v>3375</v>
      </c>
    </row>
    <row r="1230" spans="2:24" ht="31.5" hidden="1" customHeight="1" x14ac:dyDescent="0.2"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1"/>
      <c r="W1230" s="15" t="s">
        <v>477</v>
      </c>
      <c r="X1230" s="45" t="s">
        <v>3376</v>
      </c>
    </row>
    <row r="1231" spans="2:24" ht="31.5" hidden="1" customHeight="1" x14ac:dyDescent="0.2"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1"/>
      <c r="W1231" s="15" t="s">
        <v>669</v>
      </c>
      <c r="X1231" s="45" t="s">
        <v>3377</v>
      </c>
    </row>
    <row r="1232" spans="2:24" ht="31.5" hidden="1" customHeight="1" x14ac:dyDescent="0.2">
      <c r="B1232" s="8"/>
      <c r="C1232" s="8"/>
      <c r="D1232" s="8"/>
      <c r="E1232" s="8"/>
      <c r="F1232" s="8"/>
      <c r="G1232" s="8"/>
      <c r="H1232" s="8"/>
      <c r="I1232" s="8"/>
      <c r="J1232" s="8"/>
      <c r="K1232" s="8"/>
      <c r="L1232" s="8"/>
      <c r="M1232" s="1"/>
      <c r="W1232" s="15" t="s">
        <v>670</v>
      </c>
      <c r="X1232" s="45" t="s">
        <v>3378</v>
      </c>
    </row>
    <row r="1233" spans="2:24" ht="31.5" hidden="1" customHeight="1" x14ac:dyDescent="0.2"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1"/>
      <c r="W1233" s="15" t="s">
        <v>671</v>
      </c>
      <c r="X1233" s="45" t="s">
        <v>3379</v>
      </c>
    </row>
    <row r="1234" spans="2:24" ht="31.5" hidden="1" customHeight="1" x14ac:dyDescent="0.2"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1"/>
      <c r="W1234" s="15" t="s">
        <v>671</v>
      </c>
      <c r="X1234" s="45" t="s">
        <v>3380</v>
      </c>
    </row>
    <row r="1235" spans="2:24" ht="31.5" hidden="1" customHeight="1" x14ac:dyDescent="0.2">
      <c r="B1235" s="8"/>
      <c r="C1235" s="8"/>
      <c r="D1235" s="8"/>
      <c r="E1235" s="8"/>
      <c r="F1235" s="8"/>
      <c r="G1235" s="8"/>
      <c r="H1235" s="8"/>
      <c r="I1235" s="8"/>
      <c r="J1235" s="8"/>
      <c r="K1235" s="8"/>
      <c r="L1235" s="8"/>
      <c r="M1235" s="1"/>
      <c r="W1235" s="15" t="s">
        <v>672</v>
      </c>
      <c r="X1235" s="45" t="s">
        <v>3381</v>
      </c>
    </row>
    <row r="1236" spans="2:24" ht="31.5" hidden="1" customHeight="1" x14ac:dyDescent="0.2"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1"/>
      <c r="W1236" s="15" t="s">
        <v>673</v>
      </c>
      <c r="X1236" s="45" t="s">
        <v>3382</v>
      </c>
    </row>
    <row r="1237" spans="2:24" ht="31.5" hidden="1" customHeight="1" x14ac:dyDescent="0.2"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1"/>
      <c r="W1237" s="15" t="s">
        <v>524</v>
      </c>
      <c r="X1237" s="45" t="s">
        <v>3383</v>
      </c>
    </row>
    <row r="1238" spans="2:24" ht="31.5" hidden="1" customHeight="1" x14ac:dyDescent="0.2">
      <c r="B1238" s="8"/>
      <c r="C1238" s="8"/>
      <c r="D1238" s="8"/>
      <c r="E1238" s="8"/>
      <c r="F1238" s="8"/>
      <c r="G1238" s="8"/>
      <c r="H1238" s="8"/>
      <c r="I1238" s="8"/>
      <c r="J1238" s="8"/>
      <c r="K1238" s="8"/>
      <c r="L1238" s="8"/>
      <c r="M1238" s="1"/>
      <c r="W1238" s="15" t="s">
        <v>300</v>
      </c>
      <c r="X1238" s="45" t="s">
        <v>3384</v>
      </c>
    </row>
    <row r="1239" spans="2:24" ht="31.5" hidden="1" customHeight="1" x14ac:dyDescent="0.2"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1"/>
      <c r="W1239" s="15" t="s">
        <v>415</v>
      </c>
      <c r="X1239" s="45" t="s">
        <v>3385</v>
      </c>
    </row>
    <row r="1240" spans="2:24" ht="31.5" hidden="1" customHeight="1" x14ac:dyDescent="0.2"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1"/>
      <c r="W1240" s="15" t="s">
        <v>331</v>
      </c>
      <c r="X1240" s="45" t="s">
        <v>3386</v>
      </c>
    </row>
    <row r="1241" spans="2:24" ht="31.5" hidden="1" customHeight="1" x14ac:dyDescent="0.2">
      <c r="B1241" s="8"/>
      <c r="C1241" s="8"/>
      <c r="D1241" s="8"/>
      <c r="E1241" s="8"/>
      <c r="F1241" s="8"/>
      <c r="G1241" s="8"/>
      <c r="H1241" s="8"/>
      <c r="I1241" s="8"/>
      <c r="J1241" s="8"/>
      <c r="K1241" s="8"/>
      <c r="L1241" s="8"/>
      <c r="M1241" s="1"/>
      <c r="W1241" s="15" t="s">
        <v>674</v>
      </c>
      <c r="X1241" s="45" t="s">
        <v>3387</v>
      </c>
    </row>
    <row r="1242" spans="2:24" ht="31.5" hidden="1" customHeight="1" x14ac:dyDescent="0.2"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1"/>
      <c r="W1242" s="15" t="s">
        <v>572</v>
      </c>
      <c r="X1242" s="45" t="s">
        <v>3388</v>
      </c>
    </row>
    <row r="1243" spans="2:24" ht="31.5" hidden="1" customHeight="1" x14ac:dyDescent="0.2"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1"/>
      <c r="W1243" s="15" t="s">
        <v>606</v>
      </c>
      <c r="X1243" s="45" t="s">
        <v>3389</v>
      </c>
    </row>
    <row r="1244" spans="2:24" ht="31.5" hidden="1" customHeight="1" x14ac:dyDescent="0.2">
      <c r="B1244" s="8"/>
      <c r="C1244" s="8"/>
      <c r="D1244" s="8"/>
      <c r="E1244" s="8"/>
      <c r="F1244" s="8"/>
      <c r="G1244" s="8"/>
      <c r="H1244" s="8"/>
      <c r="I1244" s="8"/>
      <c r="J1244" s="8"/>
      <c r="K1244" s="8"/>
      <c r="L1244" s="8"/>
      <c r="M1244" s="1"/>
      <c r="W1244" s="15" t="s">
        <v>675</v>
      </c>
      <c r="X1244" s="45" t="s">
        <v>3390</v>
      </c>
    </row>
    <row r="1245" spans="2:24" ht="31.5" hidden="1" customHeight="1" x14ac:dyDescent="0.2"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1"/>
      <c r="W1245" s="15" t="s">
        <v>676</v>
      </c>
      <c r="X1245" s="45" t="s">
        <v>3391</v>
      </c>
    </row>
    <row r="1246" spans="2:24" ht="31.5" hidden="1" customHeight="1" x14ac:dyDescent="0.2"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1"/>
      <c r="W1246" s="15" t="s">
        <v>677</v>
      </c>
      <c r="X1246" s="45" t="s">
        <v>3392</v>
      </c>
    </row>
    <row r="1247" spans="2:24" ht="31.5" hidden="1" customHeight="1" x14ac:dyDescent="0.2">
      <c r="B1247" s="8"/>
      <c r="C1247" s="8"/>
      <c r="D1247" s="8"/>
      <c r="E1247" s="8"/>
      <c r="F1247" s="8"/>
      <c r="G1247" s="8"/>
      <c r="H1247" s="8"/>
      <c r="I1247" s="8"/>
      <c r="J1247" s="8"/>
      <c r="K1247" s="8"/>
      <c r="L1247" s="8"/>
      <c r="M1247" s="1"/>
      <c r="W1247" s="15" t="s">
        <v>677</v>
      </c>
      <c r="X1247" s="45" t="s">
        <v>3393</v>
      </c>
    </row>
    <row r="1248" spans="2:24" ht="31.5" hidden="1" customHeight="1" x14ac:dyDescent="0.2"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1"/>
      <c r="W1248" s="15" t="s">
        <v>678</v>
      </c>
      <c r="X1248" s="45" t="s">
        <v>3394</v>
      </c>
    </row>
    <row r="1249" spans="2:24" ht="31.5" hidden="1" customHeight="1" x14ac:dyDescent="0.2"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1"/>
      <c r="W1249" s="15" t="s">
        <v>679</v>
      </c>
      <c r="X1249" s="45" t="s">
        <v>3395</v>
      </c>
    </row>
    <row r="1250" spans="2:24" ht="31.5" hidden="1" customHeight="1" x14ac:dyDescent="0.2">
      <c r="B1250" s="8"/>
      <c r="C1250" s="8"/>
      <c r="D1250" s="8"/>
      <c r="E1250" s="8"/>
      <c r="F1250" s="8"/>
      <c r="G1250" s="8"/>
      <c r="H1250" s="8"/>
      <c r="I1250" s="8"/>
      <c r="J1250" s="8"/>
      <c r="K1250" s="8"/>
      <c r="L1250" s="8"/>
      <c r="M1250" s="1"/>
      <c r="W1250" s="15" t="s">
        <v>680</v>
      </c>
      <c r="X1250" s="45" t="s">
        <v>3396</v>
      </c>
    </row>
    <row r="1251" spans="2:24" ht="31.5" hidden="1" customHeight="1" x14ac:dyDescent="0.2"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1"/>
      <c r="W1251" s="15" t="s">
        <v>1350</v>
      </c>
      <c r="X1251" s="45" t="s">
        <v>3397</v>
      </c>
    </row>
    <row r="1252" spans="2:24" ht="31.5" hidden="1" customHeight="1" x14ac:dyDescent="0.2"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1"/>
      <c r="W1252" s="15" t="s">
        <v>681</v>
      </c>
      <c r="X1252" s="45" t="s">
        <v>3398</v>
      </c>
    </row>
    <row r="1253" spans="2:24" ht="31.5" hidden="1" customHeight="1" x14ac:dyDescent="0.2">
      <c r="B1253" s="8"/>
      <c r="C1253" s="8"/>
      <c r="D1253" s="8"/>
      <c r="E1253" s="8"/>
      <c r="F1253" s="8"/>
      <c r="G1253" s="8"/>
      <c r="H1253" s="8"/>
      <c r="I1253" s="8"/>
      <c r="J1253" s="8"/>
      <c r="K1253" s="8"/>
      <c r="L1253" s="8"/>
      <c r="M1253" s="1"/>
      <c r="W1253" s="15" t="s">
        <v>682</v>
      </c>
      <c r="X1253" s="45" t="s">
        <v>3399</v>
      </c>
    </row>
    <row r="1254" spans="2:24" ht="31.5" hidden="1" customHeight="1" x14ac:dyDescent="0.2"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1"/>
      <c r="W1254" s="15" t="s">
        <v>348</v>
      </c>
      <c r="X1254" s="45" t="s">
        <v>3400</v>
      </c>
    </row>
    <row r="1255" spans="2:24" ht="31.5" hidden="1" customHeight="1" x14ac:dyDescent="0.2"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1"/>
      <c r="W1255" s="15" t="s">
        <v>683</v>
      </c>
      <c r="X1255" s="45" t="s">
        <v>3401</v>
      </c>
    </row>
    <row r="1256" spans="2:24" ht="31.5" hidden="1" customHeight="1" x14ac:dyDescent="0.2">
      <c r="B1256" s="8"/>
      <c r="C1256" s="8"/>
      <c r="D1256" s="8"/>
      <c r="E1256" s="8"/>
      <c r="F1256" s="8"/>
      <c r="G1256" s="8"/>
      <c r="H1256" s="8"/>
      <c r="I1256" s="8"/>
      <c r="J1256" s="8"/>
      <c r="K1256" s="8"/>
      <c r="L1256" s="8"/>
      <c r="M1256" s="1"/>
      <c r="W1256" s="15" t="s">
        <v>684</v>
      </c>
      <c r="X1256" s="45" t="s">
        <v>3402</v>
      </c>
    </row>
    <row r="1257" spans="2:24" ht="31.5" hidden="1" customHeight="1" x14ac:dyDescent="0.2"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1"/>
      <c r="W1257" s="15" t="s">
        <v>579</v>
      </c>
      <c r="X1257" s="45" t="s">
        <v>3403</v>
      </c>
    </row>
    <row r="1258" spans="2:24" ht="31.5" hidden="1" customHeight="1" x14ac:dyDescent="0.2"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1"/>
      <c r="W1258" s="15" t="s">
        <v>685</v>
      </c>
      <c r="X1258" s="45" t="s">
        <v>3404</v>
      </c>
    </row>
    <row r="1259" spans="2:24" ht="31.5" hidden="1" customHeight="1" x14ac:dyDescent="0.2">
      <c r="B1259" s="8"/>
      <c r="C1259" s="8"/>
      <c r="D1259" s="8"/>
      <c r="E1259" s="8"/>
      <c r="F1259" s="8"/>
      <c r="G1259" s="8"/>
      <c r="H1259" s="8"/>
      <c r="I1259" s="8"/>
      <c r="J1259" s="8"/>
      <c r="K1259" s="8"/>
      <c r="L1259" s="8"/>
      <c r="M1259" s="1"/>
      <c r="W1259" s="15" t="s">
        <v>686</v>
      </c>
      <c r="X1259" s="45" t="s">
        <v>3405</v>
      </c>
    </row>
    <row r="1260" spans="2:24" ht="31.5" hidden="1" customHeight="1" x14ac:dyDescent="0.2"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1"/>
      <c r="W1260" s="15" t="s">
        <v>687</v>
      </c>
      <c r="X1260" s="45" t="s">
        <v>3406</v>
      </c>
    </row>
    <row r="1261" spans="2:24" ht="31.5" hidden="1" customHeight="1" x14ac:dyDescent="0.2"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1"/>
      <c r="W1261" s="15" t="s">
        <v>389</v>
      </c>
      <c r="X1261" s="45" t="s">
        <v>3407</v>
      </c>
    </row>
    <row r="1262" spans="2:24" ht="31.5" hidden="1" customHeight="1" x14ac:dyDescent="0.2">
      <c r="B1262" s="8"/>
      <c r="C1262" s="8"/>
      <c r="D1262" s="8"/>
      <c r="E1262" s="8"/>
      <c r="F1262" s="8"/>
      <c r="G1262" s="8"/>
      <c r="H1262" s="8"/>
      <c r="I1262" s="8"/>
      <c r="J1262" s="8"/>
      <c r="K1262" s="8"/>
      <c r="L1262" s="8"/>
      <c r="M1262" s="1"/>
      <c r="W1262" s="15" t="s">
        <v>688</v>
      </c>
      <c r="X1262" s="45" t="s">
        <v>3408</v>
      </c>
    </row>
    <row r="1263" spans="2:24" ht="31.5" hidden="1" customHeight="1" x14ac:dyDescent="0.2"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1"/>
      <c r="W1263" s="15" t="s">
        <v>689</v>
      </c>
      <c r="X1263" s="45" t="s">
        <v>3409</v>
      </c>
    </row>
    <row r="1264" spans="2:24" ht="31.5" hidden="1" customHeight="1" x14ac:dyDescent="0.2"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1"/>
      <c r="W1264" s="15" t="s">
        <v>319</v>
      </c>
      <c r="X1264" s="45" t="s">
        <v>3410</v>
      </c>
    </row>
    <row r="1265" spans="2:24" ht="31.5" hidden="1" customHeight="1" x14ac:dyDescent="0.2">
      <c r="B1265" s="8"/>
      <c r="C1265" s="8"/>
      <c r="D1265" s="8"/>
      <c r="E1265" s="8"/>
      <c r="F1265" s="8"/>
      <c r="G1265" s="8"/>
      <c r="H1265" s="8"/>
      <c r="I1265" s="8"/>
      <c r="J1265" s="8"/>
      <c r="K1265" s="8"/>
      <c r="L1265" s="8"/>
      <c r="M1265" s="1"/>
      <c r="W1265" s="15" t="s">
        <v>256</v>
      </c>
      <c r="X1265" s="45" t="s">
        <v>3411</v>
      </c>
    </row>
    <row r="1266" spans="2:24" ht="31.5" hidden="1" customHeight="1" x14ac:dyDescent="0.2"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1"/>
      <c r="W1266" s="15" t="s">
        <v>690</v>
      </c>
      <c r="X1266" s="45" t="s">
        <v>3412</v>
      </c>
    </row>
    <row r="1267" spans="2:24" ht="31.5" hidden="1" customHeight="1" x14ac:dyDescent="0.2"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8"/>
      <c r="M1267" s="1"/>
      <c r="W1267" s="15" t="s">
        <v>691</v>
      </c>
      <c r="X1267" s="45" t="s">
        <v>3413</v>
      </c>
    </row>
    <row r="1268" spans="2:24" ht="31.5" hidden="1" customHeight="1" x14ac:dyDescent="0.2">
      <c r="B1268" s="8"/>
      <c r="C1268" s="8"/>
      <c r="D1268" s="8"/>
      <c r="E1268" s="8"/>
      <c r="F1268" s="8"/>
      <c r="G1268" s="8"/>
      <c r="H1268" s="8"/>
      <c r="I1268" s="8"/>
      <c r="J1268" s="8"/>
      <c r="K1268" s="8"/>
      <c r="L1268" s="8"/>
      <c r="M1268" s="1"/>
      <c r="W1268" s="15" t="s">
        <v>554</v>
      </c>
      <c r="X1268" s="45" t="s">
        <v>3414</v>
      </c>
    </row>
    <row r="1269" spans="2:24" ht="31.5" hidden="1" customHeight="1" x14ac:dyDescent="0.2"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1"/>
      <c r="W1269" s="15" t="s">
        <v>200</v>
      </c>
      <c r="X1269" s="45" t="s">
        <v>3415</v>
      </c>
    </row>
    <row r="1270" spans="2:24" ht="31.5" hidden="1" customHeight="1" x14ac:dyDescent="0.2"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1"/>
      <c r="W1270" s="15" t="s">
        <v>692</v>
      </c>
      <c r="X1270" s="45" t="s">
        <v>3416</v>
      </c>
    </row>
    <row r="1271" spans="2:24" ht="31.5" hidden="1" customHeight="1" x14ac:dyDescent="0.2">
      <c r="B1271" s="8"/>
      <c r="C1271" s="8"/>
      <c r="D1271" s="8"/>
      <c r="E1271" s="8"/>
      <c r="F1271" s="8"/>
      <c r="G1271" s="8"/>
      <c r="H1271" s="8"/>
      <c r="I1271" s="8"/>
      <c r="J1271" s="8"/>
      <c r="K1271" s="8"/>
      <c r="L1271" s="8"/>
      <c r="M1271" s="1"/>
      <c r="W1271" s="15" t="s">
        <v>693</v>
      </c>
      <c r="X1271" s="45" t="s">
        <v>3417</v>
      </c>
    </row>
    <row r="1272" spans="2:24" ht="31.5" hidden="1" customHeight="1" x14ac:dyDescent="0.2"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1"/>
      <c r="W1272" s="15" t="s">
        <v>693</v>
      </c>
      <c r="X1272" s="45" t="s">
        <v>3418</v>
      </c>
    </row>
    <row r="1273" spans="2:24" ht="31.5" hidden="1" customHeight="1" x14ac:dyDescent="0.2"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1"/>
      <c r="W1273" s="15" t="s">
        <v>695</v>
      </c>
      <c r="X1273" s="45" t="s">
        <v>3419</v>
      </c>
    </row>
    <row r="1274" spans="2:24" ht="31.5" hidden="1" customHeight="1" x14ac:dyDescent="0.2">
      <c r="B1274" s="8"/>
      <c r="C1274" s="8"/>
      <c r="D1274" s="8"/>
      <c r="E1274" s="8"/>
      <c r="F1274" s="8"/>
      <c r="G1274" s="8"/>
      <c r="H1274" s="8"/>
      <c r="I1274" s="8"/>
      <c r="J1274" s="8"/>
      <c r="K1274" s="8"/>
      <c r="L1274" s="8"/>
      <c r="M1274" s="1"/>
      <c r="W1274" s="15" t="s">
        <v>696</v>
      </c>
      <c r="X1274" s="45" t="s">
        <v>3420</v>
      </c>
    </row>
    <row r="1275" spans="2:24" ht="31.5" hidden="1" customHeight="1" x14ac:dyDescent="0.2"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1"/>
      <c r="W1275" s="15" t="s">
        <v>697</v>
      </c>
      <c r="X1275" s="45" t="s">
        <v>3421</v>
      </c>
    </row>
    <row r="1276" spans="2:24" ht="31.5" hidden="1" customHeight="1" x14ac:dyDescent="0.2"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1"/>
      <c r="W1276" s="15" t="s">
        <v>287</v>
      </c>
      <c r="X1276" s="45" t="s">
        <v>3422</v>
      </c>
    </row>
    <row r="1277" spans="2:24" ht="31.5" hidden="1" customHeight="1" x14ac:dyDescent="0.2">
      <c r="B1277" s="8"/>
      <c r="C1277" s="8"/>
      <c r="D1277" s="8"/>
      <c r="E1277" s="8"/>
      <c r="F1277" s="8"/>
      <c r="G1277" s="8"/>
      <c r="H1277" s="8"/>
      <c r="I1277" s="8"/>
      <c r="J1277" s="8"/>
      <c r="K1277" s="8"/>
      <c r="L1277" s="8"/>
      <c r="M1277" s="1"/>
      <c r="W1277" s="15" t="s">
        <v>698</v>
      </c>
      <c r="X1277" s="45" t="s">
        <v>3423</v>
      </c>
    </row>
    <row r="1278" spans="2:24" ht="31.5" hidden="1" customHeight="1" x14ac:dyDescent="0.2"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1"/>
      <c r="W1278" s="15" t="s">
        <v>611</v>
      </c>
      <c r="X1278" s="45" t="s">
        <v>3424</v>
      </c>
    </row>
    <row r="1279" spans="2:24" ht="31.5" hidden="1" customHeight="1" x14ac:dyDescent="0.2"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1"/>
      <c r="W1279" s="15" t="s">
        <v>627</v>
      </c>
      <c r="X1279" s="45" t="s">
        <v>3425</v>
      </c>
    </row>
    <row r="1280" spans="2:24" ht="31.5" hidden="1" customHeight="1" x14ac:dyDescent="0.2">
      <c r="B1280" s="8"/>
      <c r="C1280" s="8"/>
      <c r="D1280" s="8"/>
      <c r="E1280" s="8"/>
      <c r="F1280" s="8"/>
      <c r="G1280" s="8"/>
      <c r="H1280" s="8"/>
      <c r="I1280" s="8"/>
      <c r="J1280" s="8"/>
      <c r="K1280" s="8"/>
      <c r="L1280" s="8"/>
      <c r="M1280" s="1"/>
      <c r="W1280" s="15" t="s">
        <v>612</v>
      </c>
      <c r="X1280" s="45" t="s">
        <v>3426</v>
      </c>
    </row>
    <row r="1281" spans="2:24" ht="31.5" hidden="1" customHeight="1" x14ac:dyDescent="0.2"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1"/>
      <c r="W1281" s="15" t="s">
        <v>699</v>
      </c>
      <c r="X1281" s="45" t="s">
        <v>3427</v>
      </c>
    </row>
    <row r="1282" spans="2:24" ht="31.5" hidden="1" customHeight="1" x14ac:dyDescent="0.2"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1"/>
      <c r="W1282" s="15" t="s">
        <v>291</v>
      </c>
      <c r="X1282" s="45" t="s">
        <v>3428</v>
      </c>
    </row>
    <row r="1283" spans="2:24" ht="31.5" hidden="1" customHeight="1" x14ac:dyDescent="0.2">
      <c r="B1283" s="8"/>
      <c r="C1283" s="8"/>
      <c r="D1283" s="8"/>
      <c r="E1283" s="8"/>
      <c r="F1283" s="8"/>
      <c r="G1283" s="8"/>
      <c r="H1283" s="8"/>
      <c r="I1283" s="8"/>
      <c r="J1283" s="8"/>
      <c r="K1283" s="8"/>
      <c r="L1283" s="8"/>
      <c r="M1283" s="1"/>
      <c r="W1283" s="15" t="s">
        <v>444</v>
      </c>
      <c r="X1283" s="45" t="s">
        <v>3429</v>
      </c>
    </row>
    <row r="1284" spans="2:24" ht="31.5" hidden="1" customHeight="1" x14ac:dyDescent="0.2"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1"/>
      <c r="W1284" s="15" t="s">
        <v>700</v>
      </c>
      <c r="X1284" s="45" t="s">
        <v>3430</v>
      </c>
    </row>
    <row r="1285" spans="2:24" ht="31.5" hidden="1" customHeight="1" x14ac:dyDescent="0.2"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8"/>
      <c r="M1285" s="1"/>
      <c r="W1285" s="15" t="s">
        <v>701</v>
      </c>
      <c r="X1285" s="45" t="s">
        <v>3431</v>
      </c>
    </row>
    <row r="1286" spans="2:24" ht="31.5" hidden="1" customHeight="1" x14ac:dyDescent="0.2">
      <c r="B1286" s="8"/>
      <c r="C1286" s="8"/>
      <c r="D1286" s="8"/>
      <c r="E1286" s="8"/>
      <c r="F1286" s="8"/>
      <c r="G1286" s="8"/>
      <c r="H1286" s="8"/>
      <c r="I1286" s="8"/>
      <c r="J1286" s="8"/>
      <c r="K1286" s="8"/>
      <c r="L1286" s="8"/>
      <c r="M1286" s="1"/>
      <c r="W1286" s="15" t="s">
        <v>701</v>
      </c>
      <c r="X1286" s="45" t="s">
        <v>3432</v>
      </c>
    </row>
    <row r="1287" spans="2:24" ht="31.5" hidden="1" customHeight="1" x14ac:dyDescent="0.2"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1"/>
      <c r="W1287" s="15" t="s">
        <v>702</v>
      </c>
      <c r="X1287" s="45" t="s">
        <v>3433</v>
      </c>
    </row>
    <row r="1288" spans="2:24" ht="31.5" hidden="1" customHeight="1" x14ac:dyDescent="0.2"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1"/>
      <c r="W1288" s="15" t="s">
        <v>703</v>
      </c>
      <c r="X1288" s="45" t="s">
        <v>3434</v>
      </c>
    </row>
    <row r="1289" spans="2:24" ht="31.5" hidden="1" customHeight="1" x14ac:dyDescent="0.2">
      <c r="B1289" s="8"/>
      <c r="C1289" s="8"/>
      <c r="D1289" s="8"/>
      <c r="E1289" s="8"/>
      <c r="F1289" s="8"/>
      <c r="G1289" s="8"/>
      <c r="H1289" s="8"/>
      <c r="I1289" s="8"/>
      <c r="J1289" s="8"/>
      <c r="K1289" s="8"/>
      <c r="L1289" s="8"/>
      <c r="M1289" s="1"/>
      <c r="W1289" s="15" t="s">
        <v>559</v>
      </c>
      <c r="X1289" s="45" t="s">
        <v>3435</v>
      </c>
    </row>
    <row r="1290" spans="2:24" ht="31.5" hidden="1" customHeight="1" x14ac:dyDescent="0.2"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1"/>
      <c r="W1290" s="15" t="s">
        <v>704</v>
      </c>
      <c r="X1290" s="45" t="s">
        <v>3436</v>
      </c>
    </row>
    <row r="1291" spans="2:24" ht="31.5" hidden="1" customHeight="1" x14ac:dyDescent="0.2"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1"/>
      <c r="W1291" s="15" t="s">
        <v>705</v>
      </c>
      <c r="X1291" s="45" t="s">
        <v>3437</v>
      </c>
    </row>
    <row r="1292" spans="2:24" ht="31.5" hidden="1" customHeight="1" x14ac:dyDescent="0.2">
      <c r="B1292" s="8"/>
      <c r="C1292" s="8"/>
      <c r="D1292" s="8"/>
      <c r="E1292" s="8"/>
      <c r="F1292" s="8"/>
      <c r="G1292" s="8"/>
      <c r="H1292" s="8"/>
      <c r="I1292" s="8"/>
      <c r="J1292" s="8"/>
      <c r="K1292" s="8"/>
      <c r="L1292" s="8"/>
      <c r="M1292" s="1"/>
      <c r="W1292" s="15" t="s">
        <v>706</v>
      </c>
      <c r="X1292" s="45" t="s">
        <v>3438</v>
      </c>
    </row>
    <row r="1293" spans="2:24" ht="31.5" hidden="1" customHeight="1" x14ac:dyDescent="0.2"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1"/>
      <c r="W1293" s="15" t="s">
        <v>2047</v>
      </c>
      <c r="X1293" s="45" t="s">
        <v>3439</v>
      </c>
    </row>
    <row r="1294" spans="2:24" ht="31.5" hidden="1" customHeight="1" x14ac:dyDescent="0.2">
      <c r="B1294" s="8"/>
      <c r="C1294" s="8"/>
      <c r="D1294" s="8"/>
      <c r="E1294" s="8"/>
      <c r="F1294" s="8"/>
      <c r="G1294" s="8"/>
      <c r="H1294" s="8"/>
      <c r="I1294" s="8"/>
      <c r="J1294" s="8"/>
      <c r="K1294" s="8"/>
      <c r="L1294" s="8"/>
      <c r="M1294" s="1"/>
      <c r="W1294" s="15" t="s">
        <v>707</v>
      </c>
      <c r="X1294" s="45" t="s">
        <v>3440</v>
      </c>
    </row>
    <row r="1295" spans="2:24" ht="31.5" hidden="1" customHeight="1" x14ac:dyDescent="0.2">
      <c r="B1295" s="8"/>
      <c r="C1295" s="8"/>
      <c r="D1295" s="8"/>
      <c r="E1295" s="8"/>
      <c r="F1295" s="8"/>
      <c r="G1295" s="8"/>
      <c r="H1295" s="8"/>
      <c r="I1295" s="8"/>
      <c r="J1295" s="8"/>
      <c r="K1295" s="8"/>
      <c r="L1295" s="8"/>
      <c r="M1295" s="1"/>
      <c r="W1295" s="15" t="s">
        <v>569</v>
      </c>
      <c r="X1295" s="45" t="s">
        <v>3441</v>
      </c>
    </row>
    <row r="1296" spans="2:24" ht="31.5" hidden="1" customHeight="1" x14ac:dyDescent="0.2"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1"/>
      <c r="W1296" s="15" t="s">
        <v>569</v>
      </c>
      <c r="X1296" s="45" t="s">
        <v>3442</v>
      </c>
    </row>
    <row r="1297" spans="2:24" ht="31.5" hidden="1" customHeight="1" x14ac:dyDescent="0.2">
      <c r="B1297" s="8"/>
      <c r="C1297" s="8"/>
      <c r="D1297" s="8"/>
      <c r="E1297" s="8"/>
      <c r="F1297" s="8"/>
      <c r="G1297" s="8"/>
      <c r="H1297" s="8"/>
      <c r="I1297" s="8"/>
      <c r="J1297" s="8"/>
      <c r="K1297" s="8"/>
      <c r="L1297" s="8"/>
      <c r="M1297" s="1"/>
      <c r="W1297" s="15" t="s">
        <v>266</v>
      </c>
      <c r="X1297" s="45" t="s">
        <v>3443</v>
      </c>
    </row>
    <row r="1298" spans="2:24" ht="31.5" hidden="1" customHeight="1" x14ac:dyDescent="0.2">
      <c r="B1298" s="8"/>
      <c r="C1298" s="8"/>
      <c r="D1298" s="8"/>
      <c r="E1298" s="8"/>
      <c r="F1298" s="8"/>
      <c r="G1298" s="8"/>
      <c r="H1298" s="8"/>
      <c r="I1298" s="8"/>
      <c r="J1298" s="8"/>
      <c r="K1298" s="8"/>
      <c r="L1298" s="8"/>
      <c r="M1298" s="1"/>
      <c r="W1298" s="15" t="s">
        <v>443</v>
      </c>
      <c r="X1298" s="45" t="s">
        <v>3444</v>
      </c>
    </row>
    <row r="1299" spans="2:24" ht="31.5" hidden="1" customHeight="1" x14ac:dyDescent="0.2"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1"/>
      <c r="W1299" s="15" t="s">
        <v>708</v>
      </c>
      <c r="X1299" s="45" t="s">
        <v>3445</v>
      </c>
    </row>
    <row r="1300" spans="2:24" ht="31.5" hidden="1" customHeight="1" x14ac:dyDescent="0.2">
      <c r="B1300" s="8"/>
      <c r="C1300" s="8"/>
      <c r="D1300" s="8"/>
      <c r="E1300" s="8"/>
      <c r="F1300" s="8"/>
      <c r="G1300" s="8"/>
      <c r="H1300" s="8"/>
      <c r="I1300" s="8"/>
      <c r="J1300" s="8"/>
      <c r="K1300" s="8"/>
      <c r="L1300" s="8"/>
      <c r="M1300" s="1"/>
      <c r="W1300" s="15" t="s">
        <v>709</v>
      </c>
      <c r="X1300" s="45" t="s">
        <v>3446</v>
      </c>
    </row>
    <row r="1301" spans="2:24" ht="31.5" hidden="1" customHeight="1" x14ac:dyDescent="0.2">
      <c r="B1301" s="8"/>
      <c r="C1301" s="8"/>
      <c r="D1301" s="8"/>
      <c r="E1301" s="8"/>
      <c r="F1301" s="8"/>
      <c r="G1301" s="8"/>
      <c r="H1301" s="8"/>
      <c r="I1301" s="8"/>
      <c r="J1301" s="8"/>
      <c r="K1301" s="8"/>
      <c r="L1301" s="8"/>
      <c r="M1301" s="1"/>
      <c r="W1301" s="15" t="s">
        <v>710</v>
      </c>
      <c r="X1301" s="45" t="s">
        <v>3447</v>
      </c>
    </row>
    <row r="1302" spans="2:24" ht="31.5" hidden="1" customHeight="1" x14ac:dyDescent="0.2"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1"/>
      <c r="W1302" s="15" t="s">
        <v>442</v>
      </c>
      <c r="X1302" s="45" t="s">
        <v>3448</v>
      </c>
    </row>
    <row r="1303" spans="2:24" ht="31.5" hidden="1" customHeight="1" x14ac:dyDescent="0.2"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8"/>
      <c r="M1303" s="1"/>
      <c r="W1303" s="15" t="s">
        <v>711</v>
      </c>
      <c r="X1303" s="45" t="s">
        <v>3449</v>
      </c>
    </row>
    <row r="1304" spans="2:24" ht="31.5" hidden="1" customHeight="1" x14ac:dyDescent="0.2">
      <c r="B1304" s="8"/>
      <c r="C1304" s="8"/>
      <c r="D1304" s="8"/>
      <c r="E1304" s="8"/>
      <c r="F1304" s="8"/>
      <c r="G1304" s="8"/>
      <c r="H1304" s="8"/>
      <c r="I1304" s="8"/>
      <c r="J1304" s="8"/>
      <c r="K1304" s="8"/>
      <c r="L1304" s="8"/>
      <c r="M1304" s="1"/>
      <c r="W1304" s="15" t="s">
        <v>712</v>
      </c>
      <c r="X1304" s="45" t="s">
        <v>3450</v>
      </c>
    </row>
    <row r="1305" spans="2:24" ht="31.5" hidden="1" customHeight="1" x14ac:dyDescent="0.2"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1"/>
      <c r="W1305" s="15" t="s">
        <v>713</v>
      </c>
      <c r="X1305" s="45" t="s">
        <v>3451</v>
      </c>
    </row>
    <row r="1306" spans="2:24" ht="31.5" hidden="1" customHeight="1" x14ac:dyDescent="0.2">
      <c r="B1306" s="8"/>
      <c r="C1306" s="8"/>
      <c r="D1306" s="8"/>
      <c r="E1306" s="8"/>
      <c r="F1306" s="8"/>
      <c r="G1306" s="8"/>
      <c r="H1306" s="8"/>
      <c r="I1306" s="8"/>
      <c r="J1306" s="8"/>
      <c r="K1306" s="8"/>
      <c r="L1306" s="8"/>
      <c r="M1306" s="1"/>
      <c r="W1306" s="15" t="s">
        <v>1314</v>
      </c>
      <c r="X1306" s="45" t="s">
        <v>3452</v>
      </c>
    </row>
    <row r="1307" spans="2:24" ht="31.5" hidden="1" customHeight="1" x14ac:dyDescent="0.2">
      <c r="B1307" s="8"/>
      <c r="C1307" s="8"/>
      <c r="D1307" s="8"/>
      <c r="E1307" s="8"/>
      <c r="F1307" s="8"/>
      <c r="G1307" s="8"/>
      <c r="H1307" s="8"/>
      <c r="I1307" s="8"/>
      <c r="J1307" s="8"/>
      <c r="K1307" s="8"/>
      <c r="L1307" s="8"/>
      <c r="M1307" s="1"/>
      <c r="W1307" s="15" t="s">
        <v>1260</v>
      </c>
      <c r="X1307" s="45" t="s">
        <v>3453</v>
      </c>
    </row>
    <row r="1308" spans="2:24" ht="31.5" hidden="1" customHeight="1" x14ac:dyDescent="0.2"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1"/>
      <c r="W1308" s="15" t="s">
        <v>714</v>
      </c>
      <c r="X1308" s="45" t="s">
        <v>3454</v>
      </c>
    </row>
    <row r="1309" spans="2:24" ht="31.5" hidden="1" customHeight="1" x14ac:dyDescent="0.2">
      <c r="B1309" s="8"/>
      <c r="C1309" s="8"/>
      <c r="D1309" s="8"/>
      <c r="E1309" s="8"/>
      <c r="F1309" s="8"/>
      <c r="G1309" s="8"/>
      <c r="H1309" s="8"/>
      <c r="I1309" s="8"/>
      <c r="J1309" s="8"/>
      <c r="K1309" s="8"/>
      <c r="L1309" s="8"/>
      <c r="M1309" s="1"/>
      <c r="W1309" s="15" t="s">
        <v>714</v>
      </c>
      <c r="X1309" s="45" t="s">
        <v>3455</v>
      </c>
    </row>
    <row r="1310" spans="2:24" ht="31.5" hidden="1" customHeight="1" x14ac:dyDescent="0.2">
      <c r="B1310" s="8"/>
      <c r="C1310" s="8"/>
      <c r="D1310" s="8"/>
      <c r="E1310" s="8"/>
      <c r="F1310" s="8"/>
      <c r="G1310" s="8"/>
      <c r="H1310" s="8"/>
      <c r="I1310" s="8"/>
      <c r="J1310" s="8"/>
      <c r="K1310" s="8"/>
      <c r="L1310" s="8"/>
      <c r="M1310" s="1"/>
      <c r="W1310" s="15" t="s">
        <v>1750</v>
      </c>
      <c r="X1310" s="45" t="s">
        <v>3456</v>
      </c>
    </row>
    <row r="1311" spans="2:24" ht="31.5" hidden="1" customHeight="1" x14ac:dyDescent="0.2"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1"/>
      <c r="W1311" s="15" t="s">
        <v>284</v>
      </c>
      <c r="X1311" s="45" t="s">
        <v>3457</v>
      </c>
    </row>
    <row r="1312" spans="2:24" ht="31.5" hidden="1" customHeight="1" x14ac:dyDescent="0.2">
      <c r="B1312" s="8"/>
      <c r="C1312" s="8"/>
      <c r="D1312" s="8"/>
      <c r="E1312" s="8"/>
      <c r="F1312" s="8"/>
      <c r="G1312" s="8"/>
      <c r="H1312" s="8"/>
      <c r="I1312" s="8"/>
      <c r="J1312" s="8"/>
      <c r="K1312" s="8"/>
      <c r="L1312" s="8"/>
      <c r="M1312" s="1"/>
      <c r="W1312" s="15" t="s">
        <v>715</v>
      </c>
      <c r="X1312" s="45" t="s">
        <v>3458</v>
      </c>
    </row>
    <row r="1313" spans="2:24" ht="31.5" hidden="1" customHeight="1" x14ac:dyDescent="0.2">
      <c r="B1313" s="8"/>
      <c r="C1313" s="8"/>
      <c r="D1313" s="8"/>
      <c r="E1313" s="8"/>
      <c r="F1313" s="8"/>
      <c r="G1313" s="8"/>
      <c r="H1313" s="8"/>
      <c r="I1313" s="8"/>
      <c r="J1313" s="8"/>
      <c r="K1313" s="8"/>
      <c r="L1313" s="8"/>
      <c r="M1313" s="1"/>
      <c r="W1313" s="15" t="s">
        <v>716</v>
      </c>
      <c r="X1313" s="45" t="s">
        <v>3459</v>
      </c>
    </row>
    <row r="1314" spans="2:24" ht="31.5" hidden="1" customHeight="1" x14ac:dyDescent="0.2"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1"/>
      <c r="W1314" s="15" t="s">
        <v>272</v>
      </c>
      <c r="X1314" s="45" t="s">
        <v>3460</v>
      </c>
    </row>
    <row r="1315" spans="2:24" ht="31.5" hidden="1" customHeight="1" x14ac:dyDescent="0.2">
      <c r="B1315" s="8"/>
      <c r="C1315" s="8"/>
      <c r="D1315" s="8"/>
      <c r="E1315" s="8"/>
      <c r="F1315" s="8"/>
      <c r="G1315" s="8"/>
      <c r="H1315" s="8"/>
      <c r="I1315" s="8"/>
      <c r="J1315" s="8"/>
      <c r="K1315" s="8"/>
      <c r="L1315" s="8"/>
      <c r="M1315" s="1"/>
      <c r="W1315" s="15" t="s">
        <v>588</v>
      </c>
      <c r="X1315" s="45" t="s">
        <v>3461</v>
      </c>
    </row>
    <row r="1316" spans="2:24" ht="31.5" hidden="1" customHeight="1" x14ac:dyDescent="0.2">
      <c r="B1316" s="8"/>
      <c r="C1316" s="8"/>
      <c r="D1316" s="8"/>
      <c r="E1316" s="8"/>
      <c r="F1316" s="8"/>
      <c r="G1316" s="8"/>
      <c r="H1316" s="8"/>
      <c r="I1316" s="8"/>
      <c r="J1316" s="8"/>
      <c r="K1316" s="8"/>
      <c r="L1316" s="8"/>
      <c r="M1316" s="1"/>
      <c r="W1316" s="15" t="s">
        <v>233</v>
      </c>
      <c r="X1316" s="45" t="s">
        <v>3462</v>
      </c>
    </row>
    <row r="1317" spans="2:24" ht="31.5" hidden="1" customHeight="1" x14ac:dyDescent="0.2"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1"/>
      <c r="W1317" s="15" t="s">
        <v>1273</v>
      </c>
      <c r="X1317" s="45" t="s">
        <v>3463</v>
      </c>
    </row>
    <row r="1318" spans="2:24" ht="31.5" hidden="1" customHeight="1" x14ac:dyDescent="0.2">
      <c r="B1318" s="8"/>
      <c r="C1318" s="8"/>
      <c r="D1318" s="8"/>
      <c r="E1318" s="8"/>
      <c r="F1318" s="8"/>
      <c r="G1318" s="8"/>
      <c r="H1318" s="8"/>
      <c r="I1318" s="8"/>
      <c r="J1318" s="8"/>
      <c r="K1318" s="8"/>
      <c r="L1318" s="8"/>
      <c r="M1318" s="1"/>
      <c r="W1318" s="15" t="s">
        <v>1273</v>
      </c>
      <c r="X1318" s="45" t="s">
        <v>3464</v>
      </c>
    </row>
    <row r="1319" spans="2:24" ht="31.5" hidden="1" customHeight="1" x14ac:dyDescent="0.2">
      <c r="B1319" s="8"/>
      <c r="C1319" s="8"/>
      <c r="D1319" s="8"/>
      <c r="E1319" s="8"/>
      <c r="F1319" s="8"/>
      <c r="G1319" s="8"/>
      <c r="H1319" s="8"/>
      <c r="I1319" s="8"/>
      <c r="J1319" s="8"/>
      <c r="K1319" s="8"/>
      <c r="L1319" s="8"/>
      <c r="M1319" s="1"/>
      <c r="W1319" s="15" t="s">
        <v>381</v>
      </c>
      <c r="X1319" s="45" t="s">
        <v>3465</v>
      </c>
    </row>
    <row r="1320" spans="2:24" ht="31.5" hidden="1" customHeight="1" x14ac:dyDescent="0.2"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1"/>
      <c r="W1320" s="15" t="s">
        <v>419</v>
      </c>
      <c r="X1320" s="45" t="s">
        <v>3466</v>
      </c>
    </row>
    <row r="1321" spans="2:24" ht="31.5" hidden="1" customHeight="1" x14ac:dyDescent="0.2">
      <c r="B1321" s="8"/>
      <c r="C1321" s="8"/>
      <c r="D1321" s="8"/>
      <c r="E1321" s="8"/>
      <c r="F1321" s="8"/>
      <c r="G1321" s="8"/>
      <c r="H1321" s="8"/>
      <c r="I1321" s="8"/>
      <c r="J1321" s="8"/>
      <c r="K1321" s="8"/>
      <c r="L1321" s="8"/>
      <c r="M1321" s="1"/>
      <c r="W1321" s="15" t="s">
        <v>372</v>
      </c>
      <c r="X1321" s="45" t="s">
        <v>3467</v>
      </c>
    </row>
    <row r="1322" spans="2:24" ht="31.5" hidden="1" customHeight="1" x14ac:dyDescent="0.2">
      <c r="B1322" s="8"/>
      <c r="C1322" s="8"/>
      <c r="D1322" s="8"/>
      <c r="E1322" s="8"/>
      <c r="F1322" s="8"/>
      <c r="G1322" s="8"/>
      <c r="H1322" s="8"/>
      <c r="I1322" s="8"/>
      <c r="J1322" s="8"/>
      <c r="K1322" s="8"/>
      <c r="L1322" s="8"/>
      <c r="M1322" s="1"/>
      <c r="W1322" s="15" t="s">
        <v>335</v>
      </c>
      <c r="X1322" s="45" t="s">
        <v>3468</v>
      </c>
    </row>
    <row r="1323" spans="2:24" ht="31.5" hidden="1" customHeight="1" x14ac:dyDescent="0.2"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1"/>
      <c r="W1323" s="15" t="s">
        <v>1234</v>
      </c>
      <c r="X1323" s="45" t="s">
        <v>3469</v>
      </c>
    </row>
    <row r="1324" spans="2:24" ht="31.5" hidden="1" customHeight="1" x14ac:dyDescent="0.2">
      <c r="B1324" s="8"/>
      <c r="C1324" s="8"/>
      <c r="D1324" s="8"/>
      <c r="E1324" s="8"/>
      <c r="F1324" s="8"/>
      <c r="G1324" s="8"/>
      <c r="H1324" s="8"/>
      <c r="I1324" s="8"/>
      <c r="J1324" s="8"/>
      <c r="K1324" s="8"/>
      <c r="L1324" s="8"/>
      <c r="M1324" s="1"/>
      <c r="W1324" s="15" t="s">
        <v>123</v>
      </c>
      <c r="X1324" s="45" t="s">
        <v>3470</v>
      </c>
    </row>
    <row r="1325" spans="2:24" ht="31.5" hidden="1" customHeight="1" x14ac:dyDescent="0.2">
      <c r="B1325" s="8"/>
      <c r="C1325" s="8"/>
      <c r="D1325" s="8"/>
      <c r="E1325" s="8"/>
      <c r="F1325" s="8"/>
      <c r="G1325" s="8"/>
      <c r="H1325" s="8"/>
      <c r="I1325" s="8"/>
      <c r="J1325" s="8"/>
      <c r="K1325" s="8"/>
      <c r="L1325" s="8"/>
      <c r="M1325" s="1"/>
      <c r="W1325" s="15" t="s">
        <v>82</v>
      </c>
      <c r="X1325" s="45" t="s">
        <v>3471</v>
      </c>
    </row>
    <row r="1326" spans="2:24" ht="31.5" hidden="1" customHeight="1" x14ac:dyDescent="0.2"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1"/>
      <c r="W1326" s="15" t="s">
        <v>717</v>
      </c>
      <c r="X1326" s="45" t="s">
        <v>3472</v>
      </c>
    </row>
    <row r="1327" spans="2:24" ht="31.5" hidden="1" customHeight="1" x14ac:dyDescent="0.2">
      <c r="B1327" s="8"/>
      <c r="C1327" s="8"/>
      <c r="D1327" s="8"/>
      <c r="E1327" s="8"/>
      <c r="F1327" s="8"/>
      <c r="G1327" s="8"/>
      <c r="H1327" s="8"/>
      <c r="I1327" s="8"/>
      <c r="J1327" s="8"/>
      <c r="K1327" s="8"/>
      <c r="L1327" s="8"/>
      <c r="M1327" s="1"/>
      <c r="W1327" s="15" t="s">
        <v>718</v>
      </c>
      <c r="X1327" s="45" t="s">
        <v>3473</v>
      </c>
    </row>
    <row r="1328" spans="2:24" ht="31.5" hidden="1" customHeight="1" x14ac:dyDescent="0.2">
      <c r="B1328" s="8"/>
      <c r="C1328" s="8"/>
      <c r="D1328" s="8"/>
      <c r="E1328" s="8"/>
      <c r="F1328" s="8"/>
      <c r="G1328" s="8"/>
      <c r="H1328" s="8"/>
      <c r="I1328" s="8"/>
      <c r="J1328" s="8"/>
      <c r="K1328" s="8"/>
      <c r="L1328" s="8"/>
      <c r="M1328" s="1"/>
      <c r="W1328" s="15" t="s">
        <v>1322</v>
      </c>
      <c r="X1328" s="45" t="s">
        <v>3474</v>
      </c>
    </row>
    <row r="1329" spans="2:24" ht="31.5" hidden="1" customHeight="1" x14ac:dyDescent="0.2"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1"/>
      <c r="W1329" s="15" t="s">
        <v>1270</v>
      </c>
      <c r="X1329" s="45" t="s">
        <v>3475</v>
      </c>
    </row>
    <row r="1330" spans="2:24" ht="31.5" hidden="1" customHeight="1" x14ac:dyDescent="0.2">
      <c r="B1330" s="8"/>
      <c r="C1330" s="8"/>
      <c r="D1330" s="8"/>
      <c r="E1330" s="8"/>
      <c r="F1330" s="8"/>
      <c r="G1330" s="8"/>
      <c r="H1330" s="8"/>
      <c r="I1330" s="8"/>
      <c r="J1330" s="8"/>
      <c r="K1330" s="8"/>
      <c r="L1330" s="8"/>
      <c r="M1330" s="1"/>
      <c r="W1330" s="15" t="s">
        <v>120</v>
      </c>
      <c r="X1330" s="45" t="s">
        <v>3476</v>
      </c>
    </row>
    <row r="1331" spans="2:24" ht="31.5" hidden="1" customHeight="1" x14ac:dyDescent="0.2">
      <c r="B1331" s="8"/>
      <c r="C1331" s="8"/>
      <c r="D1331" s="8"/>
      <c r="E1331" s="8"/>
      <c r="F1331" s="8"/>
      <c r="G1331" s="8"/>
      <c r="H1331" s="8"/>
      <c r="I1331" s="8"/>
      <c r="J1331" s="8"/>
      <c r="K1331" s="8"/>
      <c r="L1331" s="8"/>
      <c r="M1331" s="1"/>
      <c r="W1331" s="15" t="s">
        <v>339</v>
      </c>
      <c r="X1331" s="45" t="s">
        <v>3477</v>
      </c>
    </row>
    <row r="1332" spans="2:24" ht="31.5" hidden="1" customHeight="1" x14ac:dyDescent="0.2"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1"/>
      <c r="W1332" s="15" t="s">
        <v>232</v>
      </c>
      <c r="X1332" s="45" t="s">
        <v>3478</v>
      </c>
    </row>
    <row r="1333" spans="2:24" ht="31.5" hidden="1" customHeight="1" x14ac:dyDescent="0.2">
      <c r="B1333" s="8"/>
      <c r="C1333" s="8"/>
      <c r="D1333" s="8"/>
      <c r="E1333" s="8"/>
      <c r="F1333" s="8"/>
      <c r="G1333" s="8"/>
      <c r="H1333" s="8"/>
      <c r="I1333" s="8"/>
      <c r="J1333" s="8"/>
      <c r="K1333" s="8"/>
      <c r="L1333" s="8"/>
      <c r="M1333" s="1"/>
      <c r="W1333" s="15" t="s">
        <v>41</v>
      </c>
      <c r="X1333" s="45" t="s">
        <v>3479</v>
      </c>
    </row>
    <row r="1334" spans="2:24" ht="31.5" hidden="1" customHeight="1" x14ac:dyDescent="0.2">
      <c r="B1334" s="8"/>
      <c r="C1334" s="8"/>
      <c r="D1334" s="8"/>
      <c r="E1334" s="8"/>
      <c r="F1334" s="8"/>
      <c r="G1334" s="8"/>
      <c r="H1334" s="8"/>
      <c r="I1334" s="8"/>
      <c r="J1334" s="8"/>
      <c r="K1334" s="8"/>
      <c r="L1334" s="8"/>
      <c r="M1334" s="1"/>
      <c r="W1334" s="15" t="s">
        <v>322</v>
      </c>
      <c r="X1334" s="45" t="s">
        <v>3480</v>
      </c>
    </row>
    <row r="1335" spans="2:24" ht="31.5" hidden="1" customHeight="1" x14ac:dyDescent="0.2"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1"/>
      <c r="W1335" s="15" t="s">
        <v>188</v>
      </c>
      <c r="X1335" s="45" t="s">
        <v>3481</v>
      </c>
    </row>
    <row r="1336" spans="2:24" ht="31.5" hidden="1" customHeight="1" x14ac:dyDescent="0.2">
      <c r="B1336" s="8"/>
      <c r="C1336" s="8"/>
      <c r="D1336" s="8"/>
      <c r="E1336" s="8"/>
      <c r="F1336" s="8"/>
      <c r="G1336" s="8"/>
      <c r="H1336" s="8"/>
      <c r="I1336" s="8"/>
      <c r="J1336" s="8"/>
      <c r="K1336" s="8"/>
      <c r="L1336" s="8"/>
      <c r="M1336" s="1"/>
      <c r="W1336" s="15" t="s">
        <v>720</v>
      </c>
      <c r="X1336" s="45" t="s">
        <v>3482</v>
      </c>
    </row>
    <row r="1337" spans="2:24" ht="31.5" hidden="1" customHeight="1" x14ac:dyDescent="0.2">
      <c r="B1337" s="8"/>
      <c r="C1337" s="8"/>
      <c r="D1337" s="8"/>
      <c r="E1337" s="8"/>
      <c r="F1337" s="8"/>
      <c r="G1337" s="8"/>
      <c r="H1337" s="8"/>
      <c r="I1337" s="8"/>
      <c r="J1337" s="8"/>
      <c r="K1337" s="8"/>
      <c r="L1337" s="8"/>
      <c r="M1337" s="1"/>
      <c r="W1337" s="15" t="s">
        <v>721</v>
      </c>
      <c r="X1337" s="45" t="s">
        <v>3483</v>
      </c>
    </row>
    <row r="1338" spans="2:24" ht="31.5" hidden="1" customHeight="1" x14ac:dyDescent="0.2"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1"/>
      <c r="W1338" s="15" t="s">
        <v>1262</v>
      </c>
      <c r="X1338" s="45" t="s">
        <v>3484</v>
      </c>
    </row>
    <row r="1339" spans="2:24" ht="31.5" hidden="1" customHeight="1" x14ac:dyDescent="0.2">
      <c r="B1339" s="8"/>
      <c r="C1339" s="8"/>
      <c r="D1339" s="8"/>
      <c r="E1339" s="8"/>
      <c r="F1339" s="8"/>
      <c r="G1339" s="8"/>
      <c r="H1339" s="8"/>
      <c r="I1339" s="8"/>
      <c r="J1339" s="8"/>
      <c r="K1339" s="8"/>
      <c r="L1339" s="8"/>
      <c r="M1339" s="1"/>
      <c r="W1339" s="15" t="s">
        <v>271</v>
      </c>
      <c r="X1339" s="45" t="s">
        <v>3485</v>
      </c>
    </row>
    <row r="1340" spans="2:24" ht="31.5" hidden="1" customHeight="1" x14ac:dyDescent="0.2">
      <c r="B1340" s="8"/>
      <c r="C1340" s="8"/>
      <c r="D1340" s="8"/>
      <c r="E1340" s="8"/>
      <c r="F1340" s="8"/>
      <c r="G1340" s="8"/>
      <c r="H1340" s="8"/>
      <c r="I1340" s="8"/>
      <c r="J1340" s="8"/>
      <c r="K1340" s="8"/>
      <c r="L1340" s="8"/>
      <c r="M1340" s="1"/>
      <c r="W1340" s="15" t="s">
        <v>23</v>
      </c>
      <c r="X1340" s="45" t="s">
        <v>3486</v>
      </c>
    </row>
    <row r="1341" spans="2:24" ht="31.5" hidden="1" customHeight="1" x14ac:dyDescent="0.2"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1"/>
      <c r="W1341" s="15" t="s">
        <v>173</v>
      </c>
      <c r="X1341" s="45" t="s">
        <v>3487</v>
      </c>
    </row>
    <row r="1342" spans="2:24" ht="31.5" hidden="1" customHeight="1" x14ac:dyDescent="0.2">
      <c r="B1342" s="8"/>
      <c r="C1342" s="8"/>
      <c r="D1342" s="8"/>
      <c r="E1342" s="8"/>
      <c r="F1342" s="8"/>
      <c r="G1342" s="8"/>
      <c r="H1342" s="8"/>
      <c r="I1342" s="8"/>
      <c r="J1342" s="8"/>
      <c r="K1342" s="8"/>
      <c r="L1342" s="8"/>
      <c r="M1342" s="1"/>
      <c r="W1342" s="15" t="s">
        <v>252</v>
      </c>
      <c r="X1342" s="45" t="s">
        <v>3488</v>
      </c>
    </row>
    <row r="1343" spans="2:24" ht="31.5" hidden="1" customHeight="1" x14ac:dyDescent="0.2">
      <c r="B1343" s="8"/>
      <c r="C1343" s="8"/>
      <c r="D1343" s="8"/>
      <c r="E1343" s="8"/>
      <c r="F1343" s="8"/>
      <c r="G1343" s="8"/>
      <c r="H1343" s="8"/>
      <c r="I1343" s="8"/>
      <c r="J1343" s="8"/>
      <c r="K1343" s="8"/>
      <c r="L1343" s="8"/>
      <c r="M1343" s="1"/>
      <c r="W1343" s="15" t="s">
        <v>380</v>
      </c>
      <c r="X1343" s="45" t="s">
        <v>3489</v>
      </c>
    </row>
    <row r="1344" spans="2:24" ht="31.5" hidden="1" customHeight="1" x14ac:dyDescent="0.2"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1"/>
      <c r="W1344" s="15" t="s">
        <v>722</v>
      </c>
      <c r="X1344" s="45" t="s">
        <v>3490</v>
      </c>
    </row>
    <row r="1345" spans="2:24" ht="31.5" hidden="1" customHeight="1" x14ac:dyDescent="0.2">
      <c r="B1345" s="8"/>
      <c r="C1345" s="8"/>
      <c r="D1345" s="8"/>
      <c r="E1345" s="8"/>
      <c r="F1345" s="8"/>
      <c r="G1345" s="8"/>
      <c r="H1345" s="8"/>
      <c r="I1345" s="8"/>
      <c r="J1345" s="8"/>
      <c r="K1345" s="8"/>
      <c r="L1345" s="8"/>
      <c r="M1345" s="1"/>
      <c r="W1345" s="15" t="s">
        <v>647</v>
      </c>
      <c r="X1345" s="45" t="s">
        <v>3491</v>
      </c>
    </row>
    <row r="1346" spans="2:24" ht="31.5" hidden="1" customHeight="1" x14ac:dyDescent="0.2">
      <c r="B1346" s="8"/>
      <c r="C1346" s="8"/>
      <c r="D1346" s="8"/>
      <c r="E1346" s="8"/>
      <c r="F1346" s="8"/>
      <c r="G1346" s="8"/>
      <c r="H1346" s="8"/>
      <c r="I1346" s="8"/>
      <c r="J1346" s="8"/>
      <c r="K1346" s="8"/>
      <c r="L1346" s="8"/>
      <c r="M1346" s="1"/>
      <c r="W1346" s="15" t="s">
        <v>1243</v>
      </c>
      <c r="X1346" s="45" t="s">
        <v>3492</v>
      </c>
    </row>
    <row r="1347" spans="2:24" ht="31.5" hidden="1" customHeight="1" x14ac:dyDescent="0.2"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1"/>
      <c r="W1347" s="15" t="s">
        <v>723</v>
      </c>
      <c r="X1347" s="45" t="s">
        <v>3493</v>
      </c>
    </row>
    <row r="1348" spans="2:24" ht="31.5" hidden="1" customHeight="1" x14ac:dyDescent="0.2">
      <c r="B1348" s="8"/>
      <c r="C1348" s="8"/>
      <c r="D1348" s="8"/>
      <c r="E1348" s="8"/>
      <c r="F1348" s="8"/>
      <c r="G1348" s="8"/>
      <c r="H1348" s="8"/>
      <c r="I1348" s="8"/>
      <c r="J1348" s="8"/>
      <c r="K1348" s="8"/>
      <c r="L1348" s="8"/>
      <c r="M1348" s="1"/>
      <c r="W1348" s="15" t="s">
        <v>383</v>
      </c>
      <c r="X1348" s="45" t="s">
        <v>3494</v>
      </c>
    </row>
    <row r="1349" spans="2:24" ht="31.5" hidden="1" customHeight="1" x14ac:dyDescent="0.2">
      <c r="B1349" s="8"/>
      <c r="C1349" s="8"/>
      <c r="D1349" s="8"/>
      <c r="E1349" s="8"/>
      <c r="F1349" s="8"/>
      <c r="G1349" s="8"/>
      <c r="H1349" s="8"/>
      <c r="I1349" s="8"/>
      <c r="J1349" s="8"/>
      <c r="K1349" s="8"/>
      <c r="L1349" s="8"/>
      <c r="M1349" s="1"/>
      <c r="W1349" s="15" t="s">
        <v>332</v>
      </c>
      <c r="X1349" s="45" t="s">
        <v>3495</v>
      </c>
    </row>
    <row r="1350" spans="2:24" ht="31.5" hidden="1" customHeight="1" x14ac:dyDescent="0.2"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1"/>
      <c r="W1350" s="15" t="s">
        <v>352</v>
      </c>
      <c r="X1350" s="45" t="s">
        <v>3496</v>
      </c>
    </row>
    <row r="1351" spans="2:24" ht="31.5" hidden="1" customHeight="1" x14ac:dyDescent="0.2">
      <c r="B1351" s="8"/>
      <c r="C1351" s="8"/>
      <c r="D1351" s="8"/>
      <c r="E1351" s="8"/>
      <c r="F1351" s="8"/>
      <c r="G1351" s="8"/>
      <c r="H1351" s="8"/>
      <c r="I1351" s="8"/>
      <c r="J1351" s="8"/>
      <c r="K1351" s="8"/>
      <c r="L1351" s="8"/>
      <c r="M1351" s="1"/>
      <c r="W1351" s="15" t="s">
        <v>353</v>
      </c>
      <c r="X1351" s="45" t="s">
        <v>3497</v>
      </c>
    </row>
    <row r="1352" spans="2:24" ht="31.5" hidden="1" customHeight="1" x14ac:dyDescent="0.2">
      <c r="B1352" s="8"/>
      <c r="C1352" s="8"/>
      <c r="D1352" s="8"/>
      <c r="E1352" s="8"/>
      <c r="F1352" s="8"/>
      <c r="G1352" s="8"/>
      <c r="H1352" s="8"/>
      <c r="I1352" s="8"/>
      <c r="J1352" s="8"/>
      <c r="K1352" s="8"/>
      <c r="L1352" s="8"/>
      <c r="M1352" s="1"/>
      <c r="W1352" s="15" t="s">
        <v>56</v>
      </c>
      <c r="X1352" s="45" t="s">
        <v>3498</v>
      </c>
    </row>
    <row r="1353" spans="2:24" ht="31.5" hidden="1" customHeight="1" x14ac:dyDescent="0.2"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1"/>
      <c r="W1353" s="15" t="s">
        <v>725</v>
      </c>
      <c r="X1353" s="45" t="s">
        <v>3499</v>
      </c>
    </row>
    <row r="1354" spans="2:24" ht="31.5" hidden="1" customHeight="1" x14ac:dyDescent="0.2">
      <c r="B1354" s="8"/>
      <c r="C1354" s="8"/>
      <c r="D1354" s="8"/>
      <c r="E1354" s="8"/>
      <c r="F1354" s="8"/>
      <c r="G1354" s="8"/>
      <c r="H1354" s="8"/>
      <c r="I1354" s="8"/>
      <c r="J1354" s="8"/>
      <c r="K1354" s="8"/>
      <c r="L1354" s="8"/>
      <c r="M1354" s="1"/>
      <c r="W1354" s="15" t="s">
        <v>726</v>
      </c>
      <c r="X1354" s="45" t="s">
        <v>3500</v>
      </c>
    </row>
    <row r="1355" spans="2:24" ht="31.5" hidden="1" customHeight="1" x14ac:dyDescent="0.2">
      <c r="B1355" s="8"/>
      <c r="C1355" s="8"/>
      <c r="D1355" s="8"/>
      <c r="E1355" s="8"/>
      <c r="F1355" s="8"/>
      <c r="G1355" s="8"/>
      <c r="H1355" s="8"/>
      <c r="I1355" s="8"/>
      <c r="J1355" s="8"/>
      <c r="K1355" s="8"/>
      <c r="L1355" s="8"/>
      <c r="M1355" s="1"/>
      <c r="W1355" s="15" t="s">
        <v>727</v>
      </c>
      <c r="X1355" s="45" t="s">
        <v>3501</v>
      </c>
    </row>
    <row r="1356" spans="2:24" ht="31.5" hidden="1" customHeight="1" x14ac:dyDescent="0.2"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1"/>
      <c r="W1356" s="15" t="s">
        <v>728</v>
      </c>
      <c r="X1356" s="45" t="s">
        <v>3502</v>
      </c>
    </row>
    <row r="1357" spans="2:24" ht="31.5" hidden="1" customHeight="1" x14ac:dyDescent="0.2">
      <c r="B1357" s="8"/>
      <c r="C1357" s="8"/>
      <c r="D1357" s="8"/>
      <c r="E1357" s="8"/>
      <c r="F1357" s="8"/>
      <c r="G1357" s="8"/>
      <c r="H1357" s="8"/>
      <c r="I1357" s="8"/>
      <c r="J1357" s="8"/>
      <c r="K1357" s="8"/>
      <c r="L1357" s="8"/>
      <c r="M1357" s="1"/>
      <c r="W1357" s="15" t="s">
        <v>567</v>
      </c>
      <c r="X1357" s="45" t="s">
        <v>3503</v>
      </c>
    </row>
    <row r="1358" spans="2:24" ht="31.5" hidden="1" customHeight="1" x14ac:dyDescent="0.2">
      <c r="B1358" s="8"/>
      <c r="C1358" s="8"/>
      <c r="D1358" s="8"/>
      <c r="E1358" s="8"/>
      <c r="F1358" s="8"/>
      <c r="G1358" s="8"/>
      <c r="H1358" s="8"/>
      <c r="I1358" s="8"/>
      <c r="J1358" s="8"/>
      <c r="K1358" s="8"/>
      <c r="L1358" s="8"/>
      <c r="M1358" s="1"/>
      <c r="W1358" s="15" t="s">
        <v>729</v>
      </c>
      <c r="X1358" s="45" t="s">
        <v>3504</v>
      </c>
    </row>
    <row r="1359" spans="2:24" ht="31.5" hidden="1" customHeight="1" x14ac:dyDescent="0.2"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1"/>
      <c r="W1359" s="15" t="s">
        <v>407</v>
      </c>
      <c r="X1359" s="45" t="s">
        <v>3505</v>
      </c>
    </row>
    <row r="1360" spans="2:24" ht="31.5" hidden="1" customHeight="1" x14ac:dyDescent="0.2">
      <c r="B1360" s="8"/>
      <c r="C1360" s="8"/>
      <c r="D1360" s="8"/>
      <c r="E1360" s="8"/>
      <c r="F1360" s="8"/>
      <c r="G1360" s="8"/>
      <c r="H1360" s="8"/>
      <c r="I1360" s="8"/>
      <c r="J1360" s="8"/>
      <c r="K1360" s="8"/>
      <c r="L1360" s="8"/>
      <c r="M1360" s="1"/>
      <c r="W1360" s="15" t="s">
        <v>730</v>
      </c>
      <c r="X1360" s="45" t="s">
        <v>3506</v>
      </c>
    </row>
    <row r="1361" spans="2:24" ht="31.5" hidden="1" customHeight="1" x14ac:dyDescent="0.2">
      <c r="B1361" s="8"/>
      <c r="C1361" s="8"/>
      <c r="D1361" s="8"/>
      <c r="E1361" s="8"/>
      <c r="F1361" s="8"/>
      <c r="G1361" s="8"/>
      <c r="H1361" s="8"/>
      <c r="I1361" s="8"/>
      <c r="J1361" s="8"/>
      <c r="K1361" s="8"/>
      <c r="L1361" s="8"/>
      <c r="M1361" s="1"/>
      <c r="W1361" s="15" t="s">
        <v>134</v>
      </c>
      <c r="X1361" s="45" t="s">
        <v>3507</v>
      </c>
    </row>
    <row r="1362" spans="2:24" ht="31.5" hidden="1" customHeight="1" x14ac:dyDescent="0.2"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1"/>
      <c r="W1362" s="15" t="s">
        <v>731</v>
      </c>
      <c r="X1362" s="45" t="s">
        <v>3508</v>
      </c>
    </row>
    <row r="1363" spans="2:24" ht="31.5" hidden="1" customHeight="1" x14ac:dyDescent="0.2">
      <c r="B1363" s="8"/>
      <c r="C1363" s="8"/>
      <c r="D1363" s="8"/>
      <c r="E1363" s="8"/>
      <c r="F1363" s="8"/>
      <c r="G1363" s="8"/>
      <c r="H1363" s="8"/>
      <c r="I1363" s="8"/>
      <c r="J1363" s="8"/>
      <c r="K1363" s="8"/>
      <c r="L1363" s="8"/>
      <c r="M1363" s="1"/>
      <c r="W1363" s="15" t="s">
        <v>1513</v>
      </c>
      <c r="X1363" s="45" t="s">
        <v>3509</v>
      </c>
    </row>
    <row r="1364" spans="2:24" ht="31.5" hidden="1" customHeight="1" x14ac:dyDescent="0.2">
      <c r="B1364" s="8"/>
      <c r="C1364" s="8"/>
      <c r="D1364" s="8"/>
      <c r="E1364" s="8"/>
      <c r="F1364" s="8"/>
      <c r="G1364" s="8"/>
      <c r="H1364" s="8"/>
      <c r="I1364" s="8"/>
      <c r="J1364" s="8"/>
      <c r="K1364" s="8"/>
      <c r="L1364" s="8"/>
      <c r="M1364" s="1"/>
      <c r="W1364" s="15" t="s">
        <v>1513</v>
      </c>
      <c r="X1364" s="45" t="s">
        <v>3510</v>
      </c>
    </row>
    <row r="1365" spans="2:24" ht="31.5" hidden="1" customHeight="1" x14ac:dyDescent="0.2"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1"/>
      <c r="W1365" s="15" t="s">
        <v>732</v>
      </c>
      <c r="X1365" s="45" t="s">
        <v>3511</v>
      </c>
    </row>
    <row r="1366" spans="2:24" ht="31.5" hidden="1" customHeight="1" x14ac:dyDescent="0.2">
      <c r="B1366" s="8"/>
      <c r="C1366" s="8"/>
      <c r="D1366" s="8"/>
      <c r="E1366" s="8"/>
      <c r="F1366" s="8"/>
      <c r="G1366" s="8"/>
      <c r="H1366" s="8"/>
      <c r="I1366" s="8"/>
      <c r="J1366" s="8"/>
      <c r="K1366" s="8"/>
      <c r="L1366" s="8"/>
      <c r="M1366" s="1"/>
      <c r="W1366" s="15" t="s">
        <v>733</v>
      </c>
      <c r="X1366" s="45" t="s">
        <v>3512</v>
      </c>
    </row>
    <row r="1367" spans="2:24" ht="31.5" hidden="1" customHeight="1" x14ac:dyDescent="0.2">
      <c r="B1367" s="8"/>
      <c r="C1367" s="8"/>
      <c r="D1367" s="8"/>
      <c r="E1367" s="8"/>
      <c r="F1367" s="8"/>
      <c r="G1367" s="8"/>
      <c r="H1367" s="8"/>
      <c r="I1367" s="8"/>
      <c r="J1367" s="8"/>
      <c r="K1367" s="8"/>
      <c r="L1367" s="8"/>
      <c r="M1367" s="1"/>
      <c r="W1367" s="15" t="s">
        <v>2029</v>
      </c>
      <c r="X1367" s="45" t="s">
        <v>3513</v>
      </c>
    </row>
    <row r="1368" spans="2:24" ht="31.5" hidden="1" customHeight="1" x14ac:dyDescent="0.2"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1"/>
      <c r="W1368" s="15" t="s">
        <v>734</v>
      </c>
      <c r="X1368" s="45" t="s">
        <v>3514</v>
      </c>
    </row>
    <row r="1369" spans="2:24" ht="31.5" hidden="1" customHeight="1" x14ac:dyDescent="0.2">
      <c r="B1369" s="8"/>
      <c r="C1369" s="8"/>
      <c r="D1369" s="8"/>
      <c r="E1369" s="8"/>
      <c r="F1369" s="8"/>
      <c r="G1369" s="8"/>
      <c r="H1369" s="8"/>
      <c r="I1369" s="8"/>
      <c r="J1369" s="8"/>
      <c r="K1369" s="8"/>
      <c r="L1369" s="8"/>
      <c r="M1369" s="1"/>
      <c r="W1369" s="15" t="s">
        <v>39</v>
      </c>
      <c r="X1369" s="45" t="s">
        <v>3515</v>
      </c>
    </row>
    <row r="1370" spans="2:24" ht="31.5" hidden="1" customHeight="1" x14ac:dyDescent="0.2">
      <c r="B1370" s="8"/>
      <c r="C1370" s="8"/>
      <c r="D1370" s="8"/>
      <c r="E1370" s="8"/>
      <c r="F1370" s="8"/>
      <c r="G1370" s="8"/>
      <c r="H1370" s="8"/>
      <c r="I1370" s="8"/>
      <c r="J1370" s="8"/>
      <c r="K1370" s="8"/>
      <c r="L1370" s="8"/>
      <c r="M1370" s="1"/>
      <c r="W1370" s="15" t="s">
        <v>10</v>
      </c>
      <c r="X1370" s="45" t="s">
        <v>3516</v>
      </c>
    </row>
    <row r="1371" spans="2:24" ht="31.5" hidden="1" customHeight="1" x14ac:dyDescent="0.2"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1"/>
      <c r="W1371" s="15" t="s">
        <v>521</v>
      </c>
      <c r="X1371" s="45" t="s">
        <v>3517</v>
      </c>
    </row>
    <row r="1372" spans="2:24" ht="31.5" hidden="1" customHeight="1" x14ac:dyDescent="0.2">
      <c r="B1372" s="8"/>
      <c r="C1372" s="8"/>
      <c r="D1372" s="8"/>
      <c r="E1372" s="8"/>
      <c r="F1372" s="8"/>
      <c r="G1372" s="8"/>
      <c r="H1372" s="8"/>
      <c r="I1372" s="8"/>
      <c r="J1372" s="8"/>
      <c r="K1372" s="8"/>
      <c r="L1372" s="8"/>
      <c r="M1372" s="1"/>
      <c r="W1372" s="15" t="s">
        <v>735</v>
      </c>
      <c r="X1372" s="45" t="s">
        <v>3518</v>
      </c>
    </row>
    <row r="1373" spans="2:24" ht="31.5" hidden="1" customHeight="1" x14ac:dyDescent="0.2">
      <c r="B1373" s="8"/>
      <c r="C1373" s="8"/>
      <c r="D1373" s="8"/>
      <c r="E1373" s="8"/>
      <c r="F1373" s="8"/>
      <c r="G1373" s="8"/>
      <c r="H1373" s="8"/>
      <c r="I1373" s="8"/>
      <c r="J1373" s="8"/>
      <c r="K1373" s="8"/>
      <c r="L1373" s="8"/>
      <c r="M1373" s="1"/>
      <c r="W1373" s="15" t="s">
        <v>735</v>
      </c>
      <c r="X1373" s="45" t="s">
        <v>3519</v>
      </c>
    </row>
    <row r="1374" spans="2:24" ht="31.5" hidden="1" customHeight="1" x14ac:dyDescent="0.2"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1"/>
      <c r="W1374" s="15" t="s">
        <v>736</v>
      </c>
      <c r="X1374" s="45" t="s">
        <v>3520</v>
      </c>
    </row>
    <row r="1375" spans="2:24" ht="31.5" hidden="1" customHeight="1" x14ac:dyDescent="0.2">
      <c r="B1375" s="8"/>
      <c r="C1375" s="8"/>
      <c r="D1375" s="8"/>
      <c r="E1375" s="8"/>
      <c r="F1375" s="8"/>
      <c r="G1375" s="8"/>
      <c r="H1375" s="8"/>
      <c r="I1375" s="8"/>
      <c r="J1375" s="8"/>
      <c r="K1375" s="8"/>
      <c r="L1375" s="8"/>
      <c r="M1375" s="1"/>
      <c r="W1375" s="15" t="s">
        <v>737</v>
      </c>
      <c r="X1375" s="45" t="s">
        <v>3521</v>
      </c>
    </row>
    <row r="1376" spans="2:24" ht="31.5" hidden="1" customHeight="1" x14ac:dyDescent="0.2">
      <c r="B1376" s="8"/>
      <c r="C1376" s="8"/>
      <c r="D1376" s="8"/>
      <c r="E1376" s="8"/>
      <c r="F1376" s="8"/>
      <c r="G1376" s="8"/>
      <c r="H1376" s="8"/>
      <c r="I1376" s="8"/>
      <c r="J1376" s="8"/>
      <c r="K1376" s="8"/>
      <c r="L1376" s="8"/>
      <c r="M1376" s="1"/>
      <c r="W1376" s="15" t="s">
        <v>737</v>
      </c>
      <c r="X1376" s="45" t="s">
        <v>3522</v>
      </c>
    </row>
    <row r="1377" spans="2:24" ht="31.5" hidden="1" customHeight="1" x14ac:dyDescent="0.2"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1"/>
      <c r="W1377" s="15" t="s">
        <v>738</v>
      </c>
      <c r="X1377" s="45" t="s">
        <v>3523</v>
      </c>
    </row>
    <row r="1378" spans="2:24" ht="31.5" hidden="1" customHeight="1" x14ac:dyDescent="0.2">
      <c r="B1378" s="8"/>
      <c r="C1378" s="8"/>
      <c r="D1378" s="8"/>
      <c r="E1378" s="8"/>
      <c r="F1378" s="8"/>
      <c r="G1378" s="8"/>
      <c r="H1378" s="8"/>
      <c r="I1378" s="8"/>
      <c r="J1378" s="8"/>
      <c r="K1378" s="8"/>
      <c r="L1378" s="8"/>
      <c r="M1378" s="1"/>
      <c r="W1378" s="15" t="s">
        <v>305</v>
      </c>
      <c r="X1378" s="45" t="s">
        <v>3524</v>
      </c>
    </row>
    <row r="1379" spans="2:24" ht="31.5" hidden="1" customHeight="1" x14ac:dyDescent="0.2">
      <c r="B1379" s="8"/>
      <c r="C1379" s="8"/>
      <c r="D1379" s="8"/>
      <c r="E1379" s="8"/>
      <c r="F1379" s="8"/>
      <c r="G1379" s="8"/>
      <c r="H1379" s="8"/>
      <c r="I1379" s="8"/>
      <c r="J1379" s="8"/>
      <c r="K1379" s="8"/>
      <c r="L1379" s="8"/>
      <c r="M1379" s="1"/>
      <c r="W1379" s="15" t="s">
        <v>739</v>
      </c>
      <c r="X1379" s="45" t="s">
        <v>3525</v>
      </c>
    </row>
    <row r="1380" spans="2:24" ht="31.5" hidden="1" customHeight="1" x14ac:dyDescent="0.2"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1"/>
      <c r="W1380" s="15" t="s">
        <v>740</v>
      </c>
      <c r="X1380" s="45" t="s">
        <v>3526</v>
      </c>
    </row>
    <row r="1381" spans="2:24" ht="31.5" hidden="1" customHeight="1" x14ac:dyDescent="0.2">
      <c r="B1381" s="8"/>
      <c r="C1381" s="8"/>
      <c r="D1381" s="8"/>
      <c r="E1381" s="8"/>
      <c r="F1381" s="8"/>
      <c r="G1381" s="8"/>
      <c r="H1381" s="8"/>
      <c r="I1381" s="8"/>
      <c r="J1381" s="8"/>
      <c r="K1381" s="8"/>
      <c r="L1381" s="8"/>
      <c r="M1381" s="1"/>
      <c r="W1381" s="15" t="s">
        <v>741</v>
      </c>
      <c r="X1381" s="45" t="s">
        <v>3527</v>
      </c>
    </row>
    <row r="1382" spans="2:24" ht="31.5" hidden="1" customHeight="1" x14ac:dyDescent="0.2">
      <c r="B1382" s="8"/>
      <c r="C1382" s="8"/>
      <c r="D1382" s="8"/>
      <c r="E1382" s="8"/>
      <c r="F1382" s="8"/>
      <c r="G1382" s="8"/>
      <c r="H1382" s="8"/>
      <c r="I1382" s="8"/>
      <c r="J1382" s="8"/>
      <c r="K1382" s="8"/>
      <c r="L1382" s="8"/>
      <c r="M1382" s="1"/>
      <c r="W1382" s="15" t="s">
        <v>742</v>
      </c>
      <c r="X1382" s="45" t="s">
        <v>3528</v>
      </c>
    </row>
    <row r="1383" spans="2:24" ht="31.5" hidden="1" customHeight="1" x14ac:dyDescent="0.2"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1"/>
      <c r="W1383" s="15" t="s">
        <v>743</v>
      </c>
      <c r="X1383" s="45" t="s">
        <v>3529</v>
      </c>
    </row>
    <row r="1384" spans="2:24" ht="31.5" hidden="1" customHeight="1" x14ac:dyDescent="0.2">
      <c r="B1384" s="8"/>
      <c r="C1384" s="8"/>
      <c r="D1384" s="8"/>
      <c r="E1384" s="8"/>
      <c r="F1384" s="8"/>
      <c r="G1384" s="8"/>
      <c r="H1384" s="8"/>
      <c r="I1384" s="8"/>
      <c r="J1384" s="8"/>
      <c r="K1384" s="8"/>
      <c r="L1384" s="8"/>
      <c r="M1384" s="1"/>
      <c r="W1384" s="15" t="s">
        <v>1279</v>
      </c>
      <c r="X1384" s="45" t="s">
        <v>3530</v>
      </c>
    </row>
    <row r="1385" spans="2:24" ht="31.5" hidden="1" customHeight="1" x14ac:dyDescent="0.2">
      <c r="B1385" s="8"/>
      <c r="C1385" s="8"/>
      <c r="D1385" s="8"/>
      <c r="E1385" s="8"/>
      <c r="F1385" s="8"/>
      <c r="G1385" s="8"/>
      <c r="H1385" s="8"/>
      <c r="I1385" s="8"/>
      <c r="J1385" s="8"/>
      <c r="K1385" s="8"/>
      <c r="L1385" s="8"/>
      <c r="M1385" s="1"/>
      <c r="W1385" s="15" t="s">
        <v>1311</v>
      </c>
      <c r="X1385" s="45" t="s">
        <v>3531</v>
      </c>
    </row>
    <row r="1386" spans="2:24" ht="31.5" hidden="1" customHeight="1" x14ac:dyDescent="0.2"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1"/>
      <c r="W1386" s="15" t="s">
        <v>462</v>
      </c>
      <c r="X1386" s="45" t="s">
        <v>3532</v>
      </c>
    </row>
    <row r="1387" spans="2:24" ht="31.5" hidden="1" customHeight="1" x14ac:dyDescent="0.2">
      <c r="B1387" s="8"/>
      <c r="C1387" s="8"/>
      <c r="D1387" s="8"/>
      <c r="E1387" s="8"/>
      <c r="F1387" s="8"/>
      <c r="G1387" s="8"/>
      <c r="H1387" s="8"/>
      <c r="I1387" s="8"/>
      <c r="J1387" s="8"/>
      <c r="K1387" s="8"/>
      <c r="L1387" s="8"/>
      <c r="M1387" s="1"/>
      <c r="W1387" s="15" t="s">
        <v>744</v>
      </c>
      <c r="X1387" s="45" t="s">
        <v>3533</v>
      </c>
    </row>
    <row r="1388" spans="2:24" ht="31.5" hidden="1" customHeight="1" x14ac:dyDescent="0.2">
      <c r="B1388" s="8"/>
      <c r="C1388" s="8"/>
      <c r="D1388" s="8"/>
      <c r="E1388" s="8"/>
      <c r="F1388" s="8"/>
      <c r="G1388" s="8"/>
      <c r="H1388" s="8"/>
      <c r="I1388" s="8"/>
      <c r="J1388" s="8"/>
      <c r="K1388" s="8"/>
      <c r="L1388" s="8"/>
      <c r="M1388" s="1"/>
      <c r="W1388" s="15" t="s">
        <v>744</v>
      </c>
      <c r="X1388" s="45" t="s">
        <v>3534</v>
      </c>
    </row>
    <row r="1389" spans="2:24" ht="31.5" hidden="1" customHeight="1" x14ac:dyDescent="0.2"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1"/>
      <c r="W1389" s="15" t="s">
        <v>745</v>
      </c>
      <c r="X1389" s="45" t="s">
        <v>3535</v>
      </c>
    </row>
    <row r="1390" spans="2:24" ht="31.5" hidden="1" customHeight="1" x14ac:dyDescent="0.2">
      <c r="B1390" s="8"/>
      <c r="C1390" s="8"/>
      <c r="D1390" s="8"/>
      <c r="E1390" s="8"/>
      <c r="F1390" s="8"/>
      <c r="G1390" s="8"/>
      <c r="H1390" s="8"/>
      <c r="I1390" s="8"/>
      <c r="J1390" s="8"/>
      <c r="K1390" s="8"/>
      <c r="L1390" s="8"/>
      <c r="M1390" s="1"/>
      <c r="W1390" s="15" t="s">
        <v>745</v>
      </c>
      <c r="X1390" s="45" t="s">
        <v>3536</v>
      </c>
    </row>
    <row r="1391" spans="2:24" ht="31.5" hidden="1" customHeight="1" x14ac:dyDescent="0.2">
      <c r="B1391" s="8"/>
      <c r="C1391" s="8"/>
      <c r="D1391" s="8"/>
      <c r="E1391" s="8"/>
      <c r="F1391" s="8"/>
      <c r="G1391" s="8"/>
      <c r="H1391" s="8"/>
      <c r="I1391" s="8"/>
      <c r="J1391" s="8"/>
      <c r="K1391" s="8"/>
      <c r="L1391" s="8"/>
      <c r="M1391" s="1"/>
      <c r="W1391" s="15" t="s">
        <v>519</v>
      </c>
      <c r="X1391" s="45" t="s">
        <v>3537</v>
      </c>
    </row>
    <row r="1392" spans="2:24" ht="31.5" hidden="1" customHeight="1" x14ac:dyDescent="0.2"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1"/>
      <c r="W1392" s="15" t="s">
        <v>746</v>
      </c>
      <c r="X1392" s="45" t="s">
        <v>3538</v>
      </c>
    </row>
    <row r="1393" spans="2:24" ht="31.5" hidden="1" customHeight="1" x14ac:dyDescent="0.2">
      <c r="B1393" s="8"/>
      <c r="C1393" s="8"/>
      <c r="D1393" s="8"/>
      <c r="E1393" s="8"/>
      <c r="F1393" s="8"/>
      <c r="G1393" s="8"/>
      <c r="H1393" s="8"/>
      <c r="I1393" s="8"/>
      <c r="J1393" s="8"/>
      <c r="K1393" s="8"/>
      <c r="L1393" s="8"/>
      <c r="M1393" s="1"/>
      <c r="W1393" s="15" t="s">
        <v>1204</v>
      </c>
      <c r="X1393" s="45" t="s">
        <v>3539</v>
      </c>
    </row>
    <row r="1394" spans="2:24" ht="31.5" hidden="1" customHeight="1" x14ac:dyDescent="0.2">
      <c r="B1394" s="8"/>
      <c r="C1394" s="8"/>
      <c r="D1394" s="8"/>
      <c r="E1394" s="8"/>
      <c r="F1394" s="8"/>
      <c r="G1394" s="8"/>
      <c r="H1394" s="8"/>
      <c r="I1394" s="8"/>
      <c r="J1394" s="8"/>
      <c r="K1394" s="8"/>
      <c r="L1394" s="8"/>
      <c r="M1394" s="1"/>
      <c r="W1394" s="15" t="s">
        <v>747</v>
      </c>
      <c r="X1394" s="45" t="s">
        <v>3540</v>
      </c>
    </row>
    <row r="1395" spans="2:24" ht="31.5" hidden="1" customHeight="1" x14ac:dyDescent="0.2"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1"/>
      <c r="W1395" s="15" t="s">
        <v>748</v>
      </c>
      <c r="X1395" s="45" t="s">
        <v>3541</v>
      </c>
    </row>
    <row r="1396" spans="2:24" ht="31.5" hidden="1" customHeight="1" x14ac:dyDescent="0.2">
      <c r="B1396" s="8"/>
      <c r="C1396" s="8"/>
      <c r="D1396" s="8"/>
      <c r="E1396" s="8"/>
      <c r="F1396" s="8"/>
      <c r="G1396" s="8"/>
      <c r="H1396" s="8"/>
      <c r="I1396" s="8"/>
      <c r="J1396" s="8"/>
      <c r="K1396" s="8"/>
      <c r="L1396" s="8"/>
      <c r="M1396" s="1"/>
      <c r="W1396" s="15" t="s">
        <v>937</v>
      </c>
      <c r="X1396" s="45" t="s">
        <v>3542</v>
      </c>
    </row>
    <row r="1397" spans="2:24" ht="31.5" hidden="1" customHeight="1" x14ac:dyDescent="0.2">
      <c r="B1397" s="8"/>
      <c r="C1397" s="8"/>
      <c r="D1397" s="8"/>
      <c r="E1397" s="8"/>
      <c r="F1397" s="8"/>
      <c r="G1397" s="8"/>
      <c r="H1397" s="8"/>
      <c r="I1397" s="8"/>
      <c r="J1397" s="8"/>
      <c r="K1397" s="8"/>
      <c r="L1397" s="8"/>
      <c r="M1397" s="1"/>
      <c r="W1397" s="15" t="s">
        <v>214</v>
      </c>
      <c r="X1397" s="45" t="s">
        <v>3543</v>
      </c>
    </row>
    <row r="1398" spans="2:24" ht="31.5" hidden="1" customHeight="1" x14ac:dyDescent="0.2"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1"/>
      <c r="W1398" s="15" t="s">
        <v>214</v>
      </c>
      <c r="X1398" s="45" t="s">
        <v>3544</v>
      </c>
    </row>
    <row r="1399" spans="2:24" ht="31.5" hidden="1" customHeight="1" x14ac:dyDescent="0.2">
      <c r="B1399" s="8"/>
      <c r="C1399" s="8"/>
      <c r="D1399" s="8"/>
      <c r="E1399" s="8"/>
      <c r="F1399" s="8"/>
      <c r="G1399" s="8"/>
      <c r="H1399" s="8"/>
      <c r="I1399" s="8"/>
      <c r="J1399" s="8"/>
      <c r="K1399" s="8"/>
      <c r="L1399" s="8"/>
      <c r="M1399" s="1"/>
      <c r="W1399" s="15" t="s">
        <v>749</v>
      </c>
      <c r="X1399" s="45" t="s">
        <v>3545</v>
      </c>
    </row>
    <row r="1400" spans="2:24" ht="31.5" hidden="1" customHeight="1" x14ac:dyDescent="0.2">
      <c r="B1400" s="8"/>
      <c r="C1400" s="8"/>
      <c r="D1400" s="8"/>
      <c r="E1400" s="8"/>
      <c r="F1400" s="8"/>
      <c r="G1400" s="8"/>
      <c r="H1400" s="8"/>
      <c r="I1400" s="8"/>
      <c r="J1400" s="8"/>
      <c r="K1400" s="8"/>
      <c r="L1400" s="8"/>
      <c r="M1400" s="1"/>
      <c r="W1400" s="15" t="s">
        <v>440</v>
      </c>
      <c r="X1400" s="45" t="s">
        <v>3546</v>
      </c>
    </row>
    <row r="1401" spans="2:24" ht="31.5" hidden="1" customHeight="1" x14ac:dyDescent="0.2"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1"/>
      <c r="W1401" s="15" t="s">
        <v>750</v>
      </c>
      <c r="X1401" s="45" t="s">
        <v>3547</v>
      </c>
    </row>
    <row r="1402" spans="2:24" ht="31.5" hidden="1" customHeight="1" x14ac:dyDescent="0.2">
      <c r="B1402" s="8"/>
      <c r="C1402" s="8"/>
      <c r="D1402" s="8"/>
      <c r="E1402" s="8"/>
      <c r="F1402" s="8"/>
      <c r="G1402" s="8"/>
      <c r="H1402" s="8"/>
      <c r="I1402" s="8"/>
      <c r="J1402" s="8"/>
      <c r="K1402" s="8"/>
      <c r="L1402" s="8"/>
      <c r="M1402" s="1"/>
      <c r="W1402" s="15" t="s">
        <v>751</v>
      </c>
      <c r="X1402" s="45" t="s">
        <v>3548</v>
      </c>
    </row>
    <row r="1403" spans="2:24" ht="31.5" hidden="1" customHeight="1" x14ac:dyDescent="0.2">
      <c r="B1403" s="8"/>
      <c r="C1403" s="8"/>
      <c r="D1403" s="8"/>
      <c r="E1403" s="8"/>
      <c r="F1403" s="8"/>
      <c r="G1403" s="8"/>
      <c r="H1403" s="8"/>
      <c r="I1403" s="8"/>
      <c r="J1403" s="8"/>
      <c r="K1403" s="8"/>
      <c r="L1403" s="8"/>
      <c r="M1403" s="1"/>
      <c r="W1403" s="15" t="s">
        <v>185</v>
      </c>
      <c r="X1403" s="45" t="s">
        <v>3549</v>
      </c>
    </row>
    <row r="1404" spans="2:24" ht="31.5" hidden="1" customHeight="1" x14ac:dyDescent="0.2"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1"/>
      <c r="W1404" s="15" t="s">
        <v>752</v>
      </c>
      <c r="X1404" s="45" t="s">
        <v>3550</v>
      </c>
    </row>
    <row r="1405" spans="2:24" ht="31.5" hidden="1" customHeight="1" x14ac:dyDescent="0.2">
      <c r="B1405" s="8"/>
      <c r="C1405" s="8"/>
      <c r="D1405" s="8"/>
      <c r="E1405" s="8"/>
      <c r="F1405" s="8"/>
      <c r="G1405" s="8"/>
      <c r="H1405" s="8"/>
      <c r="I1405" s="8"/>
      <c r="J1405" s="8"/>
      <c r="K1405" s="8"/>
      <c r="L1405" s="8"/>
      <c r="M1405" s="1"/>
      <c r="W1405" s="15" t="s">
        <v>1289</v>
      </c>
      <c r="X1405" s="45" t="s">
        <v>3551</v>
      </c>
    </row>
    <row r="1406" spans="2:24" ht="31.5" hidden="1" customHeight="1" x14ac:dyDescent="0.2">
      <c r="B1406" s="8"/>
      <c r="C1406" s="8"/>
      <c r="D1406" s="8"/>
      <c r="E1406" s="8"/>
      <c r="F1406" s="8"/>
      <c r="G1406" s="8"/>
      <c r="H1406" s="8"/>
      <c r="I1406" s="8"/>
      <c r="J1406" s="8"/>
      <c r="K1406" s="8"/>
      <c r="L1406" s="8"/>
      <c r="M1406" s="1"/>
      <c r="W1406" s="15" t="s">
        <v>753</v>
      </c>
      <c r="X1406" s="45" t="s">
        <v>3552</v>
      </c>
    </row>
    <row r="1407" spans="2:24" ht="31.5" hidden="1" customHeight="1" x14ac:dyDescent="0.2"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1"/>
      <c r="W1407" s="15" t="s">
        <v>754</v>
      </c>
      <c r="X1407" s="45" t="s">
        <v>3553</v>
      </c>
    </row>
    <row r="1408" spans="2:24" ht="31.5" hidden="1" customHeight="1" x14ac:dyDescent="0.2">
      <c r="B1408" s="8"/>
      <c r="C1408" s="8"/>
      <c r="D1408" s="8"/>
      <c r="E1408" s="8"/>
      <c r="F1408" s="8"/>
      <c r="G1408" s="8"/>
      <c r="H1408" s="8"/>
      <c r="I1408" s="8"/>
      <c r="J1408" s="8"/>
      <c r="K1408" s="8"/>
      <c r="L1408" s="8"/>
      <c r="M1408" s="1"/>
      <c r="W1408" s="15" t="s">
        <v>516</v>
      </c>
      <c r="X1408" s="45" t="s">
        <v>3554</v>
      </c>
    </row>
    <row r="1409" spans="2:24" ht="31.5" hidden="1" customHeight="1" x14ac:dyDescent="0.2">
      <c r="B1409" s="8"/>
      <c r="C1409" s="8"/>
      <c r="D1409" s="8"/>
      <c r="E1409" s="8"/>
      <c r="F1409" s="8"/>
      <c r="G1409" s="8"/>
      <c r="H1409" s="8"/>
      <c r="I1409" s="8"/>
      <c r="J1409" s="8"/>
      <c r="K1409" s="8"/>
      <c r="L1409" s="8"/>
      <c r="M1409" s="1"/>
      <c r="W1409" s="15" t="s">
        <v>755</v>
      </c>
      <c r="X1409" s="45" t="s">
        <v>3555</v>
      </c>
    </row>
    <row r="1410" spans="2:24" ht="31.5" hidden="1" customHeight="1" x14ac:dyDescent="0.2"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1"/>
      <c r="W1410" s="15" t="s">
        <v>756</v>
      </c>
      <c r="X1410" s="45" t="s">
        <v>3556</v>
      </c>
    </row>
    <row r="1411" spans="2:24" ht="31.5" hidden="1" customHeight="1" x14ac:dyDescent="0.2">
      <c r="B1411" s="8"/>
      <c r="C1411" s="8"/>
      <c r="D1411" s="8"/>
      <c r="E1411" s="8"/>
      <c r="F1411" s="8"/>
      <c r="G1411" s="8"/>
      <c r="H1411" s="8"/>
      <c r="I1411" s="8"/>
      <c r="J1411" s="8"/>
      <c r="K1411" s="8"/>
      <c r="L1411" s="8"/>
      <c r="M1411" s="1"/>
      <c r="W1411" s="15" t="s">
        <v>757</v>
      </c>
      <c r="X1411" s="45" t="s">
        <v>3557</v>
      </c>
    </row>
    <row r="1412" spans="2:24" ht="31.5" hidden="1" customHeight="1" x14ac:dyDescent="0.2">
      <c r="B1412" s="8"/>
      <c r="C1412" s="8"/>
      <c r="D1412" s="8"/>
      <c r="E1412" s="8"/>
      <c r="F1412" s="8"/>
      <c r="G1412" s="8"/>
      <c r="H1412" s="8"/>
      <c r="I1412" s="8"/>
      <c r="J1412" s="8"/>
      <c r="K1412" s="8"/>
      <c r="L1412" s="8"/>
      <c r="M1412" s="1"/>
      <c r="W1412" s="15" t="s">
        <v>485</v>
      </c>
      <c r="X1412" s="45" t="s">
        <v>3558</v>
      </c>
    </row>
    <row r="1413" spans="2:24" ht="31.5" hidden="1" customHeight="1" x14ac:dyDescent="0.2"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1"/>
      <c r="W1413" s="15" t="s">
        <v>758</v>
      </c>
      <c r="X1413" s="45" t="s">
        <v>3559</v>
      </c>
    </row>
    <row r="1414" spans="2:24" ht="31.5" hidden="1" customHeight="1" x14ac:dyDescent="0.2">
      <c r="B1414" s="8"/>
      <c r="C1414" s="8"/>
      <c r="D1414" s="8"/>
      <c r="E1414" s="8"/>
      <c r="F1414" s="8"/>
      <c r="G1414" s="8"/>
      <c r="H1414" s="8"/>
      <c r="I1414" s="8"/>
      <c r="J1414" s="8"/>
      <c r="K1414" s="8"/>
      <c r="L1414" s="8"/>
      <c r="M1414" s="1"/>
      <c r="W1414" s="15" t="s">
        <v>593</v>
      </c>
      <c r="X1414" s="45" t="s">
        <v>3560</v>
      </c>
    </row>
    <row r="1415" spans="2:24" ht="31.5" hidden="1" customHeight="1" x14ac:dyDescent="0.2">
      <c r="B1415" s="8"/>
      <c r="C1415" s="8"/>
      <c r="D1415" s="8"/>
      <c r="E1415" s="8"/>
      <c r="F1415" s="8"/>
      <c r="G1415" s="8"/>
      <c r="H1415" s="8"/>
      <c r="I1415" s="8"/>
      <c r="J1415" s="8"/>
      <c r="K1415" s="8"/>
      <c r="L1415" s="8"/>
      <c r="M1415" s="1"/>
      <c r="W1415" s="15" t="s">
        <v>759</v>
      </c>
      <c r="X1415" s="45" t="s">
        <v>3561</v>
      </c>
    </row>
    <row r="1416" spans="2:24" ht="31.5" hidden="1" customHeight="1" x14ac:dyDescent="0.2"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1"/>
      <c r="W1416" s="15" t="s">
        <v>761</v>
      </c>
      <c r="X1416" s="45" t="s">
        <v>3562</v>
      </c>
    </row>
    <row r="1417" spans="2:24" ht="31.5" hidden="1" customHeight="1" x14ac:dyDescent="0.2">
      <c r="B1417" s="8"/>
      <c r="C1417" s="8"/>
      <c r="D1417" s="8"/>
      <c r="E1417" s="8"/>
      <c r="F1417" s="8"/>
      <c r="G1417" s="8"/>
      <c r="H1417" s="8"/>
      <c r="I1417" s="8"/>
      <c r="J1417" s="8"/>
      <c r="K1417" s="8"/>
      <c r="L1417" s="8"/>
      <c r="M1417" s="1"/>
      <c r="W1417" s="15" t="s">
        <v>1354</v>
      </c>
      <c r="X1417" s="45" t="s">
        <v>3563</v>
      </c>
    </row>
    <row r="1418" spans="2:24" ht="31.5" hidden="1" customHeight="1" x14ac:dyDescent="0.2">
      <c r="B1418" s="8"/>
      <c r="C1418" s="8"/>
      <c r="D1418" s="8"/>
      <c r="E1418" s="8"/>
      <c r="F1418" s="8"/>
      <c r="G1418" s="8"/>
      <c r="H1418" s="8"/>
      <c r="I1418" s="8"/>
      <c r="J1418" s="8"/>
      <c r="K1418" s="8"/>
      <c r="L1418" s="8"/>
      <c r="M1418" s="1"/>
      <c r="W1418" s="15" t="s">
        <v>762</v>
      </c>
      <c r="X1418" s="45" t="s">
        <v>3564</v>
      </c>
    </row>
    <row r="1419" spans="2:24" ht="31.5" hidden="1" customHeight="1" x14ac:dyDescent="0.2"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1"/>
      <c r="W1419" s="15" t="s">
        <v>763</v>
      </c>
      <c r="X1419" s="45" t="s">
        <v>3565</v>
      </c>
    </row>
    <row r="1420" spans="2:24" ht="31.5" hidden="1" customHeight="1" x14ac:dyDescent="0.2">
      <c r="B1420" s="8"/>
      <c r="C1420" s="8"/>
      <c r="D1420" s="8"/>
      <c r="E1420" s="8"/>
      <c r="F1420" s="8"/>
      <c r="G1420" s="8"/>
      <c r="H1420" s="8"/>
      <c r="I1420" s="8"/>
      <c r="J1420" s="8"/>
      <c r="K1420" s="8"/>
      <c r="L1420" s="8"/>
      <c r="M1420" s="1"/>
      <c r="W1420" s="15" t="s">
        <v>1464</v>
      </c>
      <c r="X1420" s="45" t="s">
        <v>3566</v>
      </c>
    </row>
    <row r="1421" spans="2:24" ht="31.5" hidden="1" customHeight="1" x14ac:dyDescent="0.2">
      <c r="B1421" s="8"/>
      <c r="C1421" s="8"/>
      <c r="D1421" s="8"/>
      <c r="E1421" s="8"/>
      <c r="F1421" s="8"/>
      <c r="G1421" s="8"/>
      <c r="H1421" s="8"/>
      <c r="I1421" s="8"/>
      <c r="J1421" s="8"/>
      <c r="K1421" s="8"/>
      <c r="L1421" s="8"/>
      <c r="M1421" s="1"/>
      <c r="W1421" s="15" t="s">
        <v>764</v>
      </c>
      <c r="X1421" s="45" t="s">
        <v>3567</v>
      </c>
    </row>
    <row r="1422" spans="2:24" ht="31.5" hidden="1" customHeight="1" x14ac:dyDescent="0.2"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1"/>
      <c r="W1422" s="15" t="s">
        <v>765</v>
      </c>
      <c r="X1422" s="45" t="s">
        <v>3568</v>
      </c>
    </row>
    <row r="1423" spans="2:24" ht="31.5" hidden="1" customHeight="1" x14ac:dyDescent="0.2">
      <c r="B1423" s="8"/>
      <c r="C1423" s="8"/>
      <c r="D1423" s="8"/>
      <c r="E1423" s="8"/>
      <c r="F1423" s="8"/>
      <c r="G1423" s="8"/>
      <c r="H1423" s="8"/>
      <c r="I1423" s="8"/>
      <c r="J1423" s="8"/>
      <c r="K1423" s="8"/>
      <c r="L1423" s="8"/>
      <c r="M1423" s="1"/>
      <c r="W1423" s="15" t="s">
        <v>767</v>
      </c>
      <c r="X1423" s="45" t="s">
        <v>3569</v>
      </c>
    </row>
    <row r="1424" spans="2:24" ht="31.5" hidden="1" customHeight="1" x14ac:dyDescent="0.2">
      <c r="B1424" s="8"/>
      <c r="C1424" s="8"/>
      <c r="D1424" s="8"/>
      <c r="E1424" s="8"/>
      <c r="F1424" s="8"/>
      <c r="G1424" s="8"/>
      <c r="H1424" s="8"/>
      <c r="I1424" s="8"/>
      <c r="J1424" s="8"/>
      <c r="K1424" s="8"/>
      <c r="L1424" s="8"/>
      <c r="M1424" s="1"/>
      <c r="W1424" s="15" t="s">
        <v>768</v>
      </c>
      <c r="X1424" s="45" t="s">
        <v>3570</v>
      </c>
    </row>
    <row r="1425" spans="2:24" ht="31.5" hidden="1" customHeight="1" x14ac:dyDescent="0.2"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1"/>
      <c r="W1425" s="15" t="s">
        <v>1288</v>
      </c>
      <c r="X1425" s="45" t="s">
        <v>3571</v>
      </c>
    </row>
    <row r="1426" spans="2:24" ht="31.5" hidden="1" customHeight="1" x14ac:dyDescent="0.2">
      <c r="B1426" s="8"/>
      <c r="C1426" s="8"/>
      <c r="D1426" s="8"/>
      <c r="E1426" s="8"/>
      <c r="F1426" s="8"/>
      <c r="G1426" s="8"/>
      <c r="H1426" s="8"/>
      <c r="I1426" s="8"/>
      <c r="J1426" s="8"/>
      <c r="K1426" s="8"/>
      <c r="L1426" s="8"/>
      <c r="M1426" s="1"/>
      <c r="W1426" s="15" t="s">
        <v>226</v>
      </c>
      <c r="X1426" s="45" t="s">
        <v>3572</v>
      </c>
    </row>
    <row r="1427" spans="2:24" ht="31.5" hidden="1" customHeight="1" x14ac:dyDescent="0.2">
      <c r="B1427" s="8"/>
      <c r="C1427" s="8"/>
      <c r="D1427" s="8"/>
      <c r="E1427" s="8"/>
      <c r="F1427" s="8"/>
      <c r="G1427" s="8"/>
      <c r="H1427" s="8"/>
      <c r="I1427" s="8"/>
      <c r="J1427" s="8"/>
      <c r="K1427" s="8"/>
      <c r="L1427" s="8"/>
      <c r="M1427" s="1"/>
      <c r="W1427" s="15" t="s">
        <v>317</v>
      </c>
      <c r="X1427" s="45" t="s">
        <v>3573</v>
      </c>
    </row>
    <row r="1428" spans="2:24" ht="31.5" hidden="1" customHeight="1" x14ac:dyDescent="0.2"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1"/>
      <c r="W1428" s="15" t="s">
        <v>769</v>
      </c>
      <c r="X1428" s="45" t="s">
        <v>3574</v>
      </c>
    </row>
    <row r="1429" spans="2:24" ht="31.5" hidden="1" customHeight="1" x14ac:dyDescent="0.2">
      <c r="B1429" s="8"/>
      <c r="C1429" s="8"/>
      <c r="D1429" s="8"/>
      <c r="E1429" s="8"/>
      <c r="F1429" s="8"/>
      <c r="G1429" s="8"/>
      <c r="H1429" s="8"/>
      <c r="I1429" s="8"/>
      <c r="J1429" s="8"/>
      <c r="K1429" s="8"/>
      <c r="L1429" s="8"/>
      <c r="M1429" s="1"/>
      <c r="W1429" s="15" t="s">
        <v>769</v>
      </c>
      <c r="X1429" s="45" t="s">
        <v>3575</v>
      </c>
    </row>
    <row r="1430" spans="2:24" ht="31.5" hidden="1" customHeight="1" x14ac:dyDescent="0.2">
      <c r="B1430" s="8"/>
      <c r="C1430" s="8"/>
      <c r="D1430" s="8"/>
      <c r="E1430" s="8"/>
      <c r="F1430" s="8"/>
      <c r="G1430" s="8"/>
      <c r="H1430" s="8"/>
      <c r="I1430" s="8"/>
      <c r="J1430" s="8"/>
      <c r="K1430" s="8"/>
      <c r="L1430" s="8"/>
      <c r="M1430" s="1"/>
      <c r="W1430" s="15" t="s">
        <v>1219</v>
      </c>
      <c r="X1430" s="45" t="s">
        <v>3576</v>
      </c>
    </row>
    <row r="1431" spans="2:24" ht="31.5" hidden="1" customHeight="1" x14ac:dyDescent="0.2"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1"/>
      <c r="W1431" s="15" t="s">
        <v>770</v>
      </c>
      <c r="X1431" s="45" t="s">
        <v>3577</v>
      </c>
    </row>
    <row r="1432" spans="2:24" ht="31.5" hidden="1" customHeight="1" x14ac:dyDescent="0.2">
      <c r="B1432" s="8"/>
      <c r="C1432" s="8"/>
      <c r="D1432" s="8"/>
      <c r="E1432" s="8"/>
      <c r="F1432" s="8"/>
      <c r="G1432" s="8"/>
      <c r="H1432" s="8"/>
      <c r="I1432" s="8"/>
      <c r="J1432" s="8"/>
      <c r="K1432" s="8"/>
      <c r="L1432" s="8"/>
      <c r="M1432" s="1"/>
      <c r="W1432" s="15" t="s">
        <v>771</v>
      </c>
      <c r="X1432" s="45" t="s">
        <v>3578</v>
      </c>
    </row>
    <row r="1433" spans="2:24" ht="31.5" hidden="1" customHeight="1" x14ac:dyDescent="0.2">
      <c r="B1433" s="8"/>
      <c r="C1433" s="8"/>
      <c r="D1433" s="8"/>
      <c r="E1433" s="8"/>
      <c r="F1433" s="8"/>
      <c r="G1433" s="8"/>
      <c r="H1433" s="8"/>
      <c r="I1433" s="8"/>
      <c r="J1433" s="8"/>
      <c r="K1433" s="8"/>
      <c r="L1433" s="8"/>
      <c r="M1433" s="1"/>
      <c r="W1433" s="15" t="s">
        <v>772</v>
      </c>
      <c r="X1433" s="45" t="s">
        <v>3579</v>
      </c>
    </row>
    <row r="1434" spans="2:24" ht="31.5" hidden="1" customHeight="1" x14ac:dyDescent="0.2"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1"/>
      <c r="W1434" s="15" t="s">
        <v>773</v>
      </c>
      <c r="X1434" s="45" t="s">
        <v>3580</v>
      </c>
    </row>
    <row r="1435" spans="2:24" ht="31.5" hidden="1" customHeight="1" x14ac:dyDescent="0.2">
      <c r="B1435" s="8"/>
      <c r="C1435" s="8"/>
      <c r="D1435" s="8"/>
      <c r="E1435" s="8"/>
      <c r="F1435" s="8"/>
      <c r="G1435" s="8"/>
      <c r="H1435" s="8"/>
      <c r="I1435" s="8"/>
      <c r="J1435" s="8"/>
      <c r="K1435" s="8"/>
      <c r="L1435" s="8"/>
      <c r="M1435" s="1"/>
      <c r="W1435" s="15" t="s">
        <v>774</v>
      </c>
      <c r="X1435" s="45" t="s">
        <v>3581</v>
      </c>
    </row>
    <row r="1436" spans="2:24" ht="31.5" hidden="1" customHeight="1" x14ac:dyDescent="0.2">
      <c r="B1436" s="8"/>
      <c r="C1436" s="8"/>
      <c r="D1436" s="8"/>
      <c r="E1436" s="8"/>
      <c r="F1436" s="8"/>
      <c r="G1436" s="8"/>
      <c r="H1436" s="8"/>
      <c r="I1436" s="8"/>
      <c r="J1436" s="8"/>
      <c r="K1436" s="8"/>
      <c r="L1436" s="8"/>
      <c r="M1436" s="1"/>
      <c r="W1436" s="15" t="s">
        <v>1567</v>
      </c>
      <c r="X1436" s="45" t="s">
        <v>3582</v>
      </c>
    </row>
    <row r="1437" spans="2:24" ht="31.5" hidden="1" customHeight="1" x14ac:dyDescent="0.2"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1"/>
      <c r="W1437" s="15" t="s">
        <v>1065</v>
      </c>
      <c r="X1437" s="45" t="s">
        <v>3583</v>
      </c>
    </row>
    <row r="1438" spans="2:24" ht="31.5" hidden="1" customHeight="1" x14ac:dyDescent="0.2">
      <c r="B1438" s="8"/>
      <c r="C1438" s="8"/>
      <c r="D1438" s="8"/>
      <c r="E1438" s="8"/>
      <c r="F1438" s="8"/>
      <c r="G1438" s="8"/>
      <c r="H1438" s="8"/>
      <c r="I1438" s="8"/>
      <c r="J1438" s="8"/>
      <c r="K1438" s="8"/>
      <c r="L1438" s="8"/>
      <c r="M1438" s="1"/>
      <c r="W1438" s="15" t="s">
        <v>1065</v>
      </c>
      <c r="X1438" s="45" t="s">
        <v>3584</v>
      </c>
    </row>
    <row r="1439" spans="2:24" ht="31.5" hidden="1" customHeight="1" x14ac:dyDescent="0.2">
      <c r="B1439" s="8"/>
      <c r="C1439" s="8"/>
      <c r="D1439" s="8"/>
      <c r="E1439" s="8"/>
      <c r="F1439" s="8"/>
      <c r="G1439" s="8"/>
      <c r="H1439" s="8"/>
      <c r="I1439" s="8"/>
      <c r="J1439" s="8"/>
      <c r="K1439" s="8"/>
      <c r="L1439" s="8"/>
      <c r="M1439" s="1"/>
      <c r="W1439" s="15" t="s">
        <v>2105</v>
      </c>
      <c r="X1439" s="45" t="s">
        <v>3585</v>
      </c>
    </row>
    <row r="1440" spans="2:24" ht="31.5" hidden="1" customHeight="1" x14ac:dyDescent="0.2"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1"/>
      <c r="W1440" s="15" t="s">
        <v>1785</v>
      </c>
      <c r="X1440" s="45" t="s">
        <v>3586</v>
      </c>
    </row>
    <row r="1441" spans="2:24" ht="31.5" hidden="1" customHeight="1" x14ac:dyDescent="0.2">
      <c r="B1441" s="8"/>
      <c r="C1441" s="8"/>
      <c r="D1441" s="8"/>
      <c r="E1441" s="8"/>
      <c r="F1441" s="8"/>
      <c r="G1441" s="8"/>
      <c r="H1441" s="8"/>
      <c r="I1441" s="8"/>
      <c r="J1441" s="8"/>
      <c r="K1441" s="8"/>
      <c r="L1441" s="8"/>
      <c r="M1441" s="1"/>
      <c r="W1441" s="15" t="s">
        <v>309</v>
      </c>
      <c r="X1441" s="45" t="s">
        <v>3587</v>
      </c>
    </row>
    <row r="1442" spans="2:24" ht="31.5" hidden="1" customHeight="1" x14ac:dyDescent="0.2">
      <c r="B1442" s="8"/>
      <c r="C1442" s="8"/>
      <c r="D1442" s="8"/>
      <c r="E1442" s="8"/>
      <c r="F1442" s="8"/>
      <c r="G1442" s="8"/>
      <c r="H1442" s="8"/>
      <c r="I1442" s="8"/>
      <c r="J1442" s="8"/>
      <c r="K1442" s="8"/>
      <c r="L1442" s="8"/>
      <c r="M1442" s="1"/>
      <c r="W1442" s="15" t="s">
        <v>165</v>
      </c>
      <c r="X1442" s="45" t="s">
        <v>3588</v>
      </c>
    </row>
    <row r="1443" spans="2:24" ht="31.5" hidden="1" customHeight="1" x14ac:dyDescent="0.2"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1"/>
      <c r="W1443" s="15" t="s">
        <v>308</v>
      </c>
      <c r="X1443" s="45" t="s">
        <v>3589</v>
      </c>
    </row>
    <row r="1444" spans="2:24" ht="31.5" hidden="1" customHeight="1" x14ac:dyDescent="0.2">
      <c r="B1444" s="8"/>
      <c r="C1444" s="8"/>
      <c r="D1444" s="8"/>
      <c r="E1444" s="8"/>
      <c r="F1444" s="8"/>
      <c r="G1444" s="8"/>
      <c r="H1444" s="8"/>
      <c r="I1444" s="8"/>
      <c r="J1444" s="8"/>
      <c r="K1444" s="8"/>
      <c r="L1444" s="8"/>
      <c r="M1444" s="1"/>
      <c r="W1444" s="15" t="s">
        <v>1237</v>
      </c>
      <c r="X1444" s="45" t="s">
        <v>3590</v>
      </c>
    </row>
    <row r="1445" spans="2:24" ht="31.5" hidden="1" customHeight="1" x14ac:dyDescent="0.2">
      <c r="B1445" s="8"/>
      <c r="C1445" s="8"/>
      <c r="D1445" s="8"/>
      <c r="E1445" s="8"/>
      <c r="F1445" s="8"/>
      <c r="G1445" s="8"/>
      <c r="H1445" s="8"/>
      <c r="I1445" s="8"/>
      <c r="J1445" s="8"/>
      <c r="K1445" s="8"/>
      <c r="L1445" s="8"/>
      <c r="M1445" s="1"/>
      <c r="W1445" s="15" t="s">
        <v>192</v>
      </c>
      <c r="X1445" s="45" t="s">
        <v>3591</v>
      </c>
    </row>
    <row r="1446" spans="2:24" ht="31.5" hidden="1" customHeight="1" x14ac:dyDescent="0.2"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1"/>
      <c r="W1446" s="15" t="s">
        <v>311</v>
      </c>
      <c r="X1446" s="45" t="s">
        <v>3592</v>
      </c>
    </row>
    <row r="1447" spans="2:24" ht="31.5" hidden="1" customHeight="1" x14ac:dyDescent="0.2">
      <c r="B1447" s="8"/>
      <c r="C1447" s="8"/>
      <c r="D1447" s="8"/>
      <c r="E1447" s="8"/>
      <c r="F1447" s="8"/>
      <c r="G1447" s="8"/>
      <c r="H1447" s="8"/>
      <c r="I1447" s="8"/>
      <c r="J1447" s="8"/>
      <c r="K1447" s="8"/>
      <c r="L1447" s="8"/>
      <c r="M1447" s="1"/>
      <c r="W1447" s="15" t="s">
        <v>1786</v>
      </c>
      <c r="X1447" s="45" t="s">
        <v>3593</v>
      </c>
    </row>
    <row r="1448" spans="2:24" ht="31.5" hidden="1" customHeight="1" x14ac:dyDescent="0.2">
      <c r="B1448" s="8"/>
      <c r="C1448" s="8"/>
      <c r="D1448" s="8"/>
      <c r="E1448" s="8"/>
      <c r="F1448" s="8"/>
      <c r="G1448" s="8"/>
      <c r="H1448" s="8"/>
      <c r="I1448" s="8"/>
      <c r="J1448" s="8"/>
      <c r="K1448" s="8"/>
      <c r="L1448" s="8"/>
      <c r="M1448" s="1"/>
      <c r="W1448" s="15" t="s">
        <v>1792</v>
      </c>
      <c r="X1448" s="45" t="s">
        <v>3594</v>
      </c>
    </row>
    <row r="1449" spans="2:24" ht="31.5" hidden="1" customHeight="1" x14ac:dyDescent="0.2"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1"/>
      <c r="W1449" s="15" t="s">
        <v>306</v>
      </c>
      <c r="X1449" s="45" t="s">
        <v>3595</v>
      </c>
    </row>
    <row r="1450" spans="2:24" ht="31.5" hidden="1" customHeight="1" x14ac:dyDescent="0.2">
      <c r="B1450" s="8"/>
      <c r="C1450" s="8"/>
      <c r="D1450" s="8"/>
      <c r="E1450" s="8"/>
      <c r="F1450" s="8"/>
      <c r="G1450" s="8"/>
      <c r="H1450" s="8"/>
      <c r="I1450" s="8"/>
      <c r="J1450" s="8"/>
      <c r="K1450" s="8"/>
      <c r="L1450" s="8"/>
      <c r="M1450" s="1"/>
      <c r="W1450" s="15" t="s">
        <v>193</v>
      </c>
      <c r="X1450" s="45" t="s">
        <v>3596</v>
      </c>
    </row>
    <row r="1451" spans="2:24" ht="31.5" hidden="1" customHeight="1" x14ac:dyDescent="0.2">
      <c r="B1451" s="8"/>
      <c r="C1451" s="8"/>
      <c r="D1451" s="8"/>
      <c r="E1451" s="8"/>
      <c r="F1451" s="8"/>
      <c r="G1451" s="8"/>
      <c r="H1451" s="8"/>
      <c r="I1451" s="8"/>
      <c r="J1451" s="8"/>
      <c r="K1451" s="8"/>
      <c r="L1451" s="8"/>
      <c r="M1451" s="1"/>
      <c r="W1451" s="15" t="s">
        <v>194</v>
      </c>
      <c r="X1451" s="45" t="s">
        <v>3597</v>
      </c>
    </row>
    <row r="1452" spans="2:24" ht="31.5" hidden="1" customHeight="1" x14ac:dyDescent="0.2"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1"/>
      <c r="W1452" s="15" t="s">
        <v>1261</v>
      </c>
      <c r="X1452" s="45" t="s">
        <v>3598</v>
      </c>
    </row>
    <row r="1453" spans="2:24" ht="31.5" hidden="1" customHeight="1" x14ac:dyDescent="0.2">
      <c r="B1453" s="8"/>
      <c r="C1453" s="8"/>
      <c r="D1453" s="8"/>
      <c r="E1453" s="8"/>
      <c r="F1453" s="8"/>
      <c r="G1453" s="8"/>
      <c r="H1453" s="8"/>
      <c r="I1453" s="8"/>
      <c r="J1453" s="8"/>
      <c r="K1453" s="8"/>
      <c r="L1453" s="8"/>
      <c r="M1453" s="1"/>
      <c r="W1453" s="15" t="s">
        <v>307</v>
      </c>
      <c r="X1453" s="45" t="s">
        <v>3599</v>
      </c>
    </row>
    <row r="1454" spans="2:24" ht="31.5" hidden="1" customHeight="1" x14ac:dyDescent="0.2">
      <c r="B1454" s="8"/>
      <c r="C1454" s="8"/>
      <c r="D1454" s="8"/>
      <c r="E1454" s="8"/>
      <c r="F1454" s="8"/>
      <c r="G1454" s="8"/>
      <c r="H1454" s="8"/>
      <c r="I1454" s="8"/>
      <c r="J1454" s="8"/>
      <c r="K1454" s="8"/>
      <c r="L1454" s="8"/>
      <c r="M1454" s="1"/>
      <c r="W1454" s="15" t="s">
        <v>246</v>
      </c>
      <c r="X1454" s="45" t="s">
        <v>3600</v>
      </c>
    </row>
    <row r="1455" spans="2:24" ht="31.5" hidden="1" customHeight="1" x14ac:dyDescent="0.2">
      <c r="B1455" s="8"/>
      <c r="C1455" s="8"/>
      <c r="D1455" s="8"/>
      <c r="E1455" s="8"/>
      <c r="F1455" s="8"/>
      <c r="G1455" s="8"/>
      <c r="H1455" s="8"/>
      <c r="I1455" s="8"/>
      <c r="J1455" s="8"/>
      <c r="K1455" s="8"/>
      <c r="L1455" s="8"/>
      <c r="M1455" s="1"/>
      <c r="W1455" s="15" t="s">
        <v>195</v>
      </c>
      <c r="X1455" s="45" t="s">
        <v>3601</v>
      </c>
    </row>
    <row r="1456" spans="2:24" ht="31.5" hidden="1" customHeight="1" x14ac:dyDescent="0.2">
      <c r="B1456" s="8"/>
      <c r="C1456" s="8"/>
      <c r="D1456" s="8"/>
      <c r="E1456" s="8"/>
      <c r="F1456" s="8"/>
      <c r="G1456" s="8"/>
      <c r="H1456" s="8"/>
      <c r="I1456" s="8"/>
      <c r="J1456" s="8"/>
      <c r="K1456" s="8"/>
      <c r="L1456" s="8"/>
      <c r="M1456" s="1"/>
      <c r="W1456" s="15" t="s">
        <v>191</v>
      </c>
      <c r="X1456" s="45" t="s">
        <v>3602</v>
      </c>
    </row>
    <row r="1457" spans="2:24" ht="31.5" hidden="1" customHeight="1" x14ac:dyDescent="0.2">
      <c r="B1457" s="8"/>
      <c r="C1457" s="8"/>
      <c r="D1457" s="8"/>
      <c r="E1457" s="8"/>
      <c r="F1457" s="8"/>
      <c r="G1457" s="8"/>
      <c r="H1457" s="8"/>
      <c r="I1457" s="8"/>
      <c r="J1457" s="8"/>
      <c r="K1457" s="8"/>
      <c r="L1457" s="8"/>
      <c r="M1457" s="1"/>
      <c r="W1457" s="15" t="s">
        <v>83</v>
      </c>
      <c r="X1457" s="45" t="s">
        <v>3603</v>
      </c>
    </row>
    <row r="1458" spans="2:24" ht="31.5" hidden="1" customHeight="1" x14ac:dyDescent="0.2">
      <c r="B1458" s="8"/>
      <c r="C1458" s="8"/>
      <c r="D1458" s="8"/>
      <c r="E1458" s="8"/>
      <c r="F1458" s="8"/>
      <c r="G1458" s="8"/>
      <c r="H1458" s="8"/>
      <c r="I1458" s="8"/>
      <c r="J1458" s="8"/>
      <c r="K1458" s="8"/>
      <c r="L1458" s="8"/>
      <c r="M1458" s="1"/>
      <c r="W1458" s="15" t="s">
        <v>1788</v>
      </c>
      <c r="X1458" s="45" t="s">
        <v>3604</v>
      </c>
    </row>
    <row r="1459" spans="2:24" ht="31.5" hidden="1" customHeight="1" x14ac:dyDescent="0.2">
      <c r="B1459" s="8"/>
      <c r="C1459" s="8"/>
      <c r="D1459" s="8"/>
      <c r="E1459" s="8"/>
      <c r="F1459" s="8"/>
      <c r="G1459" s="8"/>
      <c r="H1459" s="8"/>
      <c r="I1459" s="8"/>
      <c r="J1459" s="8"/>
      <c r="K1459" s="8"/>
      <c r="L1459" s="8"/>
      <c r="M1459" s="1"/>
      <c r="W1459" s="15" t="s">
        <v>1218</v>
      </c>
      <c r="X1459" s="45" t="s">
        <v>3605</v>
      </c>
    </row>
    <row r="1460" spans="2:24" ht="31.5" hidden="1" customHeight="1" x14ac:dyDescent="0.2">
      <c r="B1460" s="8"/>
      <c r="C1460" s="8"/>
      <c r="D1460" s="8"/>
      <c r="E1460" s="8"/>
      <c r="F1460" s="8"/>
      <c r="G1460" s="8"/>
      <c r="H1460" s="8"/>
      <c r="I1460" s="8"/>
      <c r="J1460" s="8"/>
      <c r="K1460" s="8"/>
      <c r="L1460" s="8"/>
      <c r="M1460" s="1"/>
      <c r="W1460" s="15" t="s">
        <v>1781</v>
      </c>
      <c r="X1460" s="45" t="s">
        <v>3606</v>
      </c>
    </row>
    <row r="1461" spans="2:24" ht="31.5" hidden="1" customHeight="1" x14ac:dyDescent="0.2">
      <c r="B1461" s="8"/>
      <c r="C1461" s="8"/>
      <c r="D1461" s="8"/>
      <c r="E1461" s="8"/>
      <c r="F1461" s="8"/>
      <c r="G1461" s="8"/>
      <c r="H1461" s="8"/>
      <c r="I1461" s="8"/>
      <c r="J1461" s="8"/>
      <c r="K1461" s="8"/>
      <c r="L1461" s="8"/>
      <c r="M1461" s="1"/>
      <c r="W1461" s="15" t="s">
        <v>89</v>
      </c>
      <c r="X1461" s="45" t="s">
        <v>3607</v>
      </c>
    </row>
    <row r="1462" spans="2:24" ht="31.5" hidden="1" customHeight="1" x14ac:dyDescent="0.2">
      <c r="B1462" s="8"/>
      <c r="C1462" s="8"/>
      <c r="D1462" s="8"/>
      <c r="E1462" s="8"/>
      <c r="F1462" s="8"/>
      <c r="G1462" s="8"/>
      <c r="H1462" s="8"/>
      <c r="I1462" s="8"/>
      <c r="J1462" s="8"/>
      <c r="K1462" s="8"/>
      <c r="L1462" s="8"/>
      <c r="M1462" s="1"/>
      <c r="W1462" s="15" t="s">
        <v>1323</v>
      </c>
      <c r="X1462" s="45" t="s">
        <v>3608</v>
      </c>
    </row>
    <row r="1463" spans="2:24" ht="31.5" hidden="1" customHeight="1" x14ac:dyDescent="0.2">
      <c r="B1463" s="8"/>
      <c r="C1463" s="8"/>
      <c r="D1463" s="8"/>
      <c r="E1463" s="8"/>
      <c r="F1463" s="8"/>
      <c r="G1463" s="8"/>
      <c r="H1463" s="8"/>
      <c r="I1463" s="8"/>
      <c r="J1463" s="8"/>
      <c r="K1463" s="8"/>
      <c r="L1463" s="8"/>
      <c r="M1463" s="1"/>
      <c r="W1463" s="15" t="s">
        <v>304</v>
      </c>
      <c r="X1463" s="45" t="s">
        <v>3609</v>
      </c>
    </row>
    <row r="1464" spans="2:24" ht="31.5" hidden="1" customHeight="1" x14ac:dyDescent="0.2">
      <c r="B1464" s="8"/>
      <c r="C1464" s="8"/>
      <c r="D1464" s="8"/>
      <c r="E1464" s="8"/>
      <c r="F1464" s="8"/>
      <c r="G1464" s="8"/>
      <c r="H1464" s="8"/>
      <c r="I1464" s="8"/>
      <c r="J1464" s="8"/>
      <c r="K1464" s="8"/>
      <c r="L1464" s="8"/>
      <c r="M1464" s="1"/>
      <c r="W1464" s="15" t="s">
        <v>166</v>
      </c>
      <c r="X1464" s="45" t="s">
        <v>3610</v>
      </c>
    </row>
    <row r="1465" spans="2:24" ht="31.5" hidden="1" customHeight="1" x14ac:dyDescent="0.2">
      <c r="B1465" s="8"/>
      <c r="C1465" s="8"/>
      <c r="D1465" s="8"/>
      <c r="E1465" s="8"/>
      <c r="F1465" s="8"/>
      <c r="G1465" s="8"/>
      <c r="H1465" s="8"/>
      <c r="I1465" s="8"/>
      <c r="J1465" s="8"/>
      <c r="K1465" s="8"/>
      <c r="L1465" s="8"/>
      <c r="M1465" s="1"/>
      <c r="W1465" s="15" t="s">
        <v>166</v>
      </c>
      <c r="X1465" s="45" t="s">
        <v>3611</v>
      </c>
    </row>
    <row r="1466" spans="2:24" ht="31.5" hidden="1" customHeight="1" x14ac:dyDescent="0.2">
      <c r="B1466" s="8"/>
      <c r="C1466" s="8"/>
      <c r="D1466" s="8"/>
      <c r="E1466" s="8"/>
      <c r="F1466" s="8"/>
      <c r="G1466" s="8"/>
      <c r="H1466" s="8"/>
      <c r="I1466" s="8"/>
      <c r="J1466" s="8"/>
      <c r="K1466" s="8"/>
      <c r="L1466" s="8"/>
      <c r="M1466" s="1"/>
      <c r="W1466" s="15" t="s">
        <v>74</v>
      </c>
      <c r="X1466" s="45" t="s">
        <v>3612</v>
      </c>
    </row>
    <row r="1467" spans="2:24" ht="31.5" hidden="1" customHeight="1" x14ac:dyDescent="0.2">
      <c r="B1467" s="8"/>
      <c r="C1467" s="8"/>
      <c r="D1467" s="8"/>
      <c r="E1467" s="8"/>
      <c r="F1467" s="8"/>
      <c r="G1467" s="8"/>
      <c r="H1467" s="8"/>
      <c r="I1467" s="8"/>
      <c r="J1467" s="8"/>
      <c r="K1467" s="8"/>
      <c r="L1467" s="8"/>
      <c r="M1467" s="1"/>
      <c r="W1467" s="15" t="s">
        <v>190</v>
      </c>
      <c r="X1467" s="45" t="s">
        <v>3613</v>
      </c>
    </row>
    <row r="1468" spans="2:24" ht="31.5" hidden="1" customHeight="1" x14ac:dyDescent="0.2">
      <c r="B1468" s="8"/>
      <c r="C1468" s="8"/>
      <c r="D1468" s="8"/>
      <c r="E1468" s="8"/>
      <c r="F1468" s="8"/>
      <c r="G1468" s="8"/>
      <c r="H1468" s="8"/>
      <c r="I1468" s="8"/>
      <c r="J1468" s="8"/>
      <c r="K1468" s="8"/>
      <c r="L1468" s="8"/>
      <c r="M1468" s="1"/>
      <c r="W1468" s="15" t="s">
        <v>1361</v>
      </c>
      <c r="X1468" s="45" t="s">
        <v>3614</v>
      </c>
    </row>
    <row r="1469" spans="2:24" ht="31.5" hidden="1" customHeight="1" x14ac:dyDescent="0.2">
      <c r="B1469" s="8"/>
      <c r="C1469" s="8"/>
      <c r="D1469" s="8"/>
      <c r="E1469" s="8"/>
      <c r="F1469" s="8"/>
      <c r="G1469" s="8"/>
      <c r="H1469" s="8"/>
      <c r="I1469" s="8"/>
      <c r="J1469" s="8"/>
      <c r="K1469" s="8"/>
      <c r="L1469" s="8"/>
      <c r="M1469" s="1"/>
      <c r="W1469" s="15" t="s">
        <v>1362</v>
      </c>
      <c r="X1469" s="45" t="s">
        <v>3615</v>
      </c>
    </row>
    <row r="1470" spans="2:24" ht="31.5" hidden="1" customHeight="1" x14ac:dyDescent="0.2">
      <c r="B1470" s="8"/>
      <c r="C1470" s="8"/>
      <c r="D1470" s="8"/>
      <c r="E1470" s="8"/>
      <c r="F1470" s="8"/>
      <c r="G1470" s="8"/>
      <c r="H1470" s="8"/>
      <c r="I1470" s="8"/>
      <c r="J1470" s="8"/>
      <c r="K1470" s="8"/>
      <c r="L1470" s="8"/>
      <c r="M1470" s="1"/>
      <c r="W1470" s="15" t="s">
        <v>310</v>
      </c>
      <c r="X1470" s="45" t="s">
        <v>3616</v>
      </c>
    </row>
    <row r="1471" spans="2:24" ht="31.5" hidden="1" customHeight="1" x14ac:dyDescent="0.2">
      <c r="B1471" s="8"/>
      <c r="C1471" s="8"/>
      <c r="D1471" s="8"/>
      <c r="E1471" s="8"/>
      <c r="F1471" s="8"/>
      <c r="G1471" s="8"/>
      <c r="H1471" s="8"/>
      <c r="I1471" s="8"/>
      <c r="J1471" s="8"/>
      <c r="K1471" s="8"/>
      <c r="L1471" s="8"/>
      <c r="M1471" s="1"/>
      <c r="W1471" s="15" t="s">
        <v>1364</v>
      </c>
      <c r="X1471" s="45" t="s">
        <v>3617</v>
      </c>
    </row>
    <row r="1472" spans="2:24" ht="31.5" hidden="1" customHeight="1" x14ac:dyDescent="0.2">
      <c r="B1472" s="8"/>
      <c r="C1472" s="8"/>
      <c r="D1472" s="8"/>
      <c r="E1472" s="8"/>
      <c r="F1472" s="8"/>
      <c r="G1472" s="8"/>
      <c r="H1472" s="8"/>
      <c r="I1472" s="8"/>
      <c r="J1472" s="8"/>
      <c r="K1472" s="8"/>
      <c r="L1472" s="8"/>
      <c r="M1472" s="1"/>
      <c r="W1472" s="15" t="s">
        <v>1789</v>
      </c>
      <c r="X1472" s="45" t="s">
        <v>3618</v>
      </c>
    </row>
    <row r="1473" spans="2:24" ht="31.5" hidden="1" customHeight="1" x14ac:dyDescent="0.2">
      <c r="B1473" s="8"/>
      <c r="C1473" s="8"/>
      <c r="D1473" s="8"/>
      <c r="E1473" s="8"/>
      <c r="F1473" s="8"/>
      <c r="G1473" s="8"/>
      <c r="H1473" s="8"/>
      <c r="I1473" s="8"/>
      <c r="J1473" s="8"/>
      <c r="K1473" s="8"/>
      <c r="L1473" s="8"/>
      <c r="M1473" s="1"/>
      <c r="W1473" s="15" t="s">
        <v>1782</v>
      </c>
      <c r="X1473" s="45" t="s">
        <v>3619</v>
      </c>
    </row>
    <row r="1474" spans="2:24" ht="31.5" hidden="1" customHeight="1" x14ac:dyDescent="0.2">
      <c r="B1474" s="8"/>
      <c r="C1474" s="8"/>
      <c r="D1474" s="8"/>
      <c r="E1474" s="8"/>
      <c r="F1474" s="8"/>
      <c r="G1474" s="8"/>
      <c r="H1474" s="8"/>
      <c r="I1474" s="8"/>
      <c r="J1474" s="8"/>
      <c r="K1474" s="8"/>
      <c r="L1474" s="8"/>
      <c r="M1474" s="1"/>
      <c r="W1474" s="15" t="s">
        <v>1790</v>
      </c>
      <c r="X1474" s="45" t="s">
        <v>3620</v>
      </c>
    </row>
    <row r="1475" spans="2:24" ht="31.5" hidden="1" customHeight="1" x14ac:dyDescent="0.2">
      <c r="B1475" s="8"/>
      <c r="C1475" s="8"/>
      <c r="D1475" s="8"/>
      <c r="E1475" s="8"/>
      <c r="F1475" s="8"/>
      <c r="G1475" s="8"/>
      <c r="H1475" s="8"/>
      <c r="I1475" s="8"/>
      <c r="J1475" s="8"/>
      <c r="K1475" s="8"/>
      <c r="L1475" s="8"/>
      <c r="M1475" s="1"/>
      <c r="W1475" s="15" t="s">
        <v>1784</v>
      </c>
      <c r="X1475" s="45" t="s">
        <v>3621</v>
      </c>
    </row>
    <row r="1476" spans="2:24" ht="31.5" hidden="1" customHeight="1" x14ac:dyDescent="0.2">
      <c r="B1476" s="8"/>
      <c r="C1476" s="8"/>
      <c r="D1476" s="8"/>
      <c r="E1476" s="8"/>
      <c r="F1476" s="8"/>
      <c r="G1476" s="8"/>
      <c r="H1476" s="8"/>
      <c r="I1476" s="8"/>
      <c r="J1476" s="8"/>
      <c r="K1476" s="8"/>
      <c r="L1476" s="8"/>
      <c r="M1476" s="1"/>
      <c r="W1476" s="15" t="s">
        <v>1793</v>
      </c>
      <c r="X1476" s="45" t="s">
        <v>3622</v>
      </c>
    </row>
    <row r="1477" spans="2:24" ht="31.5" hidden="1" customHeight="1" x14ac:dyDescent="0.2">
      <c r="B1477" s="8"/>
      <c r="C1477" s="8"/>
      <c r="D1477" s="8"/>
      <c r="E1477" s="8"/>
      <c r="F1477" s="8"/>
      <c r="G1477" s="8"/>
      <c r="H1477" s="8"/>
      <c r="I1477" s="8"/>
      <c r="J1477" s="8"/>
      <c r="K1477" s="8"/>
      <c r="L1477" s="8"/>
      <c r="M1477" s="1"/>
      <c r="W1477" s="15" t="s">
        <v>1325</v>
      </c>
      <c r="X1477" s="45" t="s">
        <v>3623</v>
      </c>
    </row>
    <row r="1478" spans="2:24" ht="31.5" hidden="1" customHeight="1" x14ac:dyDescent="0.2">
      <c r="B1478" s="8"/>
      <c r="C1478" s="8"/>
      <c r="D1478" s="8"/>
      <c r="E1478" s="8"/>
      <c r="F1478" s="8"/>
      <c r="G1478" s="8"/>
      <c r="H1478" s="8"/>
      <c r="I1478" s="8"/>
      <c r="J1478" s="8"/>
      <c r="K1478" s="8"/>
      <c r="L1478" s="8"/>
      <c r="M1478" s="1"/>
      <c r="W1478" s="15" t="s">
        <v>87</v>
      </c>
      <c r="X1478" s="45" t="s">
        <v>3624</v>
      </c>
    </row>
    <row r="1479" spans="2:24" ht="31.5" hidden="1" customHeight="1" x14ac:dyDescent="0.2">
      <c r="B1479" s="8"/>
      <c r="C1479" s="8"/>
      <c r="D1479" s="8"/>
      <c r="E1479" s="8"/>
      <c r="F1479" s="8"/>
      <c r="G1479" s="8"/>
      <c r="H1479" s="8"/>
      <c r="I1479" s="8"/>
      <c r="J1479" s="8"/>
      <c r="K1479" s="8"/>
      <c r="L1479" s="8"/>
      <c r="M1479" s="1"/>
      <c r="W1479" s="15" t="s">
        <v>1363</v>
      </c>
      <c r="X1479" s="45" t="s">
        <v>3625</v>
      </c>
    </row>
    <row r="1480" spans="2:24" ht="31.5" hidden="1" customHeight="1" x14ac:dyDescent="0.2">
      <c r="B1480" s="8"/>
      <c r="C1480" s="8"/>
      <c r="D1480" s="8"/>
      <c r="E1480" s="8"/>
      <c r="F1480" s="8"/>
      <c r="G1480" s="8"/>
      <c r="H1480" s="8"/>
      <c r="I1480" s="8"/>
      <c r="J1480" s="8"/>
      <c r="K1480" s="8"/>
      <c r="L1480" s="8"/>
      <c r="M1480" s="1"/>
      <c r="W1480" s="15" t="s">
        <v>88</v>
      </c>
      <c r="X1480" s="45" t="s">
        <v>3626</v>
      </c>
    </row>
    <row r="1481" spans="2:24" ht="31.5" hidden="1" customHeight="1" x14ac:dyDescent="0.2">
      <c r="B1481" s="8"/>
      <c r="C1481" s="8"/>
      <c r="D1481" s="8"/>
      <c r="E1481" s="8"/>
      <c r="F1481" s="8"/>
      <c r="G1481" s="8"/>
      <c r="H1481" s="8"/>
      <c r="I1481" s="8"/>
      <c r="J1481" s="8"/>
      <c r="K1481" s="8"/>
      <c r="L1481" s="8"/>
      <c r="M1481" s="1"/>
      <c r="W1481" s="15" t="s">
        <v>303</v>
      </c>
      <c r="X1481" s="45" t="s">
        <v>3627</v>
      </c>
    </row>
    <row r="1482" spans="2:24" ht="31.5" hidden="1" customHeight="1" x14ac:dyDescent="0.2">
      <c r="B1482" s="8"/>
      <c r="C1482" s="8"/>
      <c r="D1482" s="8"/>
      <c r="E1482" s="8"/>
      <c r="F1482" s="8"/>
      <c r="G1482" s="8"/>
      <c r="H1482" s="8"/>
      <c r="I1482" s="8"/>
      <c r="J1482" s="8"/>
      <c r="K1482" s="8"/>
      <c r="L1482" s="8"/>
      <c r="M1482" s="1"/>
      <c r="W1482" s="15" t="s">
        <v>248</v>
      </c>
      <c r="X1482" s="45" t="s">
        <v>3628</v>
      </c>
    </row>
    <row r="1483" spans="2:24" ht="31.5" hidden="1" customHeight="1" x14ac:dyDescent="0.2">
      <c r="B1483" s="8"/>
      <c r="C1483" s="8"/>
      <c r="D1483" s="8"/>
      <c r="E1483" s="8"/>
      <c r="F1483" s="8"/>
      <c r="G1483" s="8"/>
      <c r="H1483" s="8"/>
      <c r="I1483" s="8"/>
      <c r="J1483" s="8"/>
      <c r="K1483" s="8"/>
      <c r="L1483" s="8"/>
      <c r="M1483" s="1"/>
      <c r="W1483" s="15" t="s">
        <v>1324</v>
      </c>
      <c r="X1483" s="45" t="s">
        <v>3629</v>
      </c>
    </row>
    <row r="1484" spans="2:24" ht="31.5" hidden="1" customHeight="1" x14ac:dyDescent="0.2">
      <c r="B1484" s="8"/>
      <c r="C1484" s="8"/>
      <c r="D1484" s="8"/>
      <c r="E1484" s="8"/>
      <c r="F1484" s="8"/>
      <c r="G1484" s="8"/>
      <c r="H1484" s="8"/>
      <c r="I1484" s="8"/>
      <c r="J1484" s="8"/>
      <c r="K1484" s="8"/>
      <c r="L1484" s="8"/>
      <c r="M1484" s="1"/>
      <c r="W1484" s="15" t="s">
        <v>1780</v>
      </c>
      <c r="X1484" s="45" t="s">
        <v>3630</v>
      </c>
    </row>
    <row r="1485" spans="2:24" ht="31.5" hidden="1" customHeight="1" x14ac:dyDescent="0.2">
      <c r="B1485" s="8"/>
      <c r="C1485" s="8"/>
      <c r="D1485" s="8"/>
      <c r="E1485" s="8"/>
      <c r="F1485" s="8"/>
      <c r="G1485" s="8"/>
      <c r="H1485" s="8"/>
      <c r="I1485" s="8"/>
      <c r="J1485" s="8"/>
      <c r="K1485" s="8"/>
      <c r="L1485" s="8"/>
      <c r="M1485" s="1"/>
      <c r="W1485" s="15" t="s">
        <v>1257</v>
      </c>
      <c r="X1485" s="45" t="s">
        <v>3631</v>
      </c>
    </row>
    <row r="1486" spans="2:24" ht="31.5" hidden="1" customHeight="1" x14ac:dyDescent="0.2">
      <c r="B1486" s="8"/>
      <c r="C1486" s="8"/>
      <c r="D1486" s="8"/>
      <c r="E1486" s="8"/>
      <c r="F1486" s="8"/>
      <c r="G1486" s="8"/>
      <c r="H1486" s="8"/>
      <c r="I1486" s="8"/>
      <c r="J1486" s="8"/>
      <c r="K1486" s="8"/>
      <c r="L1486" s="8"/>
      <c r="M1486" s="1"/>
      <c r="W1486" s="15" t="s">
        <v>1487</v>
      </c>
      <c r="X1486" s="45" t="s">
        <v>3632</v>
      </c>
    </row>
    <row r="1487" spans="2:24" ht="31.5" hidden="1" customHeight="1" x14ac:dyDescent="0.2">
      <c r="B1487" s="8"/>
      <c r="C1487" s="8"/>
      <c r="D1487" s="8"/>
      <c r="E1487" s="8"/>
      <c r="F1487" s="8"/>
      <c r="G1487" s="8"/>
      <c r="H1487" s="8"/>
      <c r="I1487" s="8"/>
      <c r="J1487" s="8"/>
      <c r="K1487" s="8"/>
      <c r="L1487" s="8"/>
      <c r="M1487" s="1"/>
      <c r="W1487" s="15" t="s">
        <v>1860</v>
      </c>
      <c r="X1487" s="45" t="s">
        <v>3633</v>
      </c>
    </row>
    <row r="1488" spans="2:24" ht="31.5" hidden="1" customHeight="1" x14ac:dyDescent="0.2">
      <c r="B1488" s="8"/>
      <c r="C1488" s="8"/>
      <c r="D1488" s="8"/>
      <c r="E1488" s="8"/>
      <c r="F1488" s="8"/>
      <c r="G1488" s="8"/>
      <c r="H1488" s="8"/>
      <c r="I1488" s="8"/>
      <c r="J1488" s="8"/>
      <c r="K1488" s="8"/>
      <c r="L1488" s="8"/>
      <c r="M1488" s="1"/>
      <c r="W1488" s="15" t="s">
        <v>1860</v>
      </c>
      <c r="X1488" s="45" t="s">
        <v>3634</v>
      </c>
    </row>
    <row r="1489" spans="2:24" ht="31.5" hidden="1" customHeight="1" x14ac:dyDescent="0.2">
      <c r="B1489" s="8"/>
      <c r="C1489" s="8"/>
      <c r="D1489" s="8"/>
      <c r="E1489" s="8"/>
      <c r="F1489" s="8"/>
      <c r="G1489" s="8"/>
      <c r="H1489" s="8"/>
      <c r="I1489" s="8"/>
      <c r="J1489" s="8"/>
      <c r="K1489" s="8"/>
      <c r="L1489" s="8"/>
      <c r="M1489" s="1"/>
      <c r="W1489" s="15" t="s">
        <v>775</v>
      </c>
      <c r="X1489" s="45" t="s">
        <v>3635</v>
      </c>
    </row>
    <row r="1490" spans="2:24" ht="31.5" hidden="1" customHeight="1" x14ac:dyDescent="0.2">
      <c r="B1490" s="8"/>
      <c r="C1490" s="8"/>
      <c r="D1490" s="8"/>
      <c r="E1490" s="8"/>
      <c r="F1490" s="8"/>
      <c r="G1490" s="8"/>
      <c r="H1490" s="8"/>
      <c r="I1490" s="8"/>
      <c r="J1490" s="8"/>
      <c r="K1490" s="8"/>
      <c r="L1490" s="8"/>
      <c r="M1490" s="1"/>
      <c r="W1490" s="15" t="s">
        <v>483</v>
      </c>
      <c r="X1490" s="45" t="s">
        <v>3636</v>
      </c>
    </row>
    <row r="1491" spans="2:24" ht="31.5" hidden="1" customHeight="1" x14ac:dyDescent="0.2">
      <c r="B1491" s="8"/>
      <c r="C1491" s="8"/>
      <c r="D1491" s="8"/>
      <c r="E1491" s="8"/>
      <c r="F1491" s="8"/>
      <c r="G1491" s="8"/>
      <c r="H1491" s="8"/>
      <c r="I1491" s="8"/>
      <c r="J1491" s="8"/>
      <c r="K1491" s="8"/>
      <c r="L1491" s="8"/>
      <c r="M1491" s="1"/>
      <c r="W1491" s="15" t="s">
        <v>760</v>
      </c>
      <c r="X1491" s="45" t="s">
        <v>3637</v>
      </c>
    </row>
    <row r="1492" spans="2:24" ht="31.5" hidden="1" customHeight="1" x14ac:dyDescent="0.2">
      <c r="B1492" s="8"/>
      <c r="C1492" s="8"/>
      <c r="D1492" s="8"/>
      <c r="E1492" s="8"/>
      <c r="F1492" s="8"/>
      <c r="G1492" s="8"/>
      <c r="H1492" s="8"/>
      <c r="I1492" s="8"/>
      <c r="J1492" s="8"/>
      <c r="K1492" s="8"/>
      <c r="L1492" s="8"/>
      <c r="M1492" s="1"/>
      <c r="W1492" s="15" t="s">
        <v>337</v>
      </c>
      <c r="X1492" s="45" t="s">
        <v>3638</v>
      </c>
    </row>
    <row r="1493" spans="2:24" ht="31.5" hidden="1" customHeight="1" x14ac:dyDescent="0.2">
      <c r="B1493" s="8"/>
      <c r="C1493" s="8"/>
      <c r="D1493" s="8"/>
      <c r="E1493" s="8"/>
      <c r="F1493" s="8"/>
      <c r="G1493" s="8"/>
      <c r="H1493" s="8"/>
      <c r="I1493" s="8"/>
      <c r="J1493" s="8"/>
      <c r="K1493" s="8"/>
      <c r="L1493" s="8"/>
      <c r="M1493" s="1"/>
      <c r="W1493" s="15" t="s">
        <v>288</v>
      </c>
      <c r="X1493" s="45" t="s">
        <v>3639</v>
      </c>
    </row>
    <row r="1494" spans="2:24" ht="31.5" hidden="1" customHeight="1" x14ac:dyDescent="0.2">
      <c r="B1494" s="8"/>
      <c r="C1494" s="8"/>
      <c r="D1494" s="8"/>
      <c r="E1494" s="8"/>
      <c r="F1494" s="8"/>
      <c r="G1494" s="8"/>
      <c r="H1494" s="8"/>
      <c r="I1494" s="8"/>
      <c r="J1494" s="8"/>
      <c r="K1494" s="8"/>
      <c r="L1494" s="8"/>
      <c r="M1494" s="1"/>
      <c r="W1494" s="15" t="s">
        <v>1548</v>
      </c>
      <c r="X1494" s="45" t="s">
        <v>3640</v>
      </c>
    </row>
    <row r="1495" spans="2:24" ht="31.5" hidden="1" customHeight="1" x14ac:dyDescent="0.2">
      <c r="B1495" s="8"/>
      <c r="C1495" s="8"/>
      <c r="D1495" s="8"/>
      <c r="E1495" s="8"/>
      <c r="F1495" s="8"/>
      <c r="G1495" s="8"/>
      <c r="H1495" s="8"/>
      <c r="I1495" s="8"/>
      <c r="J1495" s="8"/>
      <c r="K1495" s="8"/>
      <c r="L1495" s="8"/>
      <c r="M1495" s="1"/>
      <c r="W1495" s="15" t="s">
        <v>260</v>
      </c>
      <c r="X1495" s="45" t="s">
        <v>3641</v>
      </c>
    </row>
    <row r="1496" spans="2:24" ht="31.5" hidden="1" customHeight="1" x14ac:dyDescent="0.2">
      <c r="B1496" s="8"/>
      <c r="C1496" s="8"/>
      <c r="D1496" s="8"/>
      <c r="E1496" s="8"/>
      <c r="F1496" s="8"/>
      <c r="G1496" s="8"/>
      <c r="H1496" s="8"/>
      <c r="I1496" s="8"/>
      <c r="J1496" s="8"/>
      <c r="K1496" s="8"/>
      <c r="L1496" s="8"/>
      <c r="M1496" s="1"/>
      <c r="W1496" s="15" t="s">
        <v>2097</v>
      </c>
      <c r="X1496" s="45" t="s">
        <v>3642</v>
      </c>
    </row>
    <row r="1497" spans="2:24" ht="31.5" hidden="1" customHeight="1" x14ac:dyDescent="0.2">
      <c r="B1497" s="8"/>
      <c r="C1497" s="8"/>
      <c r="D1497" s="8"/>
      <c r="E1497" s="8"/>
      <c r="F1497" s="8"/>
      <c r="G1497" s="8"/>
      <c r="H1497" s="8"/>
      <c r="I1497" s="8"/>
      <c r="J1497" s="8"/>
      <c r="K1497" s="8"/>
      <c r="L1497" s="8"/>
      <c r="M1497" s="1"/>
      <c r="W1497" s="15" t="s">
        <v>1452</v>
      </c>
      <c r="X1497" s="45" t="s">
        <v>3643</v>
      </c>
    </row>
    <row r="1498" spans="2:24" ht="31.5" hidden="1" customHeight="1" x14ac:dyDescent="0.2">
      <c r="B1498" s="8"/>
      <c r="C1498" s="8"/>
      <c r="D1498" s="8"/>
      <c r="E1498" s="8"/>
      <c r="F1498" s="8"/>
      <c r="G1498" s="8"/>
      <c r="H1498" s="8"/>
      <c r="I1498" s="8"/>
      <c r="J1498" s="8"/>
      <c r="K1498" s="8"/>
      <c r="L1498" s="8"/>
      <c r="M1498" s="1"/>
      <c r="W1498" s="15" t="s">
        <v>1452</v>
      </c>
      <c r="X1498" s="45" t="s">
        <v>3644</v>
      </c>
    </row>
    <row r="1499" spans="2:24" ht="31.5" hidden="1" customHeight="1" x14ac:dyDescent="0.2">
      <c r="B1499" s="8"/>
      <c r="C1499" s="8"/>
      <c r="D1499" s="8"/>
      <c r="E1499" s="8"/>
      <c r="F1499" s="8"/>
      <c r="G1499" s="8"/>
      <c r="H1499" s="8"/>
      <c r="I1499" s="8"/>
      <c r="J1499" s="8"/>
      <c r="K1499" s="8"/>
      <c r="L1499" s="8"/>
      <c r="M1499" s="1"/>
      <c r="W1499" s="15" t="s">
        <v>1140</v>
      </c>
      <c r="X1499" s="45" t="s">
        <v>3645</v>
      </c>
    </row>
    <row r="1500" spans="2:24" ht="31.5" hidden="1" customHeight="1" x14ac:dyDescent="0.2">
      <c r="B1500" s="8"/>
      <c r="C1500" s="8"/>
      <c r="D1500" s="8"/>
      <c r="E1500" s="8"/>
      <c r="F1500" s="8"/>
      <c r="G1500" s="8"/>
      <c r="H1500" s="8"/>
      <c r="I1500" s="8"/>
      <c r="J1500" s="8"/>
      <c r="K1500" s="8"/>
      <c r="L1500" s="8"/>
      <c r="M1500" s="1"/>
      <c r="W1500" s="15" t="s">
        <v>694</v>
      </c>
      <c r="X1500" s="45" t="s">
        <v>3646</v>
      </c>
    </row>
    <row r="1501" spans="2:24" ht="31.5" hidden="1" customHeight="1" x14ac:dyDescent="0.2">
      <c r="B1501" s="8"/>
      <c r="C1501" s="8"/>
      <c r="D1501" s="8"/>
      <c r="E1501" s="8"/>
      <c r="F1501" s="8"/>
      <c r="G1501" s="8"/>
      <c r="H1501" s="8"/>
      <c r="I1501" s="8"/>
      <c r="J1501" s="8"/>
      <c r="K1501" s="8"/>
      <c r="L1501" s="8"/>
      <c r="M1501" s="1"/>
      <c r="W1501" s="15" t="s">
        <v>694</v>
      </c>
      <c r="X1501" s="45" t="s">
        <v>3647</v>
      </c>
    </row>
    <row r="1502" spans="2:24" ht="31.5" hidden="1" customHeight="1" x14ac:dyDescent="0.2">
      <c r="B1502" s="8"/>
      <c r="C1502" s="8"/>
      <c r="D1502" s="8"/>
      <c r="E1502" s="8"/>
      <c r="F1502" s="8"/>
      <c r="G1502" s="8"/>
      <c r="H1502" s="8"/>
      <c r="I1502" s="8"/>
      <c r="J1502" s="8"/>
      <c r="K1502" s="8"/>
      <c r="L1502" s="8"/>
      <c r="M1502" s="1"/>
      <c r="W1502" s="15" t="s">
        <v>776</v>
      </c>
      <c r="X1502" s="45" t="s">
        <v>3648</v>
      </c>
    </row>
    <row r="1503" spans="2:24" ht="31.5" hidden="1" customHeight="1" x14ac:dyDescent="0.2">
      <c r="B1503" s="8"/>
      <c r="C1503" s="8"/>
      <c r="D1503" s="8"/>
      <c r="E1503" s="8"/>
      <c r="F1503" s="8"/>
      <c r="G1503" s="8"/>
      <c r="H1503" s="8"/>
      <c r="I1503" s="8"/>
      <c r="J1503" s="8"/>
      <c r="K1503" s="8"/>
      <c r="L1503" s="8"/>
      <c r="M1503" s="1"/>
      <c r="W1503" s="15" t="s">
        <v>946</v>
      </c>
      <c r="X1503" s="45" t="s">
        <v>3649</v>
      </c>
    </row>
    <row r="1504" spans="2:24" ht="31.5" hidden="1" customHeight="1" x14ac:dyDescent="0.2">
      <c r="B1504" s="8"/>
      <c r="C1504" s="8"/>
      <c r="D1504" s="8"/>
      <c r="E1504" s="8"/>
      <c r="F1504" s="8"/>
      <c r="G1504" s="8"/>
      <c r="H1504" s="8"/>
      <c r="I1504" s="8"/>
      <c r="J1504" s="8"/>
      <c r="K1504" s="8"/>
      <c r="L1504" s="8"/>
      <c r="M1504" s="1"/>
      <c r="W1504" s="15" t="s">
        <v>777</v>
      </c>
      <c r="X1504" s="45" t="s">
        <v>3650</v>
      </c>
    </row>
    <row r="1505" spans="2:24" ht="31.5" hidden="1" customHeight="1" x14ac:dyDescent="0.2">
      <c r="B1505" s="8"/>
      <c r="C1505" s="8"/>
      <c r="D1505" s="8"/>
      <c r="E1505" s="8"/>
      <c r="F1505" s="8"/>
      <c r="G1505" s="8"/>
      <c r="H1505" s="8"/>
      <c r="I1505" s="8"/>
      <c r="J1505" s="8"/>
      <c r="K1505" s="8"/>
      <c r="L1505" s="8"/>
      <c r="M1505" s="1"/>
      <c r="W1505" s="15" t="s">
        <v>778</v>
      </c>
      <c r="X1505" s="45" t="s">
        <v>3651</v>
      </c>
    </row>
    <row r="1506" spans="2:24" ht="31.5" hidden="1" customHeight="1" x14ac:dyDescent="0.2">
      <c r="B1506" s="8"/>
      <c r="C1506" s="8"/>
      <c r="D1506" s="8"/>
      <c r="E1506" s="8"/>
      <c r="F1506" s="8"/>
      <c r="G1506" s="8"/>
      <c r="H1506" s="8"/>
      <c r="I1506" s="8"/>
      <c r="J1506" s="8"/>
      <c r="K1506" s="8"/>
      <c r="L1506" s="8"/>
      <c r="M1506" s="1"/>
      <c r="W1506" s="15" t="s">
        <v>779</v>
      </c>
      <c r="X1506" s="45" t="s">
        <v>3652</v>
      </c>
    </row>
    <row r="1507" spans="2:24" ht="31.5" hidden="1" customHeight="1" x14ac:dyDescent="0.2">
      <c r="B1507" s="8"/>
      <c r="C1507" s="8"/>
      <c r="D1507" s="8"/>
      <c r="E1507" s="8"/>
      <c r="F1507" s="8"/>
      <c r="G1507" s="8"/>
      <c r="H1507" s="8"/>
      <c r="I1507" s="8"/>
      <c r="J1507" s="8"/>
      <c r="K1507" s="8"/>
      <c r="L1507" s="8"/>
      <c r="M1507" s="1"/>
      <c r="W1507" s="15" t="s">
        <v>1249</v>
      </c>
      <c r="X1507" s="45" t="s">
        <v>3653</v>
      </c>
    </row>
    <row r="1508" spans="2:24" ht="31.5" hidden="1" customHeight="1" x14ac:dyDescent="0.2">
      <c r="B1508" s="8"/>
      <c r="C1508" s="8"/>
      <c r="D1508" s="8"/>
      <c r="E1508" s="8"/>
      <c r="F1508" s="8"/>
      <c r="G1508" s="8"/>
      <c r="H1508" s="8"/>
      <c r="I1508" s="8"/>
      <c r="J1508" s="8"/>
      <c r="K1508" s="8"/>
      <c r="L1508" s="8"/>
      <c r="M1508" s="1"/>
      <c r="W1508" s="15" t="s">
        <v>780</v>
      </c>
      <c r="X1508" s="45" t="s">
        <v>3654</v>
      </c>
    </row>
    <row r="1509" spans="2:24" ht="31.5" hidden="1" customHeight="1" x14ac:dyDescent="0.2">
      <c r="B1509" s="8"/>
      <c r="C1509" s="8"/>
      <c r="D1509" s="8"/>
      <c r="E1509" s="8"/>
      <c r="F1509" s="8"/>
      <c r="G1509" s="8"/>
      <c r="H1509" s="8"/>
      <c r="I1509" s="8"/>
      <c r="J1509" s="8"/>
      <c r="K1509" s="8"/>
      <c r="L1509" s="8"/>
      <c r="M1509" s="1"/>
      <c r="W1509" s="15" t="s">
        <v>781</v>
      </c>
      <c r="X1509" s="45" t="s">
        <v>3655</v>
      </c>
    </row>
    <row r="1510" spans="2:24" ht="31.5" hidden="1" customHeight="1" x14ac:dyDescent="0.2">
      <c r="B1510" s="8"/>
      <c r="C1510" s="8"/>
      <c r="D1510" s="8"/>
      <c r="E1510" s="8"/>
      <c r="F1510" s="8"/>
      <c r="G1510" s="8"/>
      <c r="H1510" s="8"/>
      <c r="I1510" s="8"/>
      <c r="J1510" s="8"/>
      <c r="K1510" s="8"/>
      <c r="L1510" s="8"/>
      <c r="M1510" s="1"/>
      <c r="W1510" s="15" t="s">
        <v>782</v>
      </c>
      <c r="X1510" s="45" t="s">
        <v>3656</v>
      </c>
    </row>
    <row r="1511" spans="2:24" ht="31.5" hidden="1" customHeight="1" x14ac:dyDescent="0.2">
      <c r="B1511" s="8"/>
      <c r="C1511" s="8"/>
      <c r="D1511" s="8"/>
      <c r="E1511" s="8"/>
      <c r="F1511" s="8"/>
      <c r="G1511" s="8"/>
      <c r="H1511" s="8"/>
      <c r="I1511" s="8"/>
      <c r="J1511" s="8"/>
      <c r="K1511" s="8"/>
      <c r="L1511" s="8"/>
      <c r="M1511" s="1"/>
      <c r="W1511" s="15" t="s">
        <v>783</v>
      </c>
      <c r="X1511" s="45" t="s">
        <v>3657</v>
      </c>
    </row>
    <row r="1512" spans="2:24" ht="31.5" hidden="1" customHeight="1" x14ac:dyDescent="0.2">
      <c r="B1512" s="8"/>
      <c r="C1512" s="8"/>
      <c r="D1512" s="8"/>
      <c r="E1512" s="8"/>
      <c r="F1512" s="8"/>
      <c r="G1512" s="8"/>
      <c r="H1512" s="8"/>
      <c r="I1512" s="8"/>
      <c r="J1512" s="8"/>
      <c r="K1512" s="8"/>
      <c r="L1512" s="8"/>
      <c r="M1512" s="1"/>
      <c r="W1512" s="15" t="s">
        <v>236</v>
      </c>
      <c r="X1512" s="45" t="s">
        <v>3658</v>
      </c>
    </row>
    <row r="1513" spans="2:24" ht="31.5" hidden="1" customHeight="1" x14ac:dyDescent="0.2">
      <c r="B1513" s="8"/>
      <c r="C1513" s="8"/>
      <c r="D1513" s="8"/>
      <c r="E1513" s="8"/>
      <c r="F1513" s="8"/>
      <c r="G1513" s="8"/>
      <c r="H1513" s="8"/>
      <c r="I1513" s="8"/>
      <c r="J1513" s="8"/>
      <c r="K1513" s="8"/>
      <c r="L1513" s="8"/>
      <c r="M1513" s="1"/>
      <c r="W1513" s="15" t="s">
        <v>784</v>
      </c>
      <c r="X1513" s="45" t="s">
        <v>3659</v>
      </c>
    </row>
    <row r="1514" spans="2:24" ht="31.5" hidden="1" customHeight="1" x14ac:dyDescent="0.2">
      <c r="B1514" s="8"/>
      <c r="C1514" s="8"/>
      <c r="D1514" s="8"/>
      <c r="E1514" s="8"/>
      <c r="F1514" s="8"/>
      <c r="G1514" s="8"/>
      <c r="H1514" s="8"/>
      <c r="I1514" s="8"/>
      <c r="J1514" s="8"/>
      <c r="K1514" s="8"/>
      <c r="L1514" s="8"/>
      <c r="M1514" s="1"/>
      <c r="W1514" s="15" t="s">
        <v>784</v>
      </c>
      <c r="X1514" s="45" t="s">
        <v>3660</v>
      </c>
    </row>
    <row r="1515" spans="2:24" ht="31.5" hidden="1" customHeight="1" x14ac:dyDescent="0.2">
      <c r="B1515" s="8"/>
      <c r="C1515" s="8"/>
      <c r="D1515" s="8"/>
      <c r="E1515" s="8"/>
      <c r="F1515" s="8"/>
      <c r="G1515" s="8"/>
      <c r="H1515" s="8"/>
      <c r="I1515" s="8"/>
      <c r="J1515" s="8"/>
      <c r="K1515" s="8"/>
      <c r="L1515" s="8"/>
      <c r="M1515" s="1"/>
      <c r="W1515" s="15" t="s">
        <v>432</v>
      </c>
      <c r="X1515" s="45" t="s">
        <v>3661</v>
      </c>
    </row>
    <row r="1516" spans="2:24" ht="31.5" hidden="1" customHeight="1" x14ac:dyDescent="0.2">
      <c r="B1516" s="8"/>
      <c r="C1516" s="8"/>
      <c r="D1516" s="8"/>
      <c r="E1516" s="8"/>
      <c r="F1516" s="8"/>
      <c r="G1516" s="8"/>
      <c r="H1516" s="8"/>
      <c r="I1516" s="8"/>
      <c r="J1516" s="8"/>
      <c r="K1516" s="8"/>
      <c r="L1516" s="8"/>
      <c r="M1516" s="1"/>
      <c r="W1516" s="15" t="s">
        <v>785</v>
      </c>
      <c r="X1516" s="45" t="s">
        <v>3662</v>
      </c>
    </row>
    <row r="1517" spans="2:24" ht="31.5" hidden="1" customHeight="1" x14ac:dyDescent="0.2">
      <c r="B1517" s="8"/>
      <c r="C1517" s="8"/>
      <c r="D1517" s="8"/>
      <c r="E1517" s="8"/>
      <c r="F1517" s="8"/>
      <c r="G1517" s="8"/>
      <c r="H1517" s="8"/>
      <c r="I1517" s="8"/>
      <c r="J1517" s="8"/>
      <c r="K1517" s="8"/>
      <c r="L1517" s="8"/>
      <c r="M1517" s="1"/>
      <c r="W1517" s="15" t="s">
        <v>786</v>
      </c>
      <c r="X1517" s="45" t="s">
        <v>3663</v>
      </c>
    </row>
    <row r="1518" spans="2:24" ht="31.5" hidden="1" customHeight="1" x14ac:dyDescent="0.2">
      <c r="B1518" s="8"/>
      <c r="C1518" s="8"/>
      <c r="D1518" s="8"/>
      <c r="E1518" s="8"/>
      <c r="F1518" s="8"/>
      <c r="G1518" s="8"/>
      <c r="H1518" s="8"/>
      <c r="I1518" s="8"/>
      <c r="J1518" s="8"/>
      <c r="K1518" s="8"/>
      <c r="L1518" s="8"/>
      <c r="M1518" s="1"/>
      <c r="W1518" s="15" t="s">
        <v>787</v>
      </c>
      <c r="X1518" s="45" t="s">
        <v>3664</v>
      </c>
    </row>
    <row r="1519" spans="2:24" ht="31.5" hidden="1" customHeight="1" x14ac:dyDescent="0.2">
      <c r="B1519" s="8"/>
      <c r="C1519" s="8"/>
      <c r="D1519" s="8"/>
      <c r="E1519" s="8"/>
      <c r="F1519" s="8"/>
      <c r="G1519" s="8"/>
      <c r="H1519" s="8"/>
      <c r="I1519" s="8"/>
      <c r="J1519" s="8"/>
      <c r="K1519" s="8"/>
      <c r="L1519" s="8"/>
      <c r="M1519" s="1"/>
      <c r="W1519" s="15" t="s">
        <v>84</v>
      </c>
      <c r="X1519" s="45" t="s">
        <v>3665</v>
      </c>
    </row>
    <row r="1520" spans="2:24" ht="31.5" hidden="1" customHeight="1" x14ac:dyDescent="0.2">
      <c r="B1520" s="8"/>
      <c r="C1520" s="8"/>
      <c r="D1520" s="8"/>
      <c r="E1520" s="8"/>
      <c r="F1520" s="8"/>
      <c r="G1520" s="8"/>
      <c r="H1520" s="8"/>
      <c r="I1520" s="8"/>
      <c r="J1520" s="8"/>
      <c r="K1520" s="8"/>
      <c r="L1520" s="8"/>
      <c r="M1520" s="1"/>
      <c r="W1520" s="15" t="s">
        <v>788</v>
      </c>
      <c r="X1520" s="45" t="s">
        <v>3666</v>
      </c>
    </row>
    <row r="1521" spans="2:24" ht="31.5" hidden="1" customHeight="1" x14ac:dyDescent="0.2">
      <c r="B1521" s="8"/>
      <c r="C1521" s="8"/>
      <c r="D1521" s="8"/>
      <c r="E1521" s="8"/>
      <c r="F1521" s="8"/>
      <c r="G1521" s="8"/>
      <c r="H1521" s="8"/>
      <c r="I1521" s="8"/>
      <c r="J1521" s="8"/>
      <c r="K1521" s="8"/>
      <c r="L1521" s="8"/>
      <c r="M1521" s="1"/>
      <c r="W1521" s="15" t="s">
        <v>789</v>
      </c>
      <c r="X1521" s="45" t="s">
        <v>3667</v>
      </c>
    </row>
    <row r="1522" spans="2:24" ht="31.5" hidden="1" customHeight="1" x14ac:dyDescent="0.2">
      <c r="B1522" s="8"/>
      <c r="C1522" s="8"/>
      <c r="D1522" s="8"/>
      <c r="E1522" s="8"/>
      <c r="F1522" s="8"/>
      <c r="G1522" s="8"/>
      <c r="H1522" s="8"/>
      <c r="I1522" s="8"/>
      <c r="J1522" s="8"/>
      <c r="K1522" s="8"/>
      <c r="L1522" s="8"/>
      <c r="M1522" s="1"/>
      <c r="W1522" s="15" t="s">
        <v>790</v>
      </c>
      <c r="X1522" s="45" t="s">
        <v>3668</v>
      </c>
    </row>
    <row r="1523" spans="2:24" ht="31.5" hidden="1" customHeight="1" x14ac:dyDescent="0.2">
      <c r="B1523" s="8"/>
      <c r="C1523" s="8"/>
      <c r="D1523" s="8"/>
      <c r="E1523" s="8"/>
      <c r="F1523" s="8"/>
      <c r="G1523" s="8"/>
      <c r="H1523" s="8"/>
      <c r="I1523" s="8"/>
      <c r="J1523" s="8"/>
      <c r="K1523" s="8"/>
      <c r="L1523" s="8"/>
      <c r="M1523" s="1"/>
      <c r="W1523" s="15" t="s">
        <v>791</v>
      </c>
      <c r="X1523" s="45" t="s">
        <v>3669</v>
      </c>
    </row>
    <row r="1524" spans="2:24" ht="31.5" hidden="1" customHeight="1" x14ac:dyDescent="0.2">
      <c r="B1524" s="8"/>
      <c r="C1524" s="8"/>
      <c r="D1524" s="8"/>
      <c r="E1524" s="8"/>
      <c r="F1524" s="8"/>
      <c r="G1524" s="8"/>
      <c r="H1524" s="8"/>
      <c r="I1524" s="8"/>
      <c r="J1524" s="8"/>
      <c r="K1524" s="8"/>
      <c r="L1524" s="8"/>
      <c r="M1524" s="1"/>
      <c r="W1524" s="15" t="s">
        <v>792</v>
      </c>
      <c r="X1524" s="45" t="s">
        <v>3670</v>
      </c>
    </row>
    <row r="1525" spans="2:24" ht="31.5" hidden="1" customHeight="1" x14ac:dyDescent="0.2">
      <c r="B1525" s="8"/>
      <c r="C1525" s="8"/>
      <c r="D1525" s="8"/>
      <c r="E1525" s="8"/>
      <c r="F1525" s="8"/>
      <c r="G1525" s="8"/>
      <c r="H1525" s="8"/>
      <c r="I1525" s="8"/>
      <c r="J1525" s="8"/>
      <c r="K1525" s="8"/>
      <c r="L1525" s="8"/>
      <c r="M1525" s="1"/>
      <c r="W1525" s="15" t="s">
        <v>793</v>
      </c>
      <c r="X1525" s="45" t="s">
        <v>3671</v>
      </c>
    </row>
    <row r="1526" spans="2:24" ht="31.5" hidden="1" customHeight="1" x14ac:dyDescent="0.2">
      <c r="B1526" s="8"/>
      <c r="C1526" s="8"/>
      <c r="D1526" s="8"/>
      <c r="E1526" s="8"/>
      <c r="F1526" s="8"/>
      <c r="G1526" s="8"/>
      <c r="H1526" s="8"/>
      <c r="I1526" s="8"/>
      <c r="J1526" s="8"/>
      <c r="K1526" s="8"/>
      <c r="L1526" s="8"/>
      <c r="M1526" s="1"/>
      <c r="W1526" s="15" t="s">
        <v>794</v>
      </c>
      <c r="X1526" s="45" t="s">
        <v>3672</v>
      </c>
    </row>
    <row r="1527" spans="2:24" ht="31.5" hidden="1" customHeight="1" x14ac:dyDescent="0.2">
      <c r="B1527" s="8"/>
      <c r="C1527" s="8"/>
      <c r="D1527" s="8"/>
      <c r="E1527" s="8"/>
      <c r="F1527" s="8"/>
      <c r="G1527" s="8"/>
      <c r="H1527" s="8"/>
      <c r="I1527" s="8"/>
      <c r="J1527" s="8"/>
      <c r="K1527" s="8"/>
      <c r="L1527" s="8"/>
      <c r="M1527" s="1"/>
      <c r="W1527" s="15" t="s">
        <v>795</v>
      </c>
      <c r="X1527" s="45" t="s">
        <v>3673</v>
      </c>
    </row>
    <row r="1528" spans="2:24" ht="31.5" hidden="1" customHeight="1" x14ac:dyDescent="0.2">
      <c r="B1528" s="8"/>
      <c r="C1528" s="8"/>
      <c r="D1528" s="8"/>
      <c r="E1528" s="8"/>
      <c r="F1528" s="8"/>
      <c r="G1528" s="8"/>
      <c r="H1528" s="8"/>
      <c r="I1528" s="8"/>
      <c r="J1528" s="8"/>
      <c r="K1528" s="8"/>
      <c r="L1528" s="8"/>
      <c r="M1528" s="1"/>
      <c r="W1528" s="15" t="s">
        <v>796</v>
      </c>
      <c r="X1528" s="45" t="s">
        <v>3674</v>
      </c>
    </row>
    <row r="1529" spans="2:24" ht="31.5" hidden="1" customHeight="1" x14ac:dyDescent="0.2">
      <c r="B1529" s="8"/>
      <c r="C1529" s="8"/>
      <c r="D1529" s="8"/>
      <c r="E1529" s="8"/>
      <c r="F1529" s="8"/>
      <c r="G1529" s="8"/>
      <c r="H1529" s="8"/>
      <c r="I1529" s="8"/>
      <c r="J1529" s="8"/>
      <c r="K1529" s="8"/>
      <c r="L1529" s="8"/>
      <c r="M1529" s="1"/>
      <c r="W1529" s="15" t="s">
        <v>797</v>
      </c>
      <c r="X1529" s="45" t="s">
        <v>3675</v>
      </c>
    </row>
    <row r="1530" spans="2:24" ht="31.5" hidden="1" customHeight="1" x14ac:dyDescent="0.2">
      <c r="B1530" s="8"/>
      <c r="C1530" s="8"/>
      <c r="D1530" s="8"/>
      <c r="E1530" s="8"/>
      <c r="F1530" s="8"/>
      <c r="G1530" s="8"/>
      <c r="H1530" s="8"/>
      <c r="I1530" s="8"/>
      <c r="J1530" s="8"/>
      <c r="K1530" s="8"/>
      <c r="L1530" s="8"/>
      <c r="M1530" s="1"/>
      <c r="W1530" s="15" t="s">
        <v>798</v>
      </c>
      <c r="X1530" s="45" t="s">
        <v>3676</v>
      </c>
    </row>
    <row r="1531" spans="2:24" ht="31.5" hidden="1" customHeight="1" x14ac:dyDescent="0.2">
      <c r="B1531" s="8"/>
      <c r="C1531" s="8"/>
      <c r="D1531" s="8"/>
      <c r="E1531" s="8"/>
      <c r="F1531" s="8"/>
      <c r="G1531" s="8"/>
      <c r="H1531" s="8"/>
      <c r="I1531" s="8"/>
      <c r="J1531" s="8"/>
      <c r="K1531" s="8"/>
      <c r="L1531" s="8"/>
      <c r="M1531" s="1"/>
      <c r="W1531" s="15" t="s">
        <v>1343</v>
      </c>
      <c r="X1531" s="45" t="s">
        <v>3677</v>
      </c>
    </row>
    <row r="1532" spans="2:24" ht="31.5" hidden="1" customHeight="1" x14ac:dyDescent="0.2">
      <c r="B1532" s="8"/>
      <c r="C1532" s="8"/>
      <c r="D1532" s="8"/>
      <c r="E1532" s="8"/>
      <c r="F1532" s="8"/>
      <c r="G1532" s="8"/>
      <c r="H1532" s="8"/>
      <c r="I1532" s="8"/>
      <c r="J1532" s="8"/>
      <c r="K1532" s="8"/>
      <c r="L1532" s="8"/>
      <c r="M1532" s="1"/>
      <c r="W1532" s="15" t="s">
        <v>799</v>
      </c>
      <c r="X1532" s="45" t="s">
        <v>3678</v>
      </c>
    </row>
    <row r="1533" spans="2:24" ht="31.5" hidden="1" customHeight="1" x14ac:dyDescent="0.2">
      <c r="B1533" s="8"/>
      <c r="C1533" s="8"/>
      <c r="D1533" s="8"/>
      <c r="E1533" s="8"/>
      <c r="F1533" s="8"/>
      <c r="G1533" s="8"/>
      <c r="H1533" s="8"/>
      <c r="I1533" s="8"/>
      <c r="J1533" s="8"/>
      <c r="K1533" s="8"/>
      <c r="L1533" s="8"/>
      <c r="M1533" s="1"/>
      <c r="W1533" s="15" t="s">
        <v>800</v>
      </c>
      <c r="X1533" s="45" t="s">
        <v>3679</v>
      </c>
    </row>
    <row r="1534" spans="2:24" ht="31.5" hidden="1" customHeight="1" x14ac:dyDescent="0.2">
      <c r="B1534" s="8"/>
      <c r="C1534" s="8"/>
      <c r="D1534" s="8"/>
      <c r="E1534" s="8"/>
      <c r="F1534" s="8"/>
      <c r="G1534" s="8"/>
      <c r="H1534" s="8"/>
      <c r="I1534" s="8"/>
      <c r="J1534" s="8"/>
      <c r="K1534" s="8"/>
      <c r="L1534" s="8"/>
      <c r="M1534" s="1"/>
      <c r="W1534" s="15" t="s">
        <v>111</v>
      </c>
      <c r="X1534" s="45" t="s">
        <v>3680</v>
      </c>
    </row>
    <row r="1535" spans="2:24" ht="31.5" hidden="1" customHeight="1" x14ac:dyDescent="0.2">
      <c r="B1535" s="8"/>
      <c r="C1535" s="8"/>
      <c r="D1535" s="8"/>
      <c r="E1535" s="8"/>
      <c r="F1535" s="8"/>
      <c r="G1535" s="8"/>
      <c r="H1535" s="8"/>
      <c r="I1535" s="8"/>
      <c r="J1535" s="8"/>
      <c r="K1535" s="8"/>
      <c r="L1535" s="8"/>
      <c r="M1535" s="1"/>
      <c r="W1535" s="15" t="s">
        <v>30</v>
      </c>
      <c r="X1535" s="45" t="s">
        <v>3681</v>
      </c>
    </row>
    <row r="1536" spans="2:24" ht="31.5" hidden="1" customHeight="1" x14ac:dyDescent="0.2">
      <c r="B1536" s="8"/>
      <c r="C1536" s="8"/>
      <c r="D1536" s="8"/>
      <c r="E1536" s="8"/>
      <c r="F1536" s="8"/>
      <c r="G1536" s="8"/>
      <c r="H1536" s="8"/>
      <c r="I1536" s="8"/>
      <c r="J1536" s="8"/>
      <c r="K1536" s="8"/>
      <c r="L1536" s="8"/>
      <c r="M1536" s="1"/>
      <c r="W1536" s="15" t="s">
        <v>801</v>
      </c>
      <c r="X1536" s="45" t="s">
        <v>3682</v>
      </c>
    </row>
    <row r="1537" spans="2:24" ht="31.5" hidden="1" customHeight="1" x14ac:dyDescent="0.2">
      <c r="B1537" s="8"/>
      <c r="C1537" s="8"/>
      <c r="D1537" s="8"/>
      <c r="E1537" s="8"/>
      <c r="F1537" s="8"/>
      <c r="G1537" s="8"/>
      <c r="H1537" s="8"/>
      <c r="I1537" s="8"/>
      <c r="J1537" s="8"/>
      <c r="K1537" s="8"/>
      <c r="L1537" s="8"/>
      <c r="M1537" s="1"/>
      <c r="W1537" s="15" t="s">
        <v>802</v>
      </c>
      <c r="X1537" s="45" t="s">
        <v>3683</v>
      </c>
    </row>
    <row r="1538" spans="2:24" ht="31.5" hidden="1" customHeight="1" x14ac:dyDescent="0.2">
      <c r="B1538" s="8"/>
      <c r="C1538" s="8"/>
      <c r="D1538" s="8"/>
      <c r="E1538" s="8"/>
      <c r="F1538" s="8"/>
      <c r="G1538" s="8"/>
      <c r="H1538" s="8"/>
      <c r="I1538" s="8"/>
      <c r="J1538" s="8"/>
      <c r="K1538" s="8"/>
      <c r="L1538" s="8"/>
      <c r="M1538" s="1"/>
      <c r="W1538" s="15" t="s">
        <v>803</v>
      </c>
      <c r="X1538" s="45" t="s">
        <v>3684</v>
      </c>
    </row>
    <row r="1539" spans="2:24" ht="31.5" hidden="1" customHeight="1" x14ac:dyDescent="0.2">
      <c r="B1539" s="8"/>
      <c r="C1539" s="8"/>
      <c r="D1539" s="8"/>
      <c r="E1539" s="8"/>
      <c r="F1539" s="8"/>
      <c r="G1539" s="8"/>
      <c r="H1539" s="8"/>
      <c r="I1539" s="8"/>
      <c r="J1539" s="8"/>
      <c r="K1539" s="8"/>
      <c r="L1539" s="8"/>
      <c r="M1539" s="1"/>
      <c r="W1539" s="15" t="s">
        <v>178</v>
      </c>
      <c r="X1539" s="45" t="s">
        <v>3685</v>
      </c>
    </row>
    <row r="1540" spans="2:24" ht="31.5" hidden="1" customHeight="1" x14ac:dyDescent="0.2">
      <c r="B1540" s="8"/>
      <c r="C1540" s="8"/>
      <c r="D1540" s="8"/>
      <c r="E1540" s="8"/>
      <c r="F1540" s="8"/>
      <c r="G1540" s="8"/>
      <c r="H1540" s="8"/>
      <c r="I1540" s="8"/>
      <c r="J1540" s="8"/>
      <c r="K1540" s="8"/>
      <c r="L1540" s="8"/>
      <c r="M1540" s="1"/>
      <c r="W1540" s="15" t="s">
        <v>1344</v>
      </c>
      <c r="X1540" s="45" t="s">
        <v>3686</v>
      </c>
    </row>
    <row r="1541" spans="2:24" ht="31.5" hidden="1" customHeight="1" x14ac:dyDescent="0.2">
      <c r="B1541" s="8"/>
      <c r="C1541" s="8"/>
      <c r="D1541" s="8"/>
      <c r="E1541" s="8"/>
      <c r="F1541" s="8"/>
      <c r="G1541" s="8"/>
      <c r="H1541" s="8"/>
      <c r="I1541" s="8"/>
      <c r="J1541" s="8"/>
      <c r="K1541" s="8"/>
      <c r="L1541" s="8"/>
      <c r="M1541" s="1"/>
      <c r="W1541" s="15" t="s">
        <v>804</v>
      </c>
      <c r="X1541" s="45" t="s">
        <v>3687</v>
      </c>
    </row>
    <row r="1542" spans="2:24" ht="31.5" hidden="1" customHeight="1" x14ac:dyDescent="0.2">
      <c r="B1542" s="8"/>
      <c r="C1542" s="8"/>
      <c r="D1542" s="8"/>
      <c r="E1542" s="8"/>
      <c r="F1542" s="8"/>
      <c r="G1542" s="8"/>
      <c r="H1542" s="8"/>
      <c r="I1542" s="8"/>
      <c r="J1542" s="8"/>
      <c r="K1542" s="8"/>
      <c r="L1542" s="8"/>
      <c r="M1542" s="1"/>
      <c r="W1542" s="15" t="s">
        <v>805</v>
      </c>
      <c r="X1542" s="45" t="s">
        <v>3688</v>
      </c>
    </row>
    <row r="1543" spans="2:24" ht="31.5" hidden="1" customHeight="1" x14ac:dyDescent="0.2">
      <c r="B1543" s="8"/>
      <c r="C1543" s="8"/>
      <c r="D1543" s="8"/>
      <c r="E1543" s="8"/>
      <c r="F1543" s="8"/>
      <c r="G1543" s="8"/>
      <c r="H1543" s="8"/>
      <c r="I1543" s="8"/>
      <c r="J1543" s="8"/>
      <c r="K1543" s="8"/>
      <c r="L1543" s="8"/>
      <c r="M1543" s="1"/>
      <c r="W1543" s="15" t="s">
        <v>1326</v>
      </c>
      <c r="X1543" s="45" t="s">
        <v>3689</v>
      </c>
    </row>
    <row r="1544" spans="2:24" ht="31.5" hidden="1" customHeight="1" x14ac:dyDescent="0.2">
      <c r="B1544" s="8"/>
      <c r="C1544" s="8"/>
      <c r="D1544" s="8"/>
      <c r="E1544" s="8"/>
      <c r="F1544" s="8"/>
      <c r="G1544" s="8"/>
      <c r="H1544" s="8"/>
      <c r="I1544" s="8"/>
      <c r="J1544" s="8"/>
      <c r="K1544" s="8"/>
      <c r="L1544" s="8"/>
      <c r="M1544" s="1"/>
      <c r="W1544" s="15" t="s">
        <v>806</v>
      </c>
      <c r="X1544" s="45" t="s">
        <v>3690</v>
      </c>
    </row>
    <row r="1545" spans="2:24" ht="31.5" hidden="1" customHeight="1" x14ac:dyDescent="0.2">
      <c r="B1545" s="8"/>
      <c r="C1545" s="8"/>
      <c r="D1545" s="8"/>
      <c r="E1545" s="8"/>
      <c r="F1545" s="8"/>
      <c r="G1545" s="8"/>
      <c r="H1545" s="8"/>
      <c r="I1545" s="8"/>
      <c r="J1545" s="8"/>
      <c r="K1545" s="8"/>
      <c r="L1545" s="8"/>
      <c r="M1545" s="1"/>
      <c r="W1545" s="15" t="s">
        <v>29</v>
      </c>
      <c r="X1545" s="45" t="s">
        <v>3691</v>
      </c>
    </row>
    <row r="1546" spans="2:24" ht="31.5" hidden="1" customHeight="1" x14ac:dyDescent="0.2">
      <c r="B1546" s="8"/>
      <c r="C1546" s="8"/>
      <c r="D1546" s="8"/>
      <c r="E1546" s="8"/>
      <c r="F1546" s="8"/>
      <c r="G1546" s="8"/>
      <c r="H1546" s="8"/>
      <c r="I1546" s="8"/>
      <c r="J1546" s="8"/>
      <c r="K1546" s="8"/>
      <c r="L1546" s="8"/>
      <c r="M1546" s="1"/>
      <c r="W1546" s="15" t="s">
        <v>807</v>
      </c>
      <c r="X1546" s="45" t="s">
        <v>3692</v>
      </c>
    </row>
    <row r="1547" spans="2:24" ht="31.5" hidden="1" customHeight="1" x14ac:dyDescent="0.2">
      <c r="B1547" s="8"/>
      <c r="C1547" s="8"/>
      <c r="D1547" s="8"/>
      <c r="E1547" s="8"/>
      <c r="F1547" s="8"/>
      <c r="G1547" s="8"/>
      <c r="H1547" s="8"/>
      <c r="I1547" s="8"/>
      <c r="J1547" s="8"/>
      <c r="K1547" s="8"/>
      <c r="L1547" s="8"/>
      <c r="M1547" s="1"/>
      <c r="W1547" s="15" t="s">
        <v>808</v>
      </c>
      <c r="X1547" s="45" t="s">
        <v>3693</v>
      </c>
    </row>
    <row r="1548" spans="2:24" ht="31.5" hidden="1" customHeight="1" x14ac:dyDescent="0.2">
      <c r="B1548" s="8"/>
      <c r="C1548" s="8"/>
      <c r="D1548" s="8"/>
      <c r="E1548" s="8"/>
      <c r="F1548" s="8"/>
      <c r="G1548" s="8"/>
      <c r="H1548" s="8"/>
      <c r="I1548" s="8"/>
      <c r="J1548" s="8"/>
      <c r="K1548" s="8"/>
      <c r="L1548" s="8"/>
      <c r="M1548" s="1"/>
      <c r="W1548" s="15" t="s">
        <v>809</v>
      </c>
      <c r="X1548" s="45" t="s">
        <v>3694</v>
      </c>
    </row>
    <row r="1549" spans="2:24" ht="31.5" hidden="1" customHeight="1" x14ac:dyDescent="0.2">
      <c r="B1549" s="8"/>
      <c r="C1549" s="8"/>
      <c r="D1549" s="8"/>
      <c r="E1549" s="8"/>
      <c r="F1549" s="8"/>
      <c r="G1549" s="8"/>
      <c r="H1549" s="8"/>
      <c r="I1549" s="8"/>
      <c r="J1549" s="8"/>
      <c r="K1549" s="8"/>
      <c r="L1549" s="8"/>
      <c r="M1549" s="1"/>
      <c r="W1549" s="15" t="s">
        <v>1304</v>
      </c>
      <c r="X1549" s="45" t="s">
        <v>3695</v>
      </c>
    </row>
    <row r="1550" spans="2:24" ht="31.5" hidden="1" customHeight="1" x14ac:dyDescent="0.2">
      <c r="B1550" s="8"/>
      <c r="C1550" s="8"/>
      <c r="D1550" s="8"/>
      <c r="E1550" s="8"/>
      <c r="F1550" s="8"/>
      <c r="G1550" s="8"/>
      <c r="H1550" s="8"/>
      <c r="I1550" s="8"/>
      <c r="J1550" s="8"/>
      <c r="K1550" s="8"/>
      <c r="L1550" s="8"/>
      <c r="M1550" s="1"/>
      <c r="W1550" s="15" t="s">
        <v>810</v>
      </c>
      <c r="X1550" s="45" t="s">
        <v>3696</v>
      </c>
    </row>
    <row r="1551" spans="2:24" ht="31.5" hidden="1" customHeight="1" x14ac:dyDescent="0.2">
      <c r="B1551" s="8"/>
      <c r="C1551" s="8"/>
      <c r="D1551" s="8"/>
      <c r="E1551" s="8"/>
      <c r="F1551" s="8"/>
      <c r="G1551" s="8"/>
      <c r="H1551" s="8"/>
      <c r="I1551" s="8"/>
      <c r="J1551" s="8"/>
      <c r="K1551" s="8"/>
      <c r="L1551" s="8"/>
      <c r="M1551" s="1"/>
      <c r="W1551" s="15" t="s">
        <v>811</v>
      </c>
      <c r="X1551" s="45" t="s">
        <v>3697</v>
      </c>
    </row>
    <row r="1552" spans="2:24" ht="31.5" hidden="1" customHeight="1" x14ac:dyDescent="0.2">
      <c r="B1552" s="8"/>
      <c r="C1552" s="8"/>
      <c r="D1552" s="8"/>
      <c r="E1552" s="8"/>
      <c r="F1552" s="8"/>
      <c r="G1552" s="8"/>
      <c r="H1552" s="8"/>
      <c r="I1552" s="8"/>
      <c r="J1552" s="8"/>
      <c r="K1552" s="8"/>
      <c r="L1552" s="8"/>
      <c r="M1552" s="1"/>
      <c r="W1552" s="15" t="s">
        <v>62</v>
      </c>
      <c r="X1552" s="45" t="s">
        <v>3698</v>
      </c>
    </row>
    <row r="1553" spans="2:24" ht="31.5" hidden="1" customHeight="1" x14ac:dyDescent="0.2">
      <c r="B1553" s="8"/>
      <c r="C1553" s="8"/>
      <c r="D1553" s="8"/>
      <c r="E1553" s="8"/>
      <c r="F1553" s="8"/>
      <c r="G1553" s="8"/>
      <c r="H1553" s="8"/>
      <c r="I1553" s="8"/>
      <c r="J1553" s="8"/>
      <c r="K1553" s="8"/>
      <c r="L1553" s="8"/>
      <c r="M1553" s="1"/>
      <c r="W1553" s="15" t="s">
        <v>812</v>
      </c>
      <c r="X1553" s="45" t="s">
        <v>3699</v>
      </c>
    </row>
    <row r="1554" spans="2:24" ht="31.5" hidden="1" customHeight="1" x14ac:dyDescent="0.2">
      <c r="B1554" s="8"/>
      <c r="C1554" s="8"/>
      <c r="D1554" s="8"/>
      <c r="E1554" s="8"/>
      <c r="F1554" s="8"/>
      <c r="G1554" s="8"/>
      <c r="H1554" s="8"/>
      <c r="I1554" s="8"/>
      <c r="J1554" s="8"/>
      <c r="K1554" s="8"/>
      <c r="L1554" s="8"/>
      <c r="M1554" s="1"/>
      <c r="W1554" s="15" t="s">
        <v>68</v>
      </c>
      <c r="X1554" s="45" t="s">
        <v>3700</v>
      </c>
    </row>
    <row r="1555" spans="2:24" ht="31.5" hidden="1" customHeight="1" x14ac:dyDescent="0.2">
      <c r="B1555" s="8"/>
      <c r="C1555" s="8"/>
      <c r="D1555" s="8"/>
      <c r="E1555" s="8"/>
      <c r="F1555" s="8"/>
      <c r="G1555" s="8"/>
      <c r="H1555" s="8"/>
      <c r="I1555" s="8"/>
      <c r="J1555" s="8"/>
      <c r="K1555" s="8"/>
      <c r="L1555" s="8"/>
      <c r="M1555" s="1"/>
      <c r="W1555" s="15" t="s">
        <v>813</v>
      </c>
      <c r="X1555" s="45" t="s">
        <v>3701</v>
      </c>
    </row>
    <row r="1556" spans="2:24" ht="31.5" hidden="1" customHeight="1" x14ac:dyDescent="0.2">
      <c r="B1556" s="8"/>
      <c r="C1556" s="8"/>
      <c r="D1556" s="8"/>
      <c r="E1556" s="8"/>
      <c r="F1556" s="8"/>
      <c r="G1556" s="8"/>
      <c r="H1556" s="8"/>
      <c r="I1556" s="8"/>
      <c r="J1556" s="8"/>
      <c r="K1556" s="8"/>
      <c r="L1556" s="8"/>
      <c r="M1556" s="1"/>
      <c r="W1556" s="15" t="s">
        <v>815</v>
      </c>
      <c r="X1556" s="45" t="s">
        <v>3702</v>
      </c>
    </row>
    <row r="1557" spans="2:24" ht="31.5" hidden="1" customHeight="1" x14ac:dyDescent="0.2">
      <c r="B1557" s="8"/>
      <c r="C1557" s="8"/>
      <c r="D1557" s="8"/>
      <c r="E1557" s="8"/>
      <c r="F1557" s="8"/>
      <c r="G1557" s="8"/>
      <c r="H1557" s="8"/>
      <c r="I1557" s="8"/>
      <c r="J1557" s="8"/>
      <c r="K1557" s="8"/>
      <c r="L1557" s="8"/>
      <c r="M1557" s="1"/>
      <c r="W1557" s="15" t="s">
        <v>816</v>
      </c>
      <c r="X1557" s="45" t="s">
        <v>3703</v>
      </c>
    </row>
    <row r="1558" spans="2:24" ht="31.5" hidden="1" customHeight="1" x14ac:dyDescent="0.2">
      <c r="B1558" s="8"/>
      <c r="C1558" s="8"/>
      <c r="D1558" s="8"/>
      <c r="E1558" s="8"/>
      <c r="F1558" s="8"/>
      <c r="G1558" s="8"/>
      <c r="H1558" s="8"/>
      <c r="I1558" s="8"/>
      <c r="J1558" s="8"/>
      <c r="K1558" s="8"/>
      <c r="L1558" s="8"/>
      <c r="M1558" s="1"/>
      <c r="W1558" s="15" t="s">
        <v>581</v>
      </c>
      <c r="X1558" s="45" t="s">
        <v>3704</v>
      </c>
    </row>
    <row r="1559" spans="2:24" ht="31.5" hidden="1" customHeight="1" x14ac:dyDescent="0.2">
      <c r="B1559" s="8"/>
      <c r="C1559" s="8"/>
      <c r="D1559" s="8"/>
      <c r="E1559" s="8"/>
      <c r="F1559" s="8"/>
      <c r="G1559" s="8"/>
      <c r="H1559" s="8"/>
      <c r="I1559" s="8"/>
      <c r="J1559" s="8"/>
      <c r="K1559" s="8"/>
      <c r="L1559" s="8"/>
      <c r="M1559" s="1"/>
      <c r="W1559" s="15" t="s">
        <v>817</v>
      </c>
      <c r="X1559" s="45" t="s">
        <v>3705</v>
      </c>
    </row>
    <row r="1560" spans="2:24" ht="31.5" hidden="1" customHeight="1" x14ac:dyDescent="0.2">
      <c r="B1560" s="8"/>
      <c r="C1560" s="8"/>
      <c r="D1560" s="8"/>
      <c r="E1560" s="8"/>
      <c r="F1560" s="8"/>
      <c r="G1560" s="8"/>
      <c r="H1560" s="8"/>
      <c r="I1560" s="8"/>
      <c r="J1560" s="8"/>
      <c r="K1560" s="8"/>
      <c r="L1560" s="8"/>
      <c r="M1560" s="1"/>
      <c r="W1560" s="15" t="s">
        <v>818</v>
      </c>
      <c r="X1560" s="45" t="s">
        <v>3706</v>
      </c>
    </row>
    <row r="1561" spans="2:24" ht="31.5" hidden="1" customHeight="1" x14ac:dyDescent="0.2">
      <c r="B1561" s="8"/>
      <c r="C1561" s="8"/>
      <c r="D1561" s="8"/>
      <c r="E1561" s="8"/>
      <c r="F1561" s="8"/>
      <c r="G1561" s="8"/>
      <c r="H1561" s="8"/>
      <c r="I1561" s="8"/>
      <c r="J1561" s="8"/>
      <c r="K1561" s="8"/>
      <c r="L1561" s="8"/>
      <c r="M1561" s="1"/>
      <c r="W1561" s="15" t="s">
        <v>819</v>
      </c>
      <c r="X1561" s="45" t="s">
        <v>3707</v>
      </c>
    </row>
    <row r="1562" spans="2:24" ht="31.5" hidden="1" customHeight="1" x14ac:dyDescent="0.2">
      <c r="B1562" s="8"/>
      <c r="C1562" s="8"/>
      <c r="D1562" s="8"/>
      <c r="E1562" s="8"/>
      <c r="F1562" s="8"/>
      <c r="G1562" s="8"/>
      <c r="H1562" s="8"/>
      <c r="I1562" s="8"/>
      <c r="J1562" s="8"/>
      <c r="K1562" s="8"/>
      <c r="L1562" s="8"/>
      <c r="M1562" s="1"/>
      <c r="W1562" s="15" t="s">
        <v>390</v>
      </c>
      <c r="X1562" s="45" t="s">
        <v>3708</v>
      </c>
    </row>
    <row r="1563" spans="2:24" ht="31.5" hidden="1" customHeight="1" x14ac:dyDescent="0.2">
      <c r="B1563" s="8"/>
      <c r="C1563" s="8"/>
      <c r="D1563" s="8"/>
      <c r="E1563" s="8"/>
      <c r="F1563" s="8"/>
      <c r="G1563" s="8"/>
      <c r="H1563" s="8"/>
      <c r="I1563" s="8"/>
      <c r="J1563" s="8"/>
      <c r="K1563" s="8"/>
      <c r="L1563" s="8"/>
      <c r="M1563" s="1"/>
      <c r="W1563" s="15" t="s">
        <v>234</v>
      </c>
      <c r="X1563" s="45" t="s">
        <v>3709</v>
      </c>
    </row>
    <row r="1564" spans="2:24" ht="31.5" hidden="1" customHeight="1" x14ac:dyDescent="0.2">
      <c r="B1564" s="8"/>
      <c r="C1564" s="8"/>
      <c r="D1564" s="8"/>
      <c r="E1564" s="8"/>
      <c r="F1564" s="8"/>
      <c r="G1564" s="8"/>
      <c r="H1564" s="8"/>
      <c r="I1564" s="8"/>
      <c r="J1564" s="8"/>
      <c r="K1564" s="8"/>
      <c r="L1564" s="8"/>
      <c r="M1564" s="1"/>
      <c r="W1564" s="15" t="s">
        <v>234</v>
      </c>
      <c r="X1564" s="45" t="s">
        <v>3710</v>
      </c>
    </row>
    <row r="1565" spans="2:24" ht="31.5" hidden="1" customHeight="1" x14ac:dyDescent="0.2">
      <c r="B1565" s="8"/>
      <c r="C1565" s="8"/>
      <c r="D1565" s="8"/>
      <c r="E1565" s="8"/>
      <c r="F1565" s="8"/>
      <c r="G1565" s="8"/>
      <c r="H1565" s="8"/>
      <c r="I1565" s="8"/>
      <c r="J1565" s="8"/>
      <c r="K1565" s="8"/>
      <c r="L1565" s="8"/>
      <c r="M1565" s="1"/>
      <c r="W1565" s="15" t="s">
        <v>646</v>
      </c>
      <c r="X1565" s="45" t="s">
        <v>3711</v>
      </c>
    </row>
    <row r="1566" spans="2:24" ht="31.5" hidden="1" customHeight="1" x14ac:dyDescent="0.2">
      <c r="B1566" s="8"/>
      <c r="C1566" s="8"/>
      <c r="D1566" s="8"/>
      <c r="E1566" s="8"/>
      <c r="F1566" s="8"/>
      <c r="G1566" s="8"/>
      <c r="H1566" s="8"/>
      <c r="I1566" s="8"/>
      <c r="J1566" s="8"/>
      <c r="K1566" s="8"/>
      <c r="L1566" s="8"/>
      <c r="M1566" s="1"/>
      <c r="W1566" s="15" t="s">
        <v>821</v>
      </c>
      <c r="X1566" s="45" t="s">
        <v>3712</v>
      </c>
    </row>
    <row r="1567" spans="2:24" ht="31.5" hidden="1" customHeight="1" x14ac:dyDescent="0.2">
      <c r="B1567" s="8"/>
      <c r="C1567" s="8"/>
      <c r="D1567" s="8"/>
      <c r="E1567" s="8"/>
      <c r="F1567" s="8"/>
      <c r="G1567" s="8"/>
      <c r="H1567" s="8"/>
      <c r="I1567" s="8"/>
      <c r="J1567" s="8"/>
      <c r="K1567" s="8"/>
      <c r="L1567" s="8"/>
      <c r="M1567" s="1"/>
      <c r="W1567" s="15" t="s">
        <v>822</v>
      </c>
      <c r="X1567" s="45" t="s">
        <v>3713</v>
      </c>
    </row>
    <row r="1568" spans="2:24" ht="31.5" hidden="1" customHeight="1" x14ac:dyDescent="0.2">
      <c r="B1568" s="8"/>
      <c r="C1568" s="8"/>
      <c r="D1568" s="8"/>
      <c r="E1568" s="8"/>
      <c r="F1568" s="8"/>
      <c r="G1568" s="8"/>
      <c r="H1568" s="8"/>
      <c r="I1568" s="8"/>
      <c r="J1568" s="8"/>
      <c r="K1568" s="8"/>
      <c r="L1568" s="8"/>
      <c r="M1568" s="1"/>
      <c r="W1568" s="15" t="s">
        <v>69</v>
      </c>
      <c r="X1568" s="45" t="s">
        <v>3714</v>
      </c>
    </row>
    <row r="1569" spans="2:24" ht="31.5" hidden="1" customHeight="1" x14ac:dyDescent="0.2">
      <c r="B1569" s="8"/>
      <c r="C1569" s="8"/>
      <c r="D1569" s="8"/>
      <c r="E1569" s="8"/>
      <c r="F1569" s="8"/>
      <c r="G1569" s="8"/>
      <c r="H1569" s="8"/>
      <c r="I1569" s="8"/>
      <c r="J1569" s="8"/>
      <c r="K1569" s="8"/>
      <c r="L1569" s="8"/>
      <c r="M1569" s="1"/>
      <c r="W1569" s="15" t="s">
        <v>823</v>
      </c>
      <c r="X1569" s="45" t="s">
        <v>3715</v>
      </c>
    </row>
    <row r="1570" spans="2:24" ht="31.5" hidden="1" customHeight="1" x14ac:dyDescent="0.2">
      <c r="B1570" s="8"/>
      <c r="C1570" s="8"/>
      <c r="D1570" s="8"/>
      <c r="E1570" s="8"/>
      <c r="F1570" s="8"/>
      <c r="G1570" s="8"/>
      <c r="H1570" s="8"/>
      <c r="I1570" s="8"/>
      <c r="J1570" s="8"/>
      <c r="K1570" s="8"/>
      <c r="L1570" s="8"/>
      <c r="M1570" s="1"/>
      <c r="W1570" s="15" t="s">
        <v>622</v>
      </c>
      <c r="X1570" s="45" t="s">
        <v>3716</v>
      </c>
    </row>
    <row r="1571" spans="2:24" ht="31.5" hidden="1" customHeight="1" x14ac:dyDescent="0.2">
      <c r="B1571" s="8"/>
      <c r="C1571" s="8"/>
      <c r="D1571" s="8"/>
      <c r="E1571" s="8"/>
      <c r="F1571" s="8"/>
      <c r="G1571" s="8"/>
      <c r="H1571" s="8"/>
      <c r="I1571" s="8"/>
      <c r="J1571" s="8"/>
      <c r="K1571" s="8"/>
      <c r="L1571" s="8"/>
      <c r="M1571" s="1"/>
      <c r="W1571" s="15" t="s">
        <v>498</v>
      </c>
      <c r="X1571" s="45" t="s">
        <v>3717</v>
      </c>
    </row>
    <row r="1572" spans="2:24" ht="31.5" hidden="1" customHeight="1" x14ac:dyDescent="0.2">
      <c r="B1572" s="8"/>
      <c r="C1572" s="8"/>
      <c r="D1572" s="8"/>
      <c r="E1572" s="8"/>
      <c r="F1572" s="8"/>
      <c r="G1572" s="8"/>
      <c r="H1572" s="8"/>
      <c r="I1572" s="8"/>
      <c r="J1572" s="8"/>
      <c r="K1572" s="8"/>
      <c r="L1572" s="8"/>
      <c r="M1572" s="1"/>
      <c r="W1572" s="15" t="s">
        <v>825</v>
      </c>
      <c r="X1572" s="45" t="s">
        <v>3718</v>
      </c>
    </row>
    <row r="1573" spans="2:24" ht="31.5" hidden="1" customHeight="1" x14ac:dyDescent="0.2">
      <c r="B1573" s="8"/>
      <c r="C1573" s="8"/>
      <c r="D1573" s="8"/>
      <c r="E1573" s="8"/>
      <c r="F1573" s="8"/>
      <c r="G1573" s="8"/>
      <c r="H1573" s="8"/>
      <c r="I1573" s="8"/>
      <c r="J1573" s="8"/>
      <c r="K1573" s="8"/>
      <c r="L1573" s="8"/>
      <c r="M1573" s="1"/>
      <c r="W1573" s="15" t="s">
        <v>824</v>
      </c>
      <c r="X1573" s="45" t="s">
        <v>3719</v>
      </c>
    </row>
    <row r="1574" spans="2:24" ht="31.5" hidden="1" customHeight="1" x14ac:dyDescent="0.2">
      <c r="B1574" s="8"/>
      <c r="C1574" s="8"/>
      <c r="D1574" s="8"/>
      <c r="E1574" s="8"/>
      <c r="F1574" s="8"/>
      <c r="G1574" s="8"/>
      <c r="H1574" s="8"/>
      <c r="I1574" s="8"/>
      <c r="J1574" s="8"/>
      <c r="K1574" s="8"/>
      <c r="L1574" s="8"/>
      <c r="M1574" s="1"/>
      <c r="W1574" s="15" t="s">
        <v>164</v>
      </c>
      <c r="X1574" s="45" t="s">
        <v>3720</v>
      </c>
    </row>
    <row r="1575" spans="2:24" ht="31.5" hidden="1" customHeight="1" x14ac:dyDescent="0.2">
      <c r="B1575" s="8"/>
      <c r="C1575" s="8"/>
      <c r="D1575" s="8"/>
      <c r="E1575" s="8"/>
      <c r="F1575" s="8"/>
      <c r="G1575" s="8"/>
      <c r="H1575" s="8"/>
      <c r="I1575" s="8"/>
      <c r="J1575" s="8"/>
      <c r="K1575" s="8"/>
      <c r="L1575" s="8"/>
      <c r="M1575" s="1"/>
      <c r="W1575" s="15" t="s">
        <v>431</v>
      </c>
      <c r="X1575" s="45" t="s">
        <v>3721</v>
      </c>
    </row>
    <row r="1576" spans="2:24" ht="31.5" hidden="1" customHeight="1" x14ac:dyDescent="0.2">
      <c r="B1576" s="8"/>
      <c r="C1576" s="8"/>
      <c r="D1576" s="8"/>
      <c r="E1576" s="8"/>
      <c r="F1576" s="8"/>
      <c r="G1576" s="8"/>
      <c r="H1576" s="8"/>
      <c r="I1576" s="8"/>
      <c r="J1576" s="8"/>
      <c r="K1576" s="8"/>
      <c r="L1576" s="8"/>
      <c r="M1576" s="1"/>
      <c r="W1576" s="15" t="s">
        <v>826</v>
      </c>
      <c r="X1576" s="45" t="s">
        <v>3722</v>
      </c>
    </row>
    <row r="1577" spans="2:24" ht="31.5" hidden="1" customHeight="1" x14ac:dyDescent="0.2">
      <c r="B1577" s="8"/>
      <c r="C1577" s="8"/>
      <c r="D1577" s="8"/>
      <c r="E1577" s="8"/>
      <c r="F1577" s="8"/>
      <c r="G1577" s="8"/>
      <c r="H1577" s="8"/>
      <c r="I1577" s="8"/>
      <c r="J1577" s="8"/>
      <c r="K1577" s="8"/>
      <c r="L1577" s="8"/>
      <c r="M1577" s="1"/>
      <c r="W1577" s="15" t="s">
        <v>828</v>
      </c>
      <c r="X1577" s="45" t="s">
        <v>3723</v>
      </c>
    </row>
    <row r="1578" spans="2:24" ht="31.5" hidden="1" customHeight="1" x14ac:dyDescent="0.2">
      <c r="B1578" s="8"/>
      <c r="C1578" s="8"/>
      <c r="D1578" s="8"/>
      <c r="E1578" s="8"/>
      <c r="F1578" s="8"/>
      <c r="G1578" s="8"/>
      <c r="H1578" s="8"/>
      <c r="I1578" s="8"/>
      <c r="J1578" s="8"/>
      <c r="K1578" s="8"/>
      <c r="L1578" s="8"/>
      <c r="M1578" s="1"/>
      <c r="W1578" s="15" t="s">
        <v>642</v>
      </c>
      <c r="X1578" s="45" t="s">
        <v>3724</v>
      </c>
    </row>
    <row r="1579" spans="2:24" ht="31.5" hidden="1" customHeight="1" x14ac:dyDescent="0.2">
      <c r="B1579" s="8"/>
      <c r="C1579" s="8"/>
      <c r="D1579" s="8"/>
      <c r="E1579" s="8"/>
      <c r="F1579" s="8"/>
      <c r="G1579" s="8"/>
      <c r="H1579" s="8"/>
      <c r="I1579" s="8"/>
      <c r="J1579" s="8"/>
      <c r="K1579" s="8"/>
      <c r="L1579" s="8"/>
      <c r="M1579" s="1"/>
      <c r="W1579" s="15" t="s">
        <v>827</v>
      </c>
      <c r="X1579" s="45" t="s">
        <v>3725</v>
      </c>
    </row>
    <row r="1580" spans="2:24" ht="31.5" hidden="1" customHeight="1" x14ac:dyDescent="0.2">
      <c r="B1580" s="8"/>
      <c r="C1580" s="8"/>
      <c r="D1580" s="8"/>
      <c r="E1580" s="8"/>
      <c r="F1580" s="8"/>
      <c r="G1580" s="8"/>
      <c r="H1580" s="8"/>
      <c r="I1580" s="8"/>
      <c r="J1580" s="8"/>
      <c r="K1580" s="8"/>
      <c r="L1580" s="8"/>
      <c r="M1580" s="1"/>
      <c r="W1580" s="15" t="s">
        <v>425</v>
      </c>
      <c r="X1580" s="45" t="s">
        <v>3726</v>
      </c>
    </row>
    <row r="1581" spans="2:24" ht="31.5" hidden="1" customHeight="1" x14ac:dyDescent="0.2">
      <c r="B1581" s="8"/>
      <c r="C1581" s="8"/>
      <c r="D1581" s="8"/>
      <c r="E1581" s="8"/>
      <c r="F1581" s="8"/>
      <c r="G1581" s="8"/>
      <c r="H1581" s="8"/>
      <c r="I1581" s="8"/>
      <c r="J1581" s="8"/>
      <c r="K1581" s="8"/>
      <c r="L1581" s="8"/>
      <c r="M1581" s="1"/>
      <c r="W1581" s="15" t="s">
        <v>573</v>
      </c>
      <c r="X1581" s="45" t="s">
        <v>3727</v>
      </c>
    </row>
    <row r="1582" spans="2:24" ht="31.5" hidden="1" customHeight="1" x14ac:dyDescent="0.2">
      <c r="B1582" s="8"/>
      <c r="C1582" s="8"/>
      <c r="D1582" s="8"/>
      <c r="E1582" s="8"/>
      <c r="F1582" s="8"/>
      <c r="G1582" s="8"/>
      <c r="H1582" s="8"/>
      <c r="I1582" s="8"/>
      <c r="J1582" s="8"/>
      <c r="K1582" s="8"/>
      <c r="L1582" s="8"/>
      <c r="M1582" s="1"/>
      <c r="W1582" s="15" t="s">
        <v>829</v>
      </c>
      <c r="X1582" s="45" t="s">
        <v>3728</v>
      </c>
    </row>
    <row r="1583" spans="2:24" ht="31.5" hidden="1" customHeight="1" x14ac:dyDescent="0.2">
      <c r="B1583" s="8"/>
      <c r="C1583" s="8"/>
      <c r="D1583" s="8"/>
      <c r="E1583" s="8"/>
      <c r="F1583" s="8"/>
      <c r="G1583" s="8"/>
      <c r="H1583" s="8"/>
      <c r="I1583" s="8"/>
      <c r="J1583" s="8"/>
      <c r="K1583" s="8"/>
      <c r="L1583" s="8"/>
      <c r="M1583" s="1"/>
      <c r="W1583" s="15" t="s">
        <v>830</v>
      </c>
      <c r="X1583" s="45" t="s">
        <v>3729</v>
      </c>
    </row>
    <row r="1584" spans="2:24" ht="31.5" hidden="1" customHeight="1" x14ac:dyDescent="0.2">
      <c r="B1584" s="8"/>
      <c r="C1584" s="8"/>
      <c r="D1584" s="8"/>
      <c r="E1584" s="8"/>
      <c r="F1584" s="8"/>
      <c r="G1584" s="8"/>
      <c r="H1584" s="8"/>
      <c r="I1584" s="8"/>
      <c r="J1584" s="8"/>
      <c r="K1584" s="8"/>
      <c r="L1584" s="8"/>
      <c r="M1584" s="1"/>
      <c r="W1584" s="15" t="s">
        <v>831</v>
      </c>
      <c r="X1584" s="45" t="s">
        <v>3730</v>
      </c>
    </row>
    <row r="1585" spans="2:24" ht="31.5" hidden="1" customHeight="1" x14ac:dyDescent="0.2">
      <c r="B1585" s="8"/>
      <c r="C1585" s="8"/>
      <c r="D1585" s="8"/>
      <c r="E1585" s="8"/>
      <c r="F1585" s="8"/>
      <c r="G1585" s="8"/>
      <c r="H1585" s="8"/>
      <c r="I1585" s="8"/>
      <c r="J1585" s="8"/>
      <c r="K1585" s="8"/>
      <c r="L1585" s="8"/>
      <c r="M1585" s="1"/>
      <c r="W1585" s="15" t="s">
        <v>1247</v>
      </c>
      <c r="X1585" s="45" t="s">
        <v>3731</v>
      </c>
    </row>
    <row r="1586" spans="2:24" ht="31.5" hidden="1" customHeight="1" x14ac:dyDescent="0.2">
      <c r="B1586" s="8"/>
      <c r="C1586" s="8"/>
      <c r="D1586" s="8"/>
      <c r="E1586" s="8"/>
      <c r="F1586" s="8"/>
      <c r="G1586" s="8"/>
      <c r="H1586" s="8"/>
      <c r="I1586" s="8"/>
      <c r="J1586" s="8"/>
      <c r="K1586" s="8"/>
      <c r="L1586" s="8"/>
      <c r="M1586" s="1"/>
      <c r="W1586" s="15" t="s">
        <v>832</v>
      </c>
      <c r="X1586" s="45" t="s">
        <v>3732</v>
      </c>
    </row>
    <row r="1587" spans="2:24" ht="31.5" hidden="1" customHeight="1" x14ac:dyDescent="0.2">
      <c r="B1587" s="8"/>
      <c r="C1587" s="8"/>
      <c r="D1587" s="8"/>
      <c r="E1587" s="8"/>
      <c r="F1587" s="8"/>
      <c r="G1587" s="8"/>
      <c r="H1587" s="8"/>
      <c r="I1587" s="8"/>
      <c r="J1587" s="8"/>
      <c r="K1587" s="8"/>
      <c r="L1587" s="8"/>
      <c r="M1587" s="1"/>
      <c r="W1587" s="15" t="s">
        <v>1265</v>
      </c>
      <c r="X1587" s="45" t="s">
        <v>3733</v>
      </c>
    </row>
    <row r="1588" spans="2:24" ht="31.5" hidden="1" customHeight="1" x14ac:dyDescent="0.2">
      <c r="B1588" s="8"/>
      <c r="C1588" s="8"/>
      <c r="D1588" s="8"/>
      <c r="E1588" s="8"/>
      <c r="F1588" s="8"/>
      <c r="G1588" s="8"/>
      <c r="H1588" s="8"/>
      <c r="I1588" s="8"/>
      <c r="J1588" s="8"/>
      <c r="K1588" s="8"/>
      <c r="L1588" s="8"/>
      <c r="M1588" s="1"/>
      <c r="W1588" s="15" t="s">
        <v>1245</v>
      </c>
      <c r="X1588" s="45" t="s">
        <v>3734</v>
      </c>
    </row>
    <row r="1589" spans="2:24" ht="31.5" hidden="1" customHeight="1" x14ac:dyDescent="0.2">
      <c r="B1589" s="8"/>
      <c r="C1589" s="8"/>
      <c r="D1589" s="8"/>
      <c r="E1589" s="8"/>
      <c r="F1589" s="8"/>
      <c r="G1589" s="8"/>
      <c r="H1589" s="8"/>
      <c r="I1589" s="8"/>
      <c r="J1589" s="8"/>
      <c r="K1589" s="8"/>
      <c r="L1589" s="8"/>
      <c r="M1589" s="1"/>
      <c r="W1589" s="15" t="s">
        <v>290</v>
      </c>
      <c r="X1589" s="45" t="s">
        <v>3735</v>
      </c>
    </row>
    <row r="1590" spans="2:24" ht="31.5" hidden="1" customHeight="1" x14ac:dyDescent="0.2">
      <c r="B1590" s="8"/>
      <c r="C1590" s="8"/>
      <c r="D1590" s="8"/>
      <c r="E1590" s="8"/>
      <c r="F1590" s="8"/>
      <c r="G1590" s="8"/>
      <c r="H1590" s="8"/>
      <c r="I1590" s="8"/>
      <c r="J1590" s="8"/>
      <c r="K1590" s="8"/>
      <c r="L1590" s="8"/>
      <c r="M1590" s="1"/>
      <c r="W1590" s="15" t="s">
        <v>833</v>
      </c>
      <c r="X1590" s="45" t="s">
        <v>3736</v>
      </c>
    </row>
    <row r="1591" spans="2:24" ht="31.5" hidden="1" customHeight="1" x14ac:dyDescent="0.2">
      <c r="B1591" s="8"/>
      <c r="C1591" s="8"/>
      <c r="D1591" s="8"/>
      <c r="E1591" s="8"/>
      <c r="F1591" s="8"/>
      <c r="G1591" s="8"/>
      <c r="H1591" s="8"/>
      <c r="I1591" s="8"/>
      <c r="J1591" s="8"/>
      <c r="K1591" s="8"/>
      <c r="L1591" s="8"/>
      <c r="M1591" s="1"/>
      <c r="W1591" s="15" t="s">
        <v>360</v>
      </c>
      <c r="X1591" s="45" t="s">
        <v>3737</v>
      </c>
    </row>
    <row r="1592" spans="2:24" ht="31.5" hidden="1" customHeight="1" x14ac:dyDescent="0.2">
      <c r="B1592" s="8"/>
      <c r="C1592" s="8"/>
      <c r="D1592" s="8"/>
      <c r="E1592" s="8"/>
      <c r="F1592" s="8"/>
      <c r="G1592" s="8"/>
      <c r="H1592" s="8"/>
      <c r="I1592" s="8"/>
      <c r="J1592" s="8"/>
      <c r="K1592" s="8"/>
      <c r="L1592" s="8"/>
      <c r="M1592" s="1"/>
      <c r="W1592" s="15" t="s">
        <v>1193</v>
      </c>
      <c r="X1592" s="45" t="s">
        <v>3738</v>
      </c>
    </row>
    <row r="1593" spans="2:24" ht="31.5" hidden="1" customHeight="1" x14ac:dyDescent="0.2">
      <c r="B1593" s="8"/>
      <c r="C1593" s="8"/>
      <c r="D1593" s="8"/>
      <c r="E1593" s="8"/>
      <c r="F1593" s="8"/>
      <c r="G1593" s="8"/>
      <c r="H1593" s="8"/>
      <c r="I1593" s="8"/>
      <c r="J1593" s="8"/>
      <c r="K1593" s="8"/>
      <c r="L1593" s="8"/>
      <c r="M1593" s="1"/>
      <c r="W1593" s="15" t="s">
        <v>834</v>
      </c>
      <c r="X1593" s="45" t="s">
        <v>3739</v>
      </c>
    </row>
    <row r="1594" spans="2:24" ht="31.5" hidden="1" customHeight="1" x14ac:dyDescent="0.2">
      <c r="B1594" s="8"/>
      <c r="C1594" s="8"/>
      <c r="D1594" s="8"/>
      <c r="E1594" s="8"/>
      <c r="F1594" s="8"/>
      <c r="G1594" s="8"/>
      <c r="H1594" s="8"/>
      <c r="I1594" s="8"/>
      <c r="J1594" s="8"/>
      <c r="K1594" s="8"/>
      <c r="L1594" s="8"/>
      <c r="M1594" s="1"/>
      <c r="W1594" s="15" t="s">
        <v>1205</v>
      </c>
      <c r="X1594" s="45" t="s">
        <v>3740</v>
      </c>
    </row>
    <row r="1595" spans="2:24" ht="31.5" hidden="1" customHeight="1" x14ac:dyDescent="0.2">
      <c r="B1595" s="8"/>
      <c r="C1595" s="8"/>
      <c r="D1595" s="8"/>
      <c r="E1595" s="8"/>
      <c r="F1595" s="8"/>
      <c r="G1595" s="8"/>
      <c r="H1595" s="8"/>
      <c r="I1595" s="8"/>
      <c r="J1595" s="8"/>
      <c r="K1595" s="8"/>
      <c r="L1595" s="8"/>
      <c r="M1595" s="1"/>
      <c r="W1595" s="15" t="s">
        <v>448</v>
      </c>
      <c r="X1595" s="45" t="s">
        <v>3741</v>
      </c>
    </row>
    <row r="1596" spans="2:24" ht="31.5" hidden="1" customHeight="1" x14ac:dyDescent="0.2">
      <c r="B1596" s="8"/>
      <c r="C1596" s="8"/>
      <c r="D1596" s="8"/>
      <c r="E1596" s="8"/>
      <c r="F1596" s="8"/>
      <c r="G1596" s="8"/>
      <c r="H1596" s="8"/>
      <c r="I1596" s="8"/>
      <c r="J1596" s="8"/>
      <c r="K1596" s="8"/>
      <c r="L1596" s="8"/>
      <c r="M1596" s="1"/>
      <c r="W1596" s="15" t="s">
        <v>836</v>
      </c>
      <c r="X1596" s="45" t="s">
        <v>3742</v>
      </c>
    </row>
    <row r="1597" spans="2:24" ht="31.5" hidden="1" customHeight="1" x14ac:dyDescent="0.2">
      <c r="B1597" s="8"/>
      <c r="C1597" s="8"/>
      <c r="D1597" s="8"/>
      <c r="E1597" s="8"/>
      <c r="F1597" s="8"/>
      <c r="G1597" s="8"/>
      <c r="H1597" s="8"/>
      <c r="I1597" s="8"/>
      <c r="J1597" s="8"/>
      <c r="K1597" s="8"/>
      <c r="L1597" s="8"/>
      <c r="M1597" s="1"/>
      <c r="W1597" s="15" t="s">
        <v>837</v>
      </c>
      <c r="X1597" s="45" t="s">
        <v>3743</v>
      </c>
    </row>
    <row r="1598" spans="2:24" ht="31.5" hidden="1" customHeight="1" x14ac:dyDescent="0.2">
      <c r="B1598" s="8"/>
      <c r="C1598" s="8"/>
      <c r="D1598" s="8"/>
      <c r="E1598" s="8"/>
      <c r="F1598" s="8"/>
      <c r="G1598" s="8"/>
      <c r="H1598" s="8"/>
      <c r="I1598" s="8"/>
      <c r="J1598" s="8"/>
      <c r="K1598" s="8"/>
      <c r="L1598" s="8"/>
      <c r="M1598" s="1"/>
      <c r="W1598" s="15" t="s">
        <v>621</v>
      </c>
      <c r="X1598" s="45" t="s">
        <v>3744</v>
      </c>
    </row>
    <row r="1599" spans="2:24" ht="31.5" hidden="1" customHeight="1" x14ac:dyDescent="0.2">
      <c r="B1599" s="8"/>
      <c r="C1599" s="8"/>
      <c r="D1599" s="8"/>
      <c r="E1599" s="8"/>
      <c r="F1599" s="8"/>
      <c r="G1599" s="8"/>
      <c r="H1599" s="8"/>
      <c r="I1599" s="8"/>
      <c r="J1599" s="8"/>
      <c r="K1599" s="8"/>
      <c r="L1599" s="8"/>
      <c r="M1599" s="1"/>
      <c r="W1599" s="15" t="s">
        <v>428</v>
      </c>
      <c r="X1599" s="45" t="s">
        <v>3745</v>
      </c>
    </row>
    <row r="1600" spans="2:24" ht="31.5" hidden="1" customHeight="1" x14ac:dyDescent="0.2">
      <c r="B1600" s="8"/>
      <c r="C1600" s="8"/>
      <c r="D1600" s="8"/>
      <c r="E1600" s="8"/>
      <c r="F1600" s="8"/>
      <c r="G1600" s="8"/>
      <c r="H1600" s="8"/>
      <c r="I1600" s="8"/>
      <c r="J1600" s="8"/>
      <c r="K1600" s="8"/>
      <c r="L1600" s="8"/>
      <c r="M1600" s="1"/>
      <c r="W1600" s="15" t="s">
        <v>32</v>
      </c>
      <c r="X1600" s="45" t="s">
        <v>3746</v>
      </c>
    </row>
    <row r="1601" spans="2:24" ht="31.5" hidden="1" customHeight="1" x14ac:dyDescent="0.2">
      <c r="B1601" s="8"/>
      <c r="C1601" s="8"/>
      <c r="D1601" s="8"/>
      <c r="E1601" s="8"/>
      <c r="F1601" s="8"/>
      <c r="G1601" s="8"/>
      <c r="H1601" s="8"/>
      <c r="I1601" s="8"/>
      <c r="J1601" s="8"/>
      <c r="K1601" s="8"/>
      <c r="L1601" s="8"/>
      <c r="M1601" s="1"/>
      <c r="W1601" s="15" t="s">
        <v>838</v>
      </c>
      <c r="X1601" s="45" t="s">
        <v>3747</v>
      </c>
    </row>
    <row r="1602" spans="2:24" ht="31.5" hidden="1" customHeight="1" x14ac:dyDescent="0.2">
      <c r="B1602" s="8"/>
      <c r="C1602" s="8"/>
      <c r="D1602" s="8"/>
      <c r="E1602" s="8"/>
      <c r="F1602" s="8"/>
      <c r="G1602" s="8"/>
      <c r="H1602" s="8"/>
      <c r="I1602" s="8"/>
      <c r="J1602" s="8"/>
      <c r="K1602" s="8"/>
      <c r="L1602" s="8"/>
      <c r="M1602" s="1"/>
      <c r="W1602" s="15" t="s">
        <v>574</v>
      </c>
      <c r="X1602" s="45" t="s">
        <v>3748</v>
      </c>
    </row>
    <row r="1603" spans="2:24" ht="31.5" hidden="1" customHeight="1" x14ac:dyDescent="0.2">
      <c r="B1603" s="8"/>
      <c r="C1603" s="8"/>
      <c r="D1603" s="8"/>
      <c r="E1603" s="8"/>
      <c r="F1603" s="8"/>
      <c r="G1603" s="8"/>
      <c r="H1603" s="8"/>
      <c r="I1603" s="8"/>
      <c r="J1603" s="8"/>
      <c r="K1603" s="8"/>
      <c r="L1603" s="8"/>
      <c r="M1603" s="1"/>
      <c r="W1603" s="15" t="s">
        <v>839</v>
      </c>
      <c r="X1603" s="45" t="s">
        <v>3749</v>
      </c>
    </row>
    <row r="1604" spans="2:24" ht="31.5" hidden="1" customHeight="1" x14ac:dyDescent="0.2">
      <c r="B1604" s="8"/>
      <c r="C1604" s="8"/>
      <c r="D1604" s="8"/>
      <c r="E1604" s="8"/>
      <c r="F1604" s="8"/>
      <c r="G1604" s="8"/>
      <c r="H1604" s="8"/>
      <c r="I1604" s="8"/>
      <c r="J1604" s="8"/>
      <c r="K1604" s="8"/>
      <c r="L1604" s="8"/>
      <c r="M1604" s="1"/>
      <c r="W1604" s="15" t="s">
        <v>1258</v>
      </c>
      <c r="X1604" s="45" t="s">
        <v>3750</v>
      </c>
    </row>
    <row r="1605" spans="2:24" ht="31.5" hidden="1" customHeight="1" x14ac:dyDescent="0.2">
      <c r="B1605" s="8"/>
      <c r="C1605" s="8"/>
      <c r="D1605" s="8"/>
      <c r="E1605" s="8"/>
      <c r="F1605" s="8"/>
      <c r="G1605" s="8"/>
      <c r="H1605" s="8"/>
      <c r="I1605" s="8"/>
      <c r="J1605" s="8"/>
      <c r="K1605" s="8"/>
      <c r="L1605" s="8"/>
      <c r="M1605" s="1"/>
      <c r="W1605" s="15" t="s">
        <v>620</v>
      </c>
      <c r="X1605" s="45" t="s">
        <v>3751</v>
      </c>
    </row>
    <row r="1606" spans="2:24" ht="31.5" hidden="1" customHeight="1" x14ac:dyDescent="0.2">
      <c r="B1606" s="8"/>
      <c r="C1606" s="8"/>
      <c r="D1606" s="8"/>
      <c r="E1606" s="8"/>
      <c r="F1606" s="8"/>
      <c r="G1606" s="8"/>
      <c r="H1606" s="8"/>
      <c r="I1606" s="8"/>
      <c r="J1606" s="8"/>
      <c r="K1606" s="8"/>
      <c r="L1606" s="8"/>
      <c r="M1606" s="1"/>
      <c r="W1606" s="15" t="s">
        <v>36</v>
      </c>
      <c r="X1606" s="45" t="s">
        <v>3752</v>
      </c>
    </row>
    <row r="1607" spans="2:24" ht="31.5" hidden="1" customHeight="1" x14ac:dyDescent="0.2">
      <c r="B1607" s="8"/>
      <c r="C1607" s="8"/>
      <c r="D1607" s="8"/>
      <c r="E1607" s="8"/>
      <c r="F1607" s="8"/>
      <c r="G1607" s="8"/>
      <c r="H1607" s="8"/>
      <c r="I1607" s="8"/>
      <c r="J1607" s="8"/>
      <c r="K1607" s="8"/>
      <c r="L1607" s="8"/>
      <c r="M1607" s="1"/>
      <c r="W1607" s="15" t="s">
        <v>840</v>
      </c>
      <c r="X1607" s="45" t="s">
        <v>3753</v>
      </c>
    </row>
    <row r="1608" spans="2:24" ht="31.5" hidden="1" customHeight="1" x14ac:dyDescent="0.2">
      <c r="B1608" s="8"/>
      <c r="C1608" s="8"/>
      <c r="D1608" s="8"/>
      <c r="E1608" s="8"/>
      <c r="F1608" s="8"/>
      <c r="G1608" s="8"/>
      <c r="H1608" s="8"/>
      <c r="I1608" s="8"/>
      <c r="J1608" s="8"/>
      <c r="K1608" s="8"/>
      <c r="L1608" s="8"/>
      <c r="M1608" s="1"/>
      <c r="W1608" s="15" t="s">
        <v>1278</v>
      </c>
      <c r="X1608" s="45" t="s">
        <v>3754</v>
      </c>
    </row>
    <row r="1609" spans="2:24" ht="31.5" hidden="1" customHeight="1" x14ac:dyDescent="0.2">
      <c r="B1609" s="8"/>
      <c r="C1609" s="8"/>
      <c r="D1609" s="8"/>
      <c r="E1609" s="8"/>
      <c r="F1609" s="8"/>
      <c r="G1609" s="8"/>
      <c r="H1609" s="8"/>
      <c r="I1609" s="8"/>
      <c r="J1609" s="8"/>
      <c r="K1609" s="8"/>
      <c r="L1609" s="8"/>
      <c r="M1609" s="1"/>
      <c r="W1609" s="15" t="s">
        <v>841</v>
      </c>
      <c r="X1609" s="45" t="s">
        <v>3755</v>
      </c>
    </row>
    <row r="1610" spans="2:24" ht="31.5" hidden="1" customHeight="1" x14ac:dyDescent="0.2">
      <c r="B1610" s="8"/>
      <c r="C1610" s="8"/>
      <c r="D1610" s="8"/>
      <c r="E1610" s="8"/>
      <c r="F1610" s="8"/>
      <c r="G1610" s="8"/>
      <c r="H1610" s="8"/>
      <c r="I1610" s="8"/>
      <c r="J1610" s="8"/>
      <c r="K1610" s="8"/>
      <c r="L1610" s="8"/>
      <c r="M1610" s="1"/>
      <c r="W1610" s="15" t="s">
        <v>841</v>
      </c>
      <c r="X1610" s="45" t="s">
        <v>3756</v>
      </c>
    </row>
    <row r="1611" spans="2:24" ht="31.5" hidden="1" customHeight="1" x14ac:dyDescent="0.2">
      <c r="B1611" s="8"/>
      <c r="C1611" s="8"/>
      <c r="D1611" s="8"/>
      <c r="E1611" s="8"/>
      <c r="F1611" s="8"/>
      <c r="G1611" s="8"/>
      <c r="H1611" s="8"/>
      <c r="I1611" s="8"/>
      <c r="J1611" s="8"/>
      <c r="K1611" s="8"/>
      <c r="L1611" s="8"/>
      <c r="M1611" s="1"/>
      <c r="W1611" s="15" t="s">
        <v>842</v>
      </c>
      <c r="X1611" s="45" t="s">
        <v>3757</v>
      </c>
    </row>
    <row r="1612" spans="2:24" ht="31.5" hidden="1" customHeight="1" x14ac:dyDescent="0.2">
      <c r="B1612" s="8"/>
      <c r="C1612" s="8"/>
      <c r="D1612" s="8"/>
      <c r="E1612" s="8"/>
      <c r="F1612" s="8"/>
      <c r="G1612" s="8"/>
      <c r="H1612" s="8"/>
      <c r="I1612" s="8"/>
      <c r="J1612" s="8"/>
      <c r="K1612" s="8"/>
      <c r="L1612" s="8"/>
      <c r="M1612" s="1"/>
      <c r="W1612" s="15" t="s">
        <v>843</v>
      </c>
      <c r="X1612" s="45" t="s">
        <v>3758</v>
      </c>
    </row>
    <row r="1613" spans="2:24" ht="31.5" hidden="1" customHeight="1" x14ac:dyDescent="0.2">
      <c r="B1613" s="8"/>
      <c r="C1613" s="8"/>
      <c r="D1613" s="8"/>
      <c r="E1613" s="8"/>
      <c r="F1613" s="8"/>
      <c r="G1613" s="8"/>
      <c r="H1613" s="8"/>
      <c r="I1613" s="8"/>
      <c r="J1613" s="8"/>
      <c r="K1613" s="8"/>
      <c r="L1613" s="8"/>
      <c r="M1613" s="1"/>
      <c r="W1613" s="15" t="s">
        <v>844</v>
      </c>
      <c r="X1613" s="45" t="s">
        <v>3759</v>
      </c>
    </row>
    <row r="1614" spans="2:24" ht="31.5" hidden="1" customHeight="1" x14ac:dyDescent="0.2">
      <c r="B1614" s="8"/>
      <c r="C1614" s="8"/>
      <c r="D1614" s="8"/>
      <c r="E1614" s="8"/>
      <c r="F1614" s="8"/>
      <c r="G1614" s="8"/>
      <c r="H1614" s="8"/>
      <c r="I1614" s="8"/>
      <c r="J1614" s="8"/>
      <c r="K1614" s="8"/>
      <c r="L1614" s="8"/>
      <c r="M1614" s="1"/>
      <c r="W1614" s="15" t="s">
        <v>845</v>
      </c>
      <c r="X1614" s="45" t="s">
        <v>3760</v>
      </c>
    </row>
    <row r="1615" spans="2:24" ht="31.5" hidden="1" customHeight="1" x14ac:dyDescent="0.2">
      <c r="B1615" s="8"/>
      <c r="C1615" s="8"/>
      <c r="D1615" s="8"/>
      <c r="E1615" s="8"/>
      <c r="F1615" s="8"/>
      <c r="G1615" s="8"/>
      <c r="H1615" s="8"/>
      <c r="I1615" s="8"/>
      <c r="J1615" s="8"/>
      <c r="K1615" s="8"/>
      <c r="L1615" s="8"/>
      <c r="M1615" s="1"/>
      <c r="W1615" s="15" t="s">
        <v>634</v>
      </c>
      <c r="X1615" s="45" t="s">
        <v>3761</v>
      </c>
    </row>
    <row r="1616" spans="2:24" ht="31.5" hidden="1" customHeight="1" x14ac:dyDescent="0.2">
      <c r="B1616" s="8"/>
      <c r="C1616" s="8"/>
      <c r="D1616" s="8"/>
      <c r="E1616" s="8"/>
      <c r="F1616" s="8"/>
      <c r="G1616" s="8"/>
      <c r="H1616" s="8"/>
      <c r="I1616" s="8"/>
      <c r="J1616" s="8"/>
      <c r="K1616" s="8"/>
      <c r="L1616" s="8"/>
      <c r="M1616" s="1"/>
      <c r="W1616" s="15" t="s">
        <v>846</v>
      </c>
      <c r="X1616" s="45" t="s">
        <v>3762</v>
      </c>
    </row>
    <row r="1617" spans="2:24" ht="31.5" hidden="1" customHeight="1" x14ac:dyDescent="0.2">
      <c r="B1617" s="8"/>
      <c r="C1617" s="8"/>
      <c r="D1617" s="8"/>
      <c r="E1617" s="8"/>
      <c r="F1617" s="8"/>
      <c r="G1617" s="8"/>
      <c r="H1617" s="8"/>
      <c r="I1617" s="8"/>
      <c r="J1617" s="8"/>
      <c r="K1617" s="8"/>
      <c r="L1617" s="8"/>
      <c r="M1617" s="1"/>
      <c r="W1617" s="15" t="s">
        <v>560</v>
      </c>
      <c r="X1617" s="45" t="s">
        <v>3763</v>
      </c>
    </row>
    <row r="1618" spans="2:24" ht="31.5" hidden="1" customHeight="1" x14ac:dyDescent="0.2">
      <c r="B1618" s="8"/>
      <c r="C1618" s="8"/>
      <c r="D1618" s="8"/>
      <c r="E1618" s="8"/>
      <c r="F1618" s="8"/>
      <c r="G1618" s="8"/>
      <c r="H1618" s="8"/>
      <c r="I1618" s="8"/>
      <c r="J1618" s="8"/>
      <c r="K1618" s="8"/>
      <c r="L1618" s="8"/>
      <c r="M1618" s="1"/>
      <c r="W1618" s="15" t="s">
        <v>847</v>
      </c>
      <c r="X1618" s="45" t="s">
        <v>3764</v>
      </c>
    </row>
    <row r="1619" spans="2:24" ht="31.5" hidden="1" customHeight="1" x14ac:dyDescent="0.2">
      <c r="B1619" s="8"/>
      <c r="C1619" s="8"/>
      <c r="D1619" s="8"/>
      <c r="E1619" s="8"/>
      <c r="F1619" s="8"/>
      <c r="G1619" s="8"/>
      <c r="H1619" s="8"/>
      <c r="I1619" s="8"/>
      <c r="J1619" s="8"/>
      <c r="K1619" s="8"/>
      <c r="L1619" s="8"/>
      <c r="M1619" s="1"/>
      <c r="W1619" s="15" t="s">
        <v>848</v>
      </c>
      <c r="X1619" s="45" t="s">
        <v>3765</v>
      </c>
    </row>
    <row r="1620" spans="2:24" ht="31.5" hidden="1" customHeight="1" x14ac:dyDescent="0.2">
      <c r="B1620" s="8"/>
      <c r="C1620" s="8"/>
      <c r="D1620" s="8"/>
      <c r="E1620" s="8"/>
      <c r="F1620" s="8"/>
      <c r="G1620" s="8"/>
      <c r="H1620" s="8"/>
      <c r="I1620" s="8"/>
      <c r="J1620" s="8"/>
      <c r="K1620" s="8"/>
      <c r="L1620" s="8"/>
      <c r="M1620" s="1"/>
      <c r="W1620" s="15" t="s">
        <v>436</v>
      </c>
      <c r="X1620" s="45" t="s">
        <v>3766</v>
      </c>
    </row>
    <row r="1621" spans="2:24" ht="31.5" hidden="1" customHeight="1" x14ac:dyDescent="0.2">
      <c r="B1621" s="8"/>
      <c r="C1621" s="8"/>
      <c r="D1621" s="8"/>
      <c r="E1621" s="8"/>
      <c r="F1621" s="8"/>
      <c r="G1621" s="8"/>
      <c r="H1621" s="8"/>
      <c r="I1621" s="8"/>
      <c r="J1621" s="8"/>
      <c r="K1621" s="8"/>
      <c r="L1621" s="8"/>
      <c r="M1621" s="1"/>
      <c r="W1621" s="15" t="s">
        <v>475</v>
      </c>
      <c r="X1621" s="45" t="s">
        <v>3767</v>
      </c>
    </row>
    <row r="1622" spans="2:24" ht="31.5" hidden="1" customHeight="1" x14ac:dyDescent="0.2">
      <c r="B1622" s="8"/>
      <c r="C1622" s="8"/>
      <c r="D1622" s="8"/>
      <c r="E1622" s="8"/>
      <c r="F1622" s="8"/>
      <c r="G1622" s="8"/>
      <c r="H1622" s="8"/>
      <c r="I1622" s="8"/>
      <c r="J1622" s="8"/>
      <c r="K1622" s="8"/>
      <c r="L1622" s="8"/>
      <c r="M1622" s="1"/>
      <c r="W1622" s="15" t="s">
        <v>1369</v>
      </c>
      <c r="X1622" s="45" t="s">
        <v>3768</v>
      </c>
    </row>
    <row r="1623" spans="2:24" ht="31.5" hidden="1" customHeight="1" x14ac:dyDescent="0.2">
      <c r="B1623" s="8"/>
      <c r="C1623" s="8"/>
      <c r="D1623" s="8"/>
      <c r="E1623" s="8"/>
      <c r="F1623" s="8"/>
      <c r="G1623" s="8"/>
      <c r="H1623" s="8"/>
      <c r="I1623" s="8"/>
      <c r="J1623" s="8"/>
      <c r="K1623" s="8"/>
      <c r="L1623" s="8"/>
      <c r="M1623" s="1"/>
      <c r="W1623" s="15" t="s">
        <v>849</v>
      </c>
      <c r="X1623" s="45" t="s">
        <v>3769</v>
      </c>
    </row>
    <row r="1624" spans="2:24" ht="31.5" hidden="1" customHeight="1" x14ac:dyDescent="0.2">
      <c r="B1624" s="8"/>
      <c r="C1624" s="8"/>
      <c r="D1624" s="8"/>
      <c r="E1624" s="8"/>
      <c r="F1624" s="8"/>
      <c r="G1624" s="8"/>
      <c r="H1624" s="8"/>
      <c r="I1624" s="8"/>
      <c r="J1624" s="8"/>
      <c r="K1624" s="8"/>
      <c r="L1624" s="8"/>
      <c r="M1624" s="1"/>
      <c r="W1624" s="15" t="s">
        <v>850</v>
      </c>
      <c r="X1624" s="45" t="s">
        <v>3770</v>
      </c>
    </row>
    <row r="1625" spans="2:24" ht="31.5" hidden="1" customHeight="1" x14ac:dyDescent="0.2">
      <c r="B1625" s="8"/>
      <c r="C1625" s="8"/>
      <c r="D1625" s="8"/>
      <c r="E1625" s="8"/>
      <c r="F1625" s="8"/>
      <c r="G1625" s="8"/>
      <c r="H1625" s="8"/>
      <c r="I1625" s="8"/>
      <c r="J1625" s="8"/>
      <c r="K1625" s="8"/>
      <c r="L1625" s="8"/>
      <c r="M1625" s="1"/>
      <c r="W1625" s="15" t="s">
        <v>614</v>
      </c>
      <c r="X1625" s="45" t="s">
        <v>3771</v>
      </c>
    </row>
    <row r="1626" spans="2:24" ht="31.5" hidden="1" customHeight="1" x14ac:dyDescent="0.2">
      <c r="B1626" s="8"/>
      <c r="C1626" s="8"/>
      <c r="D1626" s="8"/>
      <c r="E1626" s="8"/>
      <c r="F1626" s="8"/>
      <c r="G1626" s="8"/>
      <c r="H1626" s="8"/>
      <c r="I1626" s="8"/>
      <c r="J1626" s="8"/>
      <c r="K1626" s="8"/>
      <c r="L1626" s="8"/>
      <c r="M1626" s="1"/>
      <c r="W1626" s="15" t="s">
        <v>851</v>
      </c>
      <c r="X1626" s="45" t="s">
        <v>3772</v>
      </c>
    </row>
    <row r="1627" spans="2:24" ht="31.5" hidden="1" customHeight="1" x14ac:dyDescent="0.2">
      <c r="B1627" s="8"/>
      <c r="C1627" s="8"/>
      <c r="D1627" s="8"/>
      <c r="E1627" s="8"/>
      <c r="F1627" s="8"/>
      <c r="G1627" s="8"/>
      <c r="H1627" s="8"/>
      <c r="I1627" s="8"/>
      <c r="J1627" s="8"/>
      <c r="K1627" s="8"/>
      <c r="L1627" s="8"/>
      <c r="M1627" s="1"/>
      <c r="W1627" s="15" t="s">
        <v>464</v>
      </c>
      <c r="X1627" s="45" t="s">
        <v>3773</v>
      </c>
    </row>
    <row r="1628" spans="2:24" ht="31.5" hidden="1" customHeight="1" x14ac:dyDescent="0.2">
      <c r="B1628" s="8"/>
      <c r="C1628" s="8"/>
      <c r="D1628" s="8"/>
      <c r="E1628" s="8"/>
      <c r="F1628" s="8"/>
      <c r="G1628" s="8"/>
      <c r="H1628" s="8"/>
      <c r="I1628" s="8"/>
      <c r="J1628" s="8"/>
      <c r="K1628" s="8"/>
      <c r="L1628" s="8"/>
      <c r="M1628" s="1"/>
      <c r="W1628" s="15" t="s">
        <v>1360</v>
      </c>
      <c r="X1628" s="45" t="s">
        <v>3774</v>
      </c>
    </row>
    <row r="1629" spans="2:24" ht="31.5" hidden="1" customHeight="1" x14ac:dyDescent="0.2">
      <c r="B1629" s="8"/>
      <c r="C1629" s="8"/>
      <c r="D1629" s="8"/>
      <c r="E1629" s="8"/>
      <c r="F1629" s="8"/>
      <c r="G1629" s="8"/>
      <c r="H1629" s="8"/>
      <c r="I1629" s="8"/>
      <c r="J1629" s="8"/>
      <c r="K1629" s="8"/>
      <c r="L1629" s="8"/>
      <c r="M1629" s="1"/>
      <c r="W1629" s="15" t="s">
        <v>852</v>
      </c>
      <c r="X1629" s="45" t="s">
        <v>3775</v>
      </c>
    </row>
    <row r="1630" spans="2:24" ht="31.5" hidden="1" customHeight="1" x14ac:dyDescent="0.2">
      <c r="B1630" s="8"/>
      <c r="C1630" s="8"/>
      <c r="D1630" s="8"/>
      <c r="E1630" s="8"/>
      <c r="F1630" s="8"/>
      <c r="G1630" s="8"/>
      <c r="H1630" s="8"/>
      <c r="I1630" s="8"/>
      <c r="J1630" s="8"/>
      <c r="K1630" s="8"/>
      <c r="L1630" s="8"/>
      <c r="M1630" s="1"/>
      <c r="W1630" s="15" t="s">
        <v>1220</v>
      </c>
      <c r="X1630" s="45" t="s">
        <v>3776</v>
      </c>
    </row>
    <row r="1631" spans="2:24" ht="31.5" hidden="1" customHeight="1" x14ac:dyDescent="0.2">
      <c r="B1631" s="8"/>
      <c r="C1631" s="8"/>
      <c r="D1631" s="8"/>
      <c r="E1631" s="8"/>
      <c r="F1631" s="8"/>
      <c r="G1631" s="8"/>
      <c r="H1631" s="8"/>
      <c r="I1631" s="8"/>
      <c r="J1631" s="8"/>
      <c r="K1631" s="8"/>
      <c r="L1631" s="8"/>
      <c r="M1631" s="1"/>
      <c r="W1631" s="15" t="s">
        <v>513</v>
      </c>
      <c r="X1631" s="45" t="s">
        <v>3777</v>
      </c>
    </row>
    <row r="1632" spans="2:24" ht="31.5" hidden="1" customHeight="1" x14ac:dyDescent="0.2">
      <c r="B1632" s="8"/>
      <c r="C1632" s="8"/>
      <c r="D1632" s="8"/>
      <c r="E1632" s="8"/>
      <c r="F1632" s="8"/>
      <c r="G1632" s="8"/>
      <c r="H1632" s="8"/>
      <c r="I1632" s="8"/>
      <c r="J1632" s="8"/>
      <c r="K1632" s="8"/>
      <c r="L1632" s="8"/>
      <c r="M1632" s="1"/>
      <c r="W1632" s="15" t="s">
        <v>474</v>
      </c>
      <c r="X1632" s="45" t="s">
        <v>3778</v>
      </c>
    </row>
    <row r="1633" spans="2:24" ht="31.5" hidden="1" customHeight="1" x14ac:dyDescent="0.2">
      <c r="B1633" s="8"/>
      <c r="C1633" s="8"/>
      <c r="D1633" s="8"/>
      <c r="E1633" s="8"/>
      <c r="F1633" s="8"/>
      <c r="G1633" s="8"/>
      <c r="H1633" s="8"/>
      <c r="I1633" s="8"/>
      <c r="J1633" s="8"/>
      <c r="K1633" s="8"/>
      <c r="L1633" s="8"/>
      <c r="M1633" s="1"/>
      <c r="W1633" s="15" t="s">
        <v>270</v>
      </c>
      <c r="X1633" s="45" t="s">
        <v>3779</v>
      </c>
    </row>
    <row r="1634" spans="2:24" ht="31.5" hidden="1" customHeight="1" x14ac:dyDescent="0.2">
      <c r="B1634" s="8"/>
      <c r="C1634" s="8"/>
      <c r="D1634" s="8"/>
      <c r="E1634" s="8"/>
      <c r="F1634" s="8"/>
      <c r="G1634" s="8"/>
      <c r="H1634" s="8"/>
      <c r="I1634" s="8"/>
      <c r="J1634" s="8"/>
      <c r="K1634" s="8"/>
      <c r="L1634" s="8"/>
      <c r="M1634" s="1"/>
      <c r="W1634" s="15" t="s">
        <v>853</v>
      </c>
      <c r="X1634" s="45" t="s">
        <v>3780</v>
      </c>
    </row>
    <row r="1635" spans="2:24" ht="31.5" hidden="1" customHeight="1" x14ac:dyDescent="0.2">
      <c r="B1635" s="8"/>
      <c r="C1635" s="8"/>
      <c r="D1635" s="8"/>
      <c r="E1635" s="8"/>
      <c r="F1635" s="8"/>
      <c r="G1635" s="8"/>
      <c r="H1635" s="8"/>
      <c r="I1635" s="8"/>
      <c r="J1635" s="8"/>
      <c r="K1635" s="8"/>
      <c r="L1635" s="8"/>
      <c r="M1635" s="1"/>
      <c r="W1635" s="15" t="s">
        <v>643</v>
      </c>
      <c r="X1635" s="45" t="s">
        <v>3781</v>
      </c>
    </row>
    <row r="1636" spans="2:24" ht="31.5" hidden="1" customHeight="1" x14ac:dyDescent="0.2">
      <c r="B1636" s="8"/>
      <c r="C1636" s="8"/>
      <c r="D1636" s="8"/>
      <c r="E1636" s="8"/>
      <c r="F1636" s="8"/>
      <c r="G1636" s="8"/>
      <c r="H1636" s="8"/>
      <c r="I1636" s="8"/>
      <c r="J1636" s="8"/>
      <c r="K1636" s="8"/>
      <c r="L1636" s="8"/>
      <c r="M1636" s="1"/>
      <c r="W1636" s="15" t="s">
        <v>854</v>
      </c>
      <c r="X1636" s="45" t="s">
        <v>3782</v>
      </c>
    </row>
    <row r="1637" spans="2:24" ht="31.5" hidden="1" customHeight="1" x14ac:dyDescent="0.2">
      <c r="B1637" s="8"/>
      <c r="C1637" s="8"/>
      <c r="D1637" s="8"/>
      <c r="E1637" s="8"/>
      <c r="F1637" s="8"/>
      <c r="G1637" s="8"/>
      <c r="H1637" s="8"/>
      <c r="I1637" s="8"/>
      <c r="J1637" s="8"/>
      <c r="K1637" s="8"/>
      <c r="L1637" s="8"/>
      <c r="M1637" s="1"/>
      <c r="W1637" s="15" t="s">
        <v>855</v>
      </c>
      <c r="X1637" s="45" t="s">
        <v>3783</v>
      </c>
    </row>
    <row r="1638" spans="2:24" ht="31.5" hidden="1" customHeight="1" x14ac:dyDescent="0.2">
      <c r="B1638" s="8"/>
      <c r="C1638" s="8"/>
      <c r="D1638" s="8"/>
      <c r="E1638" s="8"/>
      <c r="F1638" s="8"/>
      <c r="G1638" s="8"/>
      <c r="H1638" s="8"/>
      <c r="I1638" s="8"/>
      <c r="J1638" s="8"/>
      <c r="K1638" s="8"/>
      <c r="L1638" s="8"/>
      <c r="M1638" s="1"/>
      <c r="W1638" s="15" t="s">
        <v>855</v>
      </c>
      <c r="X1638" s="45" t="s">
        <v>3784</v>
      </c>
    </row>
    <row r="1639" spans="2:24" ht="31.5" hidden="1" customHeight="1" x14ac:dyDescent="0.2">
      <c r="B1639" s="8"/>
      <c r="C1639" s="8"/>
      <c r="D1639" s="8"/>
      <c r="E1639" s="8"/>
      <c r="F1639" s="8"/>
      <c r="G1639" s="8"/>
      <c r="H1639" s="8"/>
      <c r="I1639" s="8"/>
      <c r="J1639" s="8"/>
      <c r="K1639" s="8"/>
      <c r="L1639" s="8"/>
      <c r="M1639" s="1"/>
      <c r="W1639" s="15" t="s">
        <v>855</v>
      </c>
      <c r="X1639" s="45" t="s">
        <v>3785</v>
      </c>
    </row>
    <row r="1640" spans="2:24" ht="31.5" hidden="1" customHeight="1" x14ac:dyDescent="0.2">
      <c r="B1640" s="8"/>
      <c r="C1640" s="8"/>
      <c r="D1640" s="8"/>
      <c r="E1640" s="8"/>
      <c r="F1640" s="8"/>
      <c r="G1640" s="8"/>
      <c r="H1640" s="8"/>
      <c r="I1640" s="8"/>
      <c r="J1640" s="8"/>
      <c r="K1640" s="8"/>
      <c r="L1640" s="8"/>
      <c r="M1640" s="1"/>
      <c r="W1640" s="15" t="s">
        <v>855</v>
      </c>
      <c r="X1640" s="45" t="s">
        <v>3786</v>
      </c>
    </row>
    <row r="1641" spans="2:24" ht="31.5" hidden="1" customHeight="1" x14ac:dyDescent="0.2">
      <c r="B1641" s="8"/>
      <c r="C1641" s="8"/>
      <c r="D1641" s="8"/>
      <c r="E1641" s="8"/>
      <c r="F1641" s="8"/>
      <c r="G1641" s="8"/>
      <c r="H1641" s="8"/>
      <c r="I1641" s="8"/>
      <c r="J1641" s="8"/>
      <c r="K1641" s="8"/>
      <c r="L1641" s="8"/>
      <c r="M1641" s="1"/>
      <c r="W1641" s="15" t="s">
        <v>856</v>
      </c>
      <c r="X1641" s="45" t="s">
        <v>3787</v>
      </c>
    </row>
    <row r="1642" spans="2:24" ht="31.5" hidden="1" customHeight="1" x14ac:dyDescent="0.2">
      <c r="B1642" s="8"/>
      <c r="C1642" s="8"/>
      <c r="D1642" s="8"/>
      <c r="E1642" s="8"/>
      <c r="F1642" s="8"/>
      <c r="G1642" s="8"/>
      <c r="H1642" s="8"/>
      <c r="I1642" s="8"/>
      <c r="J1642" s="8"/>
      <c r="K1642" s="8"/>
      <c r="L1642" s="8"/>
      <c r="M1642" s="1"/>
      <c r="W1642" s="15" t="s">
        <v>377</v>
      </c>
      <c r="X1642" s="45" t="s">
        <v>3788</v>
      </c>
    </row>
    <row r="1643" spans="2:24" ht="31.5" hidden="1" customHeight="1" x14ac:dyDescent="0.2">
      <c r="B1643" s="8"/>
      <c r="C1643" s="8"/>
      <c r="D1643" s="8"/>
      <c r="E1643" s="8"/>
      <c r="F1643" s="8"/>
      <c r="G1643" s="8"/>
      <c r="H1643" s="8"/>
      <c r="I1643" s="8"/>
      <c r="J1643" s="8"/>
      <c r="K1643" s="8"/>
      <c r="L1643" s="8"/>
      <c r="M1643" s="1"/>
      <c r="W1643" s="15" t="s">
        <v>1301</v>
      </c>
      <c r="X1643" s="45" t="s">
        <v>3789</v>
      </c>
    </row>
    <row r="1644" spans="2:24" ht="31.5" hidden="1" customHeight="1" x14ac:dyDescent="0.2">
      <c r="B1644" s="8"/>
      <c r="C1644" s="8"/>
      <c r="D1644" s="8"/>
      <c r="E1644" s="8"/>
      <c r="F1644" s="8"/>
      <c r="G1644" s="8"/>
      <c r="H1644" s="8"/>
      <c r="I1644" s="8"/>
      <c r="J1644" s="8"/>
      <c r="K1644" s="8"/>
      <c r="L1644" s="8"/>
      <c r="M1644" s="1"/>
      <c r="W1644" s="15" t="s">
        <v>857</v>
      </c>
      <c r="X1644" s="45" t="s">
        <v>3790</v>
      </c>
    </row>
    <row r="1645" spans="2:24" ht="31.5" hidden="1" customHeight="1" x14ac:dyDescent="0.2">
      <c r="B1645" s="8"/>
      <c r="C1645" s="8"/>
      <c r="D1645" s="8"/>
      <c r="E1645" s="8"/>
      <c r="F1645" s="8"/>
      <c r="G1645" s="8"/>
      <c r="H1645" s="8"/>
      <c r="I1645" s="8"/>
      <c r="J1645" s="8"/>
      <c r="K1645" s="8"/>
      <c r="L1645" s="8"/>
      <c r="M1645" s="1"/>
      <c r="W1645" s="15" t="s">
        <v>90</v>
      </c>
      <c r="X1645" s="45" t="s">
        <v>3791</v>
      </c>
    </row>
    <row r="1646" spans="2:24" ht="31.5" hidden="1" customHeight="1" x14ac:dyDescent="0.2">
      <c r="B1646" s="8"/>
      <c r="C1646" s="8"/>
      <c r="D1646" s="8"/>
      <c r="E1646" s="8"/>
      <c r="F1646" s="8"/>
      <c r="G1646" s="8"/>
      <c r="H1646" s="8"/>
      <c r="I1646" s="8"/>
      <c r="J1646" s="8"/>
      <c r="K1646" s="8"/>
      <c r="L1646" s="8"/>
      <c r="M1646" s="1"/>
      <c r="W1646" s="15" t="s">
        <v>858</v>
      </c>
      <c r="X1646" s="45" t="s">
        <v>3792</v>
      </c>
    </row>
    <row r="1647" spans="2:24" ht="31.5" hidden="1" customHeight="1" x14ac:dyDescent="0.2">
      <c r="B1647" s="8"/>
      <c r="C1647" s="8"/>
      <c r="D1647" s="8"/>
      <c r="E1647" s="8"/>
      <c r="F1647" s="8"/>
      <c r="G1647" s="8"/>
      <c r="H1647" s="8"/>
      <c r="I1647" s="8"/>
      <c r="J1647" s="8"/>
      <c r="K1647" s="8"/>
      <c r="L1647" s="8"/>
      <c r="M1647" s="1"/>
      <c r="W1647" s="15" t="s">
        <v>859</v>
      </c>
      <c r="X1647" s="45" t="s">
        <v>3793</v>
      </c>
    </row>
    <row r="1648" spans="2:24" ht="31.5" hidden="1" customHeight="1" x14ac:dyDescent="0.2">
      <c r="B1648" s="8"/>
      <c r="C1648" s="8"/>
      <c r="D1648" s="8"/>
      <c r="E1648" s="8"/>
      <c r="F1648" s="8"/>
      <c r="G1648" s="8"/>
      <c r="H1648" s="8"/>
      <c r="I1648" s="8"/>
      <c r="J1648" s="8"/>
      <c r="K1648" s="8"/>
      <c r="L1648" s="8"/>
      <c r="M1648" s="1"/>
      <c r="W1648" s="15" t="s">
        <v>860</v>
      </c>
      <c r="X1648" s="45" t="s">
        <v>3794</v>
      </c>
    </row>
    <row r="1649" spans="2:24" ht="31.5" hidden="1" customHeight="1" x14ac:dyDescent="0.2">
      <c r="B1649" s="8"/>
      <c r="C1649" s="8"/>
      <c r="D1649" s="8"/>
      <c r="E1649" s="8"/>
      <c r="F1649" s="8"/>
      <c r="G1649" s="8"/>
      <c r="H1649" s="8"/>
      <c r="I1649" s="8"/>
      <c r="J1649" s="8"/>
      <c r="K1649" s="8"/>
      <c r="L1649" s="8"/>
      <c r="M1649" s="1"/>
      <c r="W1649" s="15" t="s">
        <v>861</v>
      </c>
      <c r="X1649" s="45" t="s">
        <v>3795</v>
      </c>
    </row>
    <row r="1650" spans="2:24" ht="31.5" hidden="1" customHeight="1" x14ac:dyDescent="0.2">
      <c r="B1650" s="8"/>
      <c r="C1650" s="8"/>
      <c r="D1650" s="8"/>
      <c r="E1650" s="8"/>
      <c r="F1650" s="8"/>
      <c r="G1650" s="8"/>
      <c r="H1650" s="8"/>
      <c r="I1650" s="8"/>
      <c r="J1650" s="8"/>
      <c r="K1650" s="8"/>
      <c r="L1650" s="8"/>
      <c r="M1650" s="1"/>
      <c r="W1650" s="15" t="s">
        <v>862</v>
      </c>
      <c r="X1650" s="45" t="s">
        <v>3796</v>
      </c>
    </row>
    <row r="1651" spans="2:24" ht="31.5" hidden="1" customHeight="1" x14ac:dyDescent="0.2">
      <c r="B1651" s="8"/>
      <c r="C1651" s="8"/>
      <c r="D1651" s="8"/>
      <c r="E1651" s="8"/>
      <c r="F1651" s="8"/>
      <c r="G1651" s="8"/>
      <c r="H1651" s="8"/>
      <c r="I1651" s="8"/>
      <c r="J1651" s="8"/>
      <c r="K1651" s="8"/>
      <c r="L1651" s="8"/>
      <c r="M1651" s="1"/>
      <c r="W1651" s="15" t="s">
        <v>863</v>
      </c>
      <c r="X1651" s="45" t="s">
        <v>3797</v>
      </c>
    </row>
    <row r="1652" spans="2:24" ht="31.5" hidden="1" customHeight="1" x14ac:dyDescent="0.2">
      <c r="B1652" s="8"/>
      <c r="C1652" s="8"/>
      <c r="D1652" s="8"/>
      <c r="E1652" s="8"/>
      <c r="F1652" s="8"/>
      <c r="G1652" s="8"/>
      <c r="H1652" s="8"/>
      <c r="I1652" s="8"/>
      <c r="J1652" s="8"/>
      <c r="K1652" s="8"/>
      <c r="L1652" s="8"/>
      <c r="M1652" s="1"/>
      <c r="W1652" s="15" t="s">
        <v>864</v>
      </c>
      <c r="X1652" s="45" t="s">
        <v>3798</v>
      </c>
    </row>
    <row r="1653" spans="2:24" ht="31.5" hidden="1" customHeight="1" x14ac:dyDescent="0.2">
      <c r="B1653" s="8"/>
      <c r="C1653" s="8"/>
      <c r="D1653" s="8"/>
      <c r="E1653" s="8"/>
      <c r="F1653" s="8"/>
      <c r="G1653" s="8"/>
      <c r="H1653" s="8"/>
      <c r="I1653" s="8"/>
      <c r="J1653" s="8"/>
      <c r="K1653" s="8"/>
      <c r="L1653" s="8"/>
      <c r="M1653" s="1"/>
      <c r="W1653" s="15" t="s">
        <v>864</v>
      </c>
      <c r="X1653" s="45" t="s">
        <v>3799</v>
      </c>
    </row>
    <row r="1654" spans="2:24" ht="31.5" hidden="1" customHeight="1" x14ac:dyDescent="0.2">
      <c r="B1654" s="8"/>
      <c r="C1654" s="8"/>
      <c r="D1654" s="8"/>
      <c r="E1654" s="8"/>
      <c r="F1654" s="8"/>
      <c r="G1654" s="8"/>
      <c r="H1654" s="8"/>
      <c r="I1654" s="8"/>
      <c r="J1654" s="8"/>
      <c r="K1654" s="8"/>
      <c r="L1654" s="8"/>
      <c r="M1654" s="1"/>
      <c r="W1654" s="15" t="s">
        <v>446</v>
      </c>
      <c r="X1654" s="45" t="s">
        <v>3800</v>
      </c>
    </row>
    <row r="1655" spans="2:24" ht="31.5" hidden="1" customHeight="1" x14ac:dyDescent="0.2">
      <c r="B1655" s="8"/>
      <c r="C1655" s="8"/>
      <c r="D1655" s="8"/>
      <c r="E1655" s="8"/>
      <c r="F1655" s="8"/>
      <c r="G1655" s="8"/>
      <c r="H1655" s="8"/>
      <c r="I1655" s="8"/>
      <c r="J1655" s="8"/>
      <c r="K1655" s="8"/>
      <c r="L1655" s="8"/>
      <c r="M1655" s="1"/>
      <c r="W1655" s="15" t="s">
        <v>865</v>
      </c>
      <c r="X1655" s="45" t="s">
        <v>3801</v>
      </c>
    </row>
    <row r="1656" spans="2:24" ht="31.5" hidden="1" customHeight="1" x14ac:dyDescent="0.2">
      <c r="B1656" s="8"/>
      <c r="C1656" s="8"/>
      <c r="D1656" s="8"/>
      <c r="E1656" s="8"/>
      <c r="F1656" s="8"/>
      <c r="G1656" s="8"/>
      <c r="H1656" s="8"/>
      <c r="I1656" s="8"/>
      <c r="J1656" s="8"/>
      <c r="K1656" s="8"/>
      <c r="L1656" s="8"/>
      <c r="M1656" s="1"/>
      <c r="W1656" s="15" t="s">
        <v>350</v>
      </c>
      <c r="X1656" s="45" t="s">
        <v>3802</v>
      </c>
    </row>
    <row r="1657" spans="2:24" ht="31.5" hidden="1" customHeight="1" x14ac:dyDescent="0.2">
      <c r="B1657" s="8"/>
      <c r="C1657" s="8"/>
      <c r="D1657" s="8"/>
      <c r="E1657" s="8"/>
      <c r="F1657" s="8"/>
      <c r="G1657" s="8"/>
      <c r="H1657" s="8"/>
      <c r="I1657" s="8"/>
      <c r="J1657" s="8"/>
      <c r="K1657" s="8"/>
      <c r="L1657" s="8"/>
      <c r="M1657" s="1"/>
      <c r="W1657" s="15" t="s">
        <v>866</v>
      </c>
      <c r="X1657" s="45" t="s">
        <v>3803</v>
      </c>
    </row>
    <row r="1658" spans="2:24" ht="31.5" hidden="1" customHeight="1" x14ac:dyDescent="0.2">
      <c r="B1658" s="8"/>
      <c r="C1658" s="8"/>
      <c r="D1658" s="8"/>
      <c r="E1658" s="8"/>
      <c r="F1658" s="8"/>
      <c r="G1658" s="8"/>
      <c r="H1658" s="8"/>
      <c r="I1658" s="8"/>
      <c r="J1658" s="8"/>
      <c r="K1658" s="8"/>
      <c r="L1658" s="8"/>
      <c r="M1658" s="1"/>
      <c r="W1658" s="15" t="s">
        <v>500</v>
      </c>
      <c r="X1658" s="45" t="s">
        <v>3804</v>
      </c>
    </row>
    <row r="1659" spans="2:24" ht="31.5" hidden="1" customHeight="1" x14ac:dyDescent="0.2">
      <c r="B1659" s="8"/>
      <c r="C1659" s="8"/>
      <c r="D1659" s="8"/>
      <c r="E1659" s="8"/>
      <c r="F1659" s="8"/>
      <c r="G1659" s="8"/>
      <c r="H1659" s="8"/>
      <c r="I1659" s="8"/>
      <c r="J1659" s="8"/>
      <c r="K1659" s="8"/>
      <c r="L1659" s="8"/>
      <c r="M1659" s="1"/>
      <c r="W1659" s="15" t="s">
        <v>867</v>
      </c>
      <c r="X1659" s="45" t="s">
        <v>3805</v>
      </c>
    </row>
    <row r="1660" spans="2:24" ht="31.5" hidden="1" customHeight="1" x14ac:dyDescent="0.2">
      <c r="B1660" s="8"/>
      <c r="C1660" s="8"/>
      <c r="D1660" s="8"/>
      <c r="E1660" s="8"/>
      <c r="F1660" s="8"/>
      <c r="G1660" s="8"/>
      <c r="H1660" s="8"/>
      <c r="I1660" s="8"/>
      <c r="J1660" s="8"/>
      <c r="K1660" s="8"/>
      <c r="L1660" s="8"/>
      <c r="M1660" s="1"/>
      <c r="W1660" s="15" t="s">
        <v>868</v>
      </c>
      <c r="X1660" s="45" t="s">
        <v>3806</v>
      </c>
    </row>
    <row r="1661" spans="2:24" ht="31.5" hidden="1" customHeight="1" x14ac:dyDescent="0.2">
      <c r="B1661" s="8"/>
      <c r="C1661" s="8"/>
      <c r="D1661" s="8"/>
      <c r="E1661" s="8"/>
      <c r="F1661" s="8"/>
      <c r="G1661" s="8"/>
      <c r="H1661" s="8"/>
      <c r="I1661" s="8"/>
      <c r="J1661" s="8"/>
      <c r="K1661" s="8"/>
      <c r="L1661" s="8"/>
      <c r="M1661" s="1"/>
      <c r="W1661" s="15" t="s">
        <v>869</v>
      </c>
      <c r="X1661" s="45" t="s">
        <v>3807</v>
      </c>
    </row>
    <row r="1662" spans="2:24" ht="31.5" hidden="1" customHeight="1" x14ac:dyDescent="0.2">
      <c r="B1662" s="8"/>
      <c r="C1662" s="8"/>
      <c r="D1662" s="8"/>
      <c r="E1662" s="8"/>
      <c r="F1662" s="8"/>
      <c r="G1662" s="8"/>
      <c r="H1662" s="8"/>
      <c r="I1662" s="8"/>
      <c r="J1662" s="8"/>
      <c r="K1662" s="8"/>
      <c r="L1662" s="8"/>
      <c r="M1662" s="1"/>
      <c r="W1662" s="15" t="s">
        <v>22</v>
      </c>
      <c r="X1662" s="45" t="s">
        <v>3808</v>
      </c>
    </row>
    <row r="1663" spans="2:24" ht="31.5" hidden="1" customHeight="1" x14ac:dyDescent="0.2">
      <c r="B1663" s="8"/>
      <c r="C1663" s="8"/>
      <c r="D1663" s="8"/>
      <c r="E1663" s="8"/>
      <c r="F1663" s="8"/>
      <c r="G1663" s="8"/>
      <c r="H1663" s="8"/>
      <c r="I1663" s="8"/>
      <c r="J1663" s="8"/>
      <c r="K1663" s="8"/>
      <c r="L1663" s="8"/>
      <c r="M1663" s="1"/>
      <c r="W1663" s="15" t="s">
        <v>326</v>
      </c>
      <c r="X1663" s="45" t="s">
        <v>3809</v>
      </c>
    </row>
    <row r="1664" spans="2:24" ht="31.5" hidden="1" customHeight="1" x14ac:dyDescent="0.2">
      <c r="B1664" s="8"/>
      <c r="C1664" s="8"/>
      <c r="D1664" s="8"/>
      <c r="E1664" s="8"/>
      <c r="F1664" s="8"/>
      <c r="G1664" s="8"/>
      <c r="H1664" s="8"/>
      <c r="I1664" s="8"/>
      <c r="J1664" s="8"/>
      <c r="K1664" s="8"/>
      <c r="L1664" s="8"/>
      <c r="M1664" s="1"/>
      <c r="W1664" s="15" t="s">
        <v>870</v>
      </c>
      <c r="X1664" s="45" t="s">
        <v>3810</v>
      </c>
    </row>
    <row r="1665" spans="2:24" ht="31.5" hidden="1" customHeight="1" x14ac:dyDescent="0.2">
      <c r="B1665" s="8"/>
      <c r="C1665" s="8"/>
      <c r="D1665" s="8"/>
      <c r="E1665" s="8"/>
      <c r="F1665" s="8"/>
      <c r="G1665" s="8"/>
      <c r="H1665" s="8"/>
      <c r="I1665" s="8"/>
      <c r="J1665" s="8"/>
      <c r="K1665" s="8"/>
      <c r="L1665" s="8"/>
      <c r="M1665" s="1"/>
      <c r="W1665" s="15" t="s">
        <v>871</v>
      </c>
      <c r="X1665" s="45" t="s">
        <v>3811</v>
      </c>
    </row>
    <row r="1666" spans="2:24" ht="31.5" hidden="1" customHeight="1" x14ac:dyDescent="0.2">
      <c r="B1666" s="8"/>
      <c r="C1666" s="8"/>
      <c r="D1666" s="8"/>
      <c r="E1666" s="8"/>
      <c r="F1666" s="8"/>
      <c r="G1666" s="8"/>
      <c r="H1666" s="8"/>
      <c r="I1666" s="8"/>
      <c r="J1666" s="8"/>
      <c r="K1666" s="8"/>
      <c r="L1666" s="8"/>
      <c r="M1666" s="1"/>
      <c r="W1666" s="15" t="s">
        <v>872</v>
      </c>
      <c r="X1666" s="45" t="s">
        <v>3812</v>
      </c>
    </row>
    <row r="1667" spans="2:24" ht="31.5" hidden="1" customHeight="1" x14ac:dyDescent="0.2">
      <c r="B1667" s="8"/>
      <c r="C1667" s="8"/>
      <c r="D1667" s="8"/>
      <c r="E1667" s="8"/>
      <c r="F1667" s="8"/>
      <c r="G1667" s="8"/>
      <c r="H1667" s="8"/>
      <c r="I1667" s="8"/>
      <c r="J1667" s="8"/>
      <c r="K1667" s="8"/>
      <c r="L1667" s="8"/>
      <c r="M1667" s="1"/>
      <c r="W1667" s="15" t="s">
        <v>873</v>
      </c>
      <c r="X1667" s="45" t="s">
        <v>3813</v>
      </c>
    </row>
    <row r="1668" spans="2:24" ht="31.5" hidden="1" customHeight="1" x14ac:dyDescent="0.2">
      <c r="B1668" s="8"/>
      <c r="C1668" s="8"/>
      <c r="D1668" s="8"/>
      <c r="E1668" s="8"/>
      <c r="F1668" s="8"/>
      <c r="G1668" s="8"/>
      <c r="H1668" s="8"/>
      <c r="I1668" s="8"/>
      <c r="J1668" s="8"/>
      <c r="K1668" s="8"/>
      <c r="L1668" s="8"/>
      <c r="M1668" s="1"/>
      <c r="W1668" s="15" t="s">
        <v>874</v>
      </c>
      <c r="X1668" s="45" t="s">
        <v>3814</v>
      </c>
    </row>
    <row r="1669" spans="2:24" ht="31.5" hidden="1" customHeight="1" x14ac:dyDescent="0.2">
      <c r="B1669" s="8"/>
      <c r="C1669" s="8"/>
      <c r="D1669" s="8"/>
      <c r="E1669" s="8"/>
      <c r="F1669" s="8"/>
      <c r="G1669" s="8"/>
      <c r="H1669" s="8"/>
      <c r="I1669" s="8"/>
      <c r="J1669" s="8"/>
      <c r="K1669" s="8"/>
      <c r="L1669" s="8"/>
      <c r="M1669" s="1"/>
      <c r="W1669" s="15" t="s">
        <v>875</v>
      </c>
      <c r="X1669" s="45" t="s">
        <v>3815</v>
      </c>
    </row>
    <row r="1670" spans="2:24" ht="31.5" hidden="1" customHeight="1" x14ac:dyDescent="0.2">
      <c r="B1670" s="8"/>
      <c r="C1670" s="8"/>
      <c r="D1670" s="8"/>
      <c r="E1670" s="8"/>
      <c r="F1670" s="8"/>
      <c r="G1670" s="8"/>
      <c r="H1670" s="8"/>
      <c r="I1670" s="8"/>
      <c r="J1670" s="8"/>
      <c r="K1670" s="8"/>
      <c r="L1670" s="8"/>
      <c r="M1670" s="1"/>
      <c r="W1670" s="15" t="s">
        <v>875</v>
      </c>
      <c r="X1670" s="45" t="s">
        <v>3816</v>
      </c>
    </row>
    <row r="1671" spans="2:24" ht="31.5" hidden="1" customHeight="1" x14ac:dyDescent="0.2">
      <c r="B1671" s="8"/>
      <c r="C1671" s="8"/>
      <c r="D1671" s="8"/>
      <c r="E1671" s="8"/>
      <c r="F1671" s="8"/>
      <c r="G1671" s="8"/>
      <c r="H1671" s="8"/>
      <c r="I1671" s="8"/>
      <c r="J1671" s="8"/>
      <c r="K1671" s="8"/>
      <c r="L1671" s="8"/>
      <c r="M1671" s="1"/>
      <c r="W1671" s="15" t="s">
        <v>876</v>
      </c>
      <c r="X1671" s="45" t="s">
        <v>3817</v>
      </c>
    </row>
    <row r="1672" spans="2:24" ht="31.5" hidden="1" customHeight="1" x14ac:dyDescent="0.2">
      <c r="B1672" s="8"/>
      <c r="C1672" s="8"/>
      <c r="D1672" s="8"/>
      <c r="E1672" s="8"/>
      <c r="F1672" s="8"/>
      <c r="G1672" s="8"/>
      <c r="H1672" s="8"/>
      <c r="I1672" s="8"/>
      <c r="J1672" s="8"/>
      <c r="K1672" s="8"/>
      <c r="L1672" s="8"/>
      <c r="M1672" s="1"/>
      <c r="W1672" s="15" t="s">
        <v>877</v>
      </c>
      <c r="X1672" s="45" t="s">
        <v>3818</v>
      </c>
    </row>
    <row r="1673" spans="2:24" ht="31.5" hidden="1" customHeight="1" x14ac:dyDescent="0.2">
      <c r="B1673" s="8"/>
      <c r="C1673" s="8"/>
      <c r="D1673" s="8"/>
      <c r="E1673" s="8"/>
      <c r="F1673" s="8"/>
      <c r="G1673" s="8"/>
      <c r="H1673" s="8"/>
      <c r="I1673" s="8"/>
      <c r="J1673" s="8"/>
      <c r="K1673" s="8"/>
      <c r="L1673" s="8"/>
      <c r="M1673" s="1"/>
      <c r="W1673" s="15" t="s">
        <v>878</v>
      </c>
      <c r="X1673" s="45" t="s">
        <v>3819</v>
      </c>
    </row>
    <row r="1674" spans="2:24" ht="31.5" hidden="1" customHeight="1" x14ac:dyDescent="0.2">
      <c r="B1674" s="8"/>
      <c r="C1674" s="8"/>
      <c r="D1674" s="8"/>
      <c r="E1674" s="8"/>
      <c r="F1674" s="8"/>
      <c r="G1674" s="8"/>
      <c r="H1674" s="8"/>
      <c r="I1674" s="8"/>
      <c r="J1674" s="8"/>
      <c r="K1674" s="8"/>
      <c r="L1674" s="8"/>
      <c r="M1674" s="1"/>
      <c r="W1674" s="15" t="s">
        <v>137</v>
      </c>
      <c r="X1674" s="45" t="s">
        <v>3820</v>
      </c>
    </row>
    <row r="1675" spans="2:24" ht="31.5" hidden="1" customHeight="1" x14ac:dyDescent="0.2">
      <c r="B1675" s="8"/>
      <c r="C1675" s="8"/>
      <c r="D1675" s="8"/>
      <c r="E1675" s="8"/>
      <c r="F1675" s="8"/>
      <c r="G1675" s="8"/>
      <c r="H1675" s="8"/>
      <c r="I1675" s="8"/>
      <c r="J1675" s="8"/>
      <c r="K1675" s="8"/>
      <c r="L1675" s="8"/>
      <c r="M1675" s="1"/>
      <c r="W1675" s="15" t="s">
        <v>189</v>
      </c>
      <c r="X1675" s="45" t="s">
        <v>3821</v>
      </c>
    </row>
    <row r="1676" spans="2:24" ht="31.5" hidden="1" customHeight="1" x14ac:dyDescent="0.2">
      <c r="B1676" s="8"/>
      <c r="C1676" s="8"/>
      <c r="D1676" s="8"/>
      <c r="E1676" s="8"/>
      <c r="F1676" s="8"/>
      <c r="G1676" s="8"/>
      <c r="H1676" s="8"/>
      <c r="I1676" s="8"/>
      <c r="J1676" s="8"/>
      <c r="K1676" s="8"/>
      <c r="L1676" s="8"/>
      <c r="M1676" s="1"/>
      <c r="W1676" s="15" t="s">
        <v>1340</v>
      </c>
      <c r="X1676" s="45" t="s">
        <v>3822</v>
      </c>
    </row>
    <row r="1677" spans="2:24" ht="31.5" hidden="1" customHeight="1" x14ac:dyDescent="0.2">
      <c r="B1677" s="8"/>
      <c r="C1677" s="8"/>
      <c r="D1677" s="8"/>
      <c r="E1677" s="8"/>
      <c r="F1677" s="8"/>
      <c r="G1677" s="8"/>
      <c r="H1677" s="8"/>
      <c r="I1677" s="8"/>
      <c r="J1677" s="8"/>
      <c r="K1677" s="8"/>
      <c r="L1677" s="8"/>
      <c r="M1677" s="1"/>
      <c r="W1677" s="15" t="s">
        <v>100</v>
      </c>
      <c r="X1677" s="45" t="s">
        <v>3823</v>
      </c>
    </row>
    <row r="1678" spans="2:24" ht="31.5" hidden="1" customHeight="1" x14ac:dyDescent="0.2">
      <c r="B1678" s="8"/>
      <c r="C1678" s="8"/>
      <c r="D1678" s="8"/>
      <c r="E1678" s="8"/>
      <c r="F1678" s="8"/>
      <c r="G1678" s="8"/>
      <c r="H1678" s="8"/>
      <c r="I1678" s="8"/>
      <c r="J1678" s="8"/>
      <c r="K1678" s="8"/>
      <c r="L1678" s="8"/>
      <c r="M1678" s="1"/>
      <c r="W1678" s="15" t="s">
        <v>159</v>
      </c>
      <c r="X1678" s="45" t="s">
        <v>3824</v>
      </c>
    </row>
    <row r="1679" spans="2:24" ht="31.5" hidden="1" customHeight="1" x14ac:dyDescent="0.2">
      <c r="B1679" s="8"/>
      <c r="C1679" s="8"/>
      <c r="D1679" s="8"/>
      <c r="E1679" s="8"/>
      <c r="F1679" s="8"/>
      <c r="G1679" s="8"/>
      <c r="H1679" s="8"/>
      <c r="I1679" s="8"/>
      <c r="J1679" s="8"/>
      <c r="K1679" s="8"/>
      <c r="L1679" s="8"/>
      <c r="M1679" s="1"/>
      <c r="W1679" s="15" t="s">
        <v>212</v>
      </c>
      <c r="X1679" s="45" t="s">
        <v>3825</v>
      </c>
    </row>
    <row r="1680" spans="2:24" ht="31.5" hidden="1" customHeight="1" x14ac:dyDescent="0.2">
      <c r="B1680" s="8"/>
      <c r="C1680" s="8"/>
      <c r="D1680" s="8"/>
      <c r="E1680" s="8"/>
      <c r="F1680" s="8"/>
      <c r="G1680" s="8"/>
      <c r="H1680" s="8"/>
      <c r="I1680" s="8"/>
      <c r="J1680" s="8"/>
      <c r="K1680" s="8"/>
      <c r="L1680" s="8"/>
      <c r="M1680" s="1"/>
      <c r="W1680" s="15" t="s">
        <v>1345</v>
      </c>
      <c r="X1680" s="45" t="s">
        <v>3826</v>
      </c>
    </row>
    <row r="1681" spans="2:24" ht="31.5" hidden="1" customHeight="1" x14ac:dyDescent="0.2">
      <c r="B1681" s="8"/>
      <c r="C1681" s="8"/>
      <c r="D1681" s="8"/>
      <c r="E1681" s="8"/>
      <c r="F1681" s="8"/>
      <c r="G1681" s="8"/>
      <c r="H1681" s="8"/>
      <c r="I1681" s="8"/>
      <c r="J1681" s="8"/>
      <c r="K1681" s="8"/>
      <c r="L1681" s="8"/>
      <c r="M1681" s="1"/>
      <c r="W1681" s="15" t="s">
        <v>103</v>
      </c>
      <c r="X1681" s="45" t="s">
        <v>3827</v>
      </c>
    </row>
    <row r="1682" spans="2:24" ht="31.5" hidden="1" customHeight="1" x14ac:dyDescent="0.2">
      <c r="B1682" s="8"/>
      <c r="C1682" s="8"/>
      <c r="D1682" s="8"/>
      <c r="E1682" s="8"/>
      <c r="F1682" s="8"/>
      <c r="G1682" s="8"/>
      <c r="H1682" s="8"/>
      <c r="I1682" s="8"/>
      <c r="J1682" s="8"/>
      <c r="K1682" s="8"/>
      <c r="L1682" s="8"/>
      <c r="M1682" s="1"/>
      <c r="W1682" s="15" t="s">
        <v>101</v>
      </c>
      <c r="X1682" s="45" t="s">
        <v>3828</v>
      </c>
    </row>
    <row r="1683" spans="2:24" ht="31.5" hidden="1" customHeight="1" x14ac:dyDescent="0.2">
      <c r="B1683" s="8"/>
      <c r="C1683" s="8"/>
      <c r="D1683" s="8"/>
      <c r="E1683" s="8"/>
      <c r="F1683" s="8"/>
      <c r="G1683" s="8"/>
      <c r="H1683" s="8"/>
      <c r="I1683" s="8"/>
      <c r="J1683" s="8"/>
      <c r="K1683" s="8"/>
      <c r="L1683" s="8"/>
      <c r="M1683" s="1"/>
      <c r="W1683" s="15" t="s">
        <v>1347</v>
      </c>
      <c r="X1683" s="45" t="s">
        <v>3829</v>
      </c>
    </row>
    <row r="1684" spans="2:24" ht="31.5" hidden="1" customHeight="1" x14ac:dyDescent="0.2">
      <c r="B1684" s="8"/>
      <c r="C1684" s="8"/>
      <c r="D1684" s="8"/>
      <c r="E1684" s="8"/>
      <c r="F1684" s="8"/>
      <c r="G1684" s="8"/>
      <c r="H1684" s="8"/>
      <c r="I1684" s="8"/>
      <c r="J1684" s="8"/>
      <c r="K1684" s="8"/>
      <c r="L1684" s="8"/>
      <c r="M1684" s="1"/>
      <c r="W1684" s="15" t="s">
        <v>879</v>
      </c>
      <c r="X1684" s="45" t="s">
        <v>3830</v>
      </c>
    </row>
    <row r="1685" spans="2:24" ht="31.5" hidden="1" customHeight="1" x14ac:dyDescent="0.2">
      <c r="B1685" s="8"/>
      <c r="C1685" s="8"/>
      <c r="D1685" s="8"/>
      <c r="E1685" s="8"/>
      <c r="F1685" s="8"/>
      <c r="G1685" s="8"/>
      <c r="H1685" s="8"/>
      <c r="I1685" s="8"/>
      <c r="J1685" s="8"/>
      <c r="K1685" s="8"/>
      <c r="L1685" s="8"/>
      <c r="M1685" s="1"/>
      <c r="W1685" s="15" t="s">
        <v>880</v>
      </c>
      <c r="X1685" s="45" t="s">
        <v>3831</v>
      </c>
    </row>
    <row r="1686" spans="2:24" ht="31.5" hidden="1" customHeight="1" x14ac:dyDescent="0.2">
      <c r="B1686" s="8"/>
      <c r="C1686" s="8"/>
      <c r="D1686" s="8"/>
      <c r="E1686" s="8"/>
      <c r="F1686" s="8"/>
      <c r="G1686" s="8"/>
      <c r="H1686" s="8"/>
      <c r="I1686" s="8"/>
      <c r="J1686" s="8"/>
      <c r="K1686" s="8"/>
      <c r="L1686" s="8"/>
      <c r="M1686" s="1"/>
      <c r="W1686" s="15" t="s">
        <v>392</v>
      </c>
      <c r="X1686" s="45" t="s">
        <v>3832</v>
      </c>
    </row>
    <row r="1687" spans="2:24" ht="31.5" hidden="1" customHeight="1" x14ac:dyDescent="0.2">
      <c r="B1687" s="8"/>
      <c r="C1687" s="8"/>
      <c r="D1687" s="8"/>
      <c r="E1687" s="8"/>
      <c r="F1687" s="8"/>
      <c r="G1687" s="8"/>
      <c r="H1687" s="8"/>
      <c r="I1687" s="8"/>
      <c r="J1687" s="8"/>
      <c r="K1687" s="8"/>
      <c r="L1687" s="8"/>
      <c r="M1687" s="1"/>
      <c r="W1687" s="15" t="s">
        <v>196</v>
      </c>
      <c r="X1687" s="45" t="s">
        <v>3833</v>
      </c>
    </row>
    <row r="1688" spans="2:24" ht="31.5" hidden="1" customHeight="1" x14ac:dyDescent="0.2">
      <c r="B1688" s="8"/>
      <c r="C1688" s="8"/>
      <c r="D1688" s="8"/>
      <c r="E1688" s="8"/>
      <c r="F1688" s="8"/>
      <c r="G1688" s="8"/>
      <c r="H1688" s="8"/>
      <c r="I1688" s="8"/>
      <c r="J1688" s="8"/>
      <c r="K1688" s="8"/>
      <c r="L1688" s="8"/>
      <c r="M1688" s="1"/>
      <c r="W1688" s="15" t="s">
        <v>882</v>
      </c>
      <c r="X1688" s="45" t="s">
        <v>3834</v>
      </c>
    </row>
    <row r="1689" spans="2:24" ht="31.5" hidden="1" customHeight="1" x14ac:dyDescent="0.2">
      <c r="B1689" s="8"/>
      <c r="C1689" s="8"/>
      <c r="D1689" s="8"/>
      <c r="E1689" s="8"/>
      <c r="F1689" s="8"/>
      <c r="G1689" s="8"/>
      <c r="H1689" s="8"/>
      <c r="I1689" s="8"/>
      <c r="J1689" s="8"/>
      <c r="K1689" s="8"/>
      <c r="L1689" s="8"/>
      <c r="M1689" s="1"/>
      <c r="W1689" s="15" t="s">
        <v>883</v>
      </c>
      <c r="X1689" s="45" t="s">
        <v>3835</v>
      </c>
    </row>
    <row r="1690" spans="2:24" ht="31.5" hidden="1" customHeight="1" x14ac:dyDescent="0.2">
      <c r="B1690" s="8"/>
      <c r="C1690" s="8"/>
      <c r="D1690" s="8"/>
      <c r="E1690" s="8"/>
      <c r="F1690" s="8"/>
      <c r="G1690" s="8"/>
      <c r="H1690" s="8"/>
      <c r="I1690" s="8"/>
      <c r="J1690" s="8"/>
      <c r="K1690" s="8"/>
      <c r="L1690" s="8"/>
      <c r="M1690" s="1"/>
      <c r="W1690" s="15" t="s">
        <v>885</v>
      </c>
      <c r="X1690" s="45" t="s">
        <v>3836</v>
      </c>
    </row>
    <row r="1691" spans="2:24" ht="31.5" hidden="1" customHeight="1" x14ac:dyDescent="0.2">
      <c r="B1691" s="8"/>
      <c r="C1691" s="8"/>
      <c r="D1691" s="8"/>
      <c r="E1691" s="8"/>
      <c r="F1691" s="8"/>
      <c r="G1691" s="8"/>
      <c r="H1691" s="8"/>
      <c r="I1691" s="8"/>
      <c r="J1691" s="8"/>
      <c r="K1691" s="8"/>
      <c r="L1691" s="8"/>
      <c r="M1691" s="1"/>
      <c r="W1691" s="15" t="s">
        <v>887</v>
      </c>
      <c r="X1691" s="45" t="s">
        <v>3837</v>
      </c>
    </row>
    <row r="1692" spans="2:24" ht="31.5" hidden="1" customHeight="1" x14ac:dyDescent="0.2">
      <c r="B1692" s="8"/>
      <c r="C1692" s="8"/>
      <c r="D1692" s="8"/>
      <c r="E1692" s="8"/>
      <c r="F1692" s="8"/>
      <c r="G1692" s="8"/>
      <c r="H1692" s="8"/>
      <c r="I1692" s="8"/>
      <c r="J1692" s="8"/>
      <c r="K1692" s="8"/>
      <c r="L1692" s="8"/>
      <c r="M1692" s="1"/>
      <c r="W1692" s="15" t="s">
        <v>886</v>
      </c>
      <c r="X1692" s="45" t="s">
        <v>3838</v>
      </c>
    </row>
    <row r="1693" spans="2:24" ht="31.5" hidden="1" customHeight="1" x14ac:dyDescent="0.2">
      <c r="B1693" s="8"/>
      <c r="C1693" s="8"/>
      <c r="D1693" s="8"/>
      <c r="E1693" s="8"/>
      <c r="F1693" s="8"/>
      <c r="G1693" s="8"/>
      <c r="H1693" s="8"/>
      <c r="I1693" s="8"/>
      <c r="J1693" s="8"/>
      <c r="K1693" s="8"/>
      <c r="L1693" s="8"/>
      <c r="M1693" s="1"/>
      <c r="W1693" s="15" t="s">
        <v>888</v>
      </c>
      <c r="X1693" s="45" t="s">
        <v>3839</v>
      </c>
    </row>
    <row r="1694" spans="2:24" ht="31.5" hidden="1" customHeight="1" x14ac:dyDescent="0.2">
      <c r="B1694" s="8"/>
      <c r="C1694" s="8"/>
      <c r="D1694" s="8"/>
      <c r="E1694" s="8"/>
      <c r="F1694" s="8"/>
      <c r="G1694" s="8"/>
      <c r="H1694" s="8"/>
      <c r="I1694" s="8"/>
      <c r="J1694" s="8"/>
      <c r="K1694" s="8"/>
      <c r="L1694" s="8"/>
      <c r="M1694" s="1"/>
      <c r="W1694" s="15" t="s">
        <v>889</v>
      </c>
      <c r="X1694" s="45" t="s">
        <v>3840</v>
      </c>
    </row>
    <row r="1695" spans="2:24" ht="31.5" hidden="1" customHeight="1" x14ac:dyDescent="0.2">
      <c r="B1695" s="8"/>
      <c r="C1695" s="8"/>
      <c r="D1695" s="8"/>
      <c r="E1695" s="8"/>
      <c r="F1695" s="8"/>
      <c r="G1695" s="8"/>
      <c r="H1695" s="8"/>
      <c r="I1695" s="8"/>
      <c r="J1695" s="8"/>
      <c r="K1695" s="8"/>
      <c r="L1695" s="8"/>
      <c r="M1695" s="1"/>
      <c r="W1695" s="15" t="s">
        <v>890</v>
      </c>
      <c r="X1695" s="45" t="s">
        <v>3841</v>
      </c>
    </row>
    <row r="1696" spans="2:24" ht="31.5" hidden="1" customHeight="1" x14ac:dyDescent="0.2">
      <c r="B1696" s="8"/>
      <c r="C1696" s="8"/>
      <c r="D1696" s="8"/>
      <c r="E1696" s="8"/>
      <c r="F1696" s="8"/>
      <c r="G1696" s="8"/>
      <c r="H1696" s="8"/>
      <c r="I1696" s="8"/>
      <c r="J1696" s="8"/>
      <c r="K1696" s="8"/>
      <c r="L1696" s="8"/>
      <c r="M1696" s="1"/>
      <c r="W1696" s="15" t="s">
        <v>891</v>
      </c>
      <c r="X1696" s="45" t="s">
        <v>3842</v>
      </c>
    </row>
    <row r="1697" spans="2:24" ht="31.5" hidden="1" customHeight="1" x14ac:dyDescent="0.2">
      <c r="B1697" s="8"/>
      <c r="C1697" s="8"/>
      <c r="D1697" s="8"/>
      <c r="E1697" s="8"/>
      <c r="F1697" s="8"/>
      <c r="G1697" s="8"/>
      <c r="H1697" s="8"/>
      <c r="I1697" s="8"/>
      <c r="J1697" s="8"/>
      <c r="K1697" s="8"/>
      <c r="L1697" s="8"/>
      <c r="M1697" s="1"/>
      <c r="W1697" s="15" t="s">
        <v>892</v>
      </c>
      <c r="X1697" s="45" t="s">
        <v>3843</v>
      </c>
    </row>
    <row r="1698" spans="2:24" ht="31.5" hidden="1" customHeight="1" x14ac:dyDescent="0.2">
      <c r="B1698" s="8"/>
      <c r="C1698" s="8"/>
      <c r="D1698" s="8"/>
      <c r="E1698" s="8"/>
      <c r="F1698" s="8"/>
      <c r="G1698" s="8"/>
      <c r="H1698" s="8"/>
      <c r="I1698" s="8"/>
      <c r="J1698" s="8"/>
      <c r="K1698" s="8"/>
      <c r="L1698" s="8"/>
      <c r="M1698" s="1"/>
      <c r="W1698" s="15" t="s">
        <v>893</v>
      </c>
      <c r="X1698" s="45" t="s">
        <v>3844</v>
      </c>
    </row>
    <row r="1699" spans="2:24" ht="31.5" hidden="1" customHeight="1" x14ac:dyDescent="0.2">
      <c r="B1699" s="8"/>
      <c r="C1699" s="8"/>
      <c r="D1699" s="8"/>
      <c r="E1699" s="8"/>
      <c r="F1699" s="8"/>
      <c r="G1699" s="8"/>
      <c r="H1699" s="8"/>
      <c r="I1699" s="8"/>
      <c r="J1699" s="8"/>
      <c r="K1699" s="8"/>
      <c r="L1699" s="8"/>
      <c r="M1699" s="1"/>
      <c r="W1699" s="15" t="s">
        <v>894</v>
      </c>
      <c r="X1699" s="45" t="s">
        <v>3845</v>
      </c>
    </row>
    <row r="1700" spans="2:24" ht="31.5" hidden="1" customHeight="1" x14ac:dyDescent="0.2">
      <c r="B1700" s="8"/>
      <c r="C1700" s="8"/>
      <c r="D1700" s="8"/>
      <c r="E1700" s="8"/>
      <c r="F1700" s="8"/>
      <c r="G1700" s="8"/>
      <c r="H1700" s="8"/>
      <c r="I1700" s="8"/>
      <c r="J1700" s="8"/>
      <c r="K1700" s="8"/>
      <c r="L1700" s="8"/>
      <c r="M1700" s="1"/>
      <c r="W1700" s="15" t="s">
        <v>895</v>
      </c>
      <c r="X1700" s="45" t="s">
        <v>3846</v>
      </c>
    </row>
    <row r="1701" spans="2:24" ht="31.5" hidden="1" customHeight="1" x14ac:dyDescent="0.2">
      <c r="B1701" s="8"/>
      <c r="C1701" s="8"/>
      <c r="D1701" s="8"/>
      <c r="E1701" s="8"/>
      <c r="F1701" s="8"/>
      <c r="G1701" s="8"/>
      <c r="H1701" s="8"/>
      <c r="I1701" s="8"/>
      <c r="J1701" s="8"/>
      <c r="K1701" s="8"/>
      <c r="L1701" s="8"/>
      <c r="M1701" s="1"/>
      <c r="W1701" s="15" t="s">
        <v>896</v>
      </c>
      <c r="X1701" s="45" t="s">
        <v>3847</v>
      </c>
    </row>
    <row r="1702" spans="2:24" ht="31.5" hidden="1" customHeight="1" x14ac:dyDescent="0.2">
      <c r="B1702" s="8"/>
      <c r="C1702" s="8"/>
      <c r="D1702" s="8"/>
      <c r="E1702" s="8"/>
      <c r="F1702" s="8"/>
      <c r="G1702" s="8"/>
      <c r="H1702" s="8"/>
      <c r="I1702" s="8"/>
      <c r="J1702" s="8"/>
      <c r="K1702" s="8"/>
      <c r="L1702" s="8"/>
      <c r="M1702" s="1"/>
      <c r="W1702" s="15" t="s">
        <v>897</v>
      </c>
      <c r="X1702" s="45" t="s">
        <v>3848</v>
      </c>
    </row>
    <row r="1703" spans="2:24" ht="31.5" hidden="1" customHeight="1" x14ac:dyDescent="0.2">
      <c r="B1703" s="8"/>
      <c r="C1703" s="8"/>
      <c r="D1703" s="8"/>
      <c r="E1703" s="8"/>
      <c r="F1703" s="8"/>
      <c r="G1703" s="8"/>
      <c r="H1703" s="8"/>
      <c r="I1703" s="8"/>
      <c r="J1703" s="8"/>
      <c r="K1703" s="8"/>
      <c r="L1703" s="8"/>
      <c r="M1703" s="1"/>
      <c r="W1703" s="15" t="s">
        <v>898</v>
      </c>
      <c r="X1703" s="45" t="s">
        <v>3849</v>
      </c>
    </row>
    <row r="1704" spans="2:24" ht="31.5" hidden="1" customHeight="1" x14ac:dyDescent="0.2">
      <c r="B1704" s="8"/>
      <c r="C1704" s="8"/>
      <c r="D1704" s="8"/>
      <c r="E1704" s="8"/>
      <c r="F1704" s="8"/>
      <c r="G1704" s="8"/>
      <c r="H1704" s="8"/>
      <c r="I1704" s="8"/>
      <c r="J1704" s="8"/>
      <c r="K1704" s="8"/>
      <c r="L1704" s="8"/>
      <c r="M1704" s="1"/>
      <c r="W1704" s="15" t="s">
        <v>899</v>
      </c>
      <c r="X1704" s="45" t="s">
        <v>3850</v>
      </c>
    </row>
    <row r="1705" spans="2:24" ht="31.5" hidden="1" customHeight="1" x14ac:dyDescent="0.2">
      <c r="B1705" s="8"/>
      <c r="C1705" s="8"/>
      <c r="D1705" s="8"/>
      <c r="E1705" s="8"/>
      <c r="F1705" s="8"/>
      <c r="G1705" s="8"/>
      <c r="H1705" s="8"/>
      <c r="I1705" s="8"/>
      <c r="J1705" s="8"/>
      <c r="K1705" s="8"/>
      <c r="L1705" s="8"/>
      <c r="M1705" s="1"/>
      <c r="W1705" s="15" t="s">
        <v>900</v>
      </c>
      <c r="X1705" s="45" t="s">
        <v>3851</v>
      </c>
    </row>
    <row r="1706" spans="2:24" ht="31.5" hidden="1" customHeight="1" x14ac:dyDescent="0.2">
      <c r="B1706" s="8"/>
      <c r="C1706" s="8"/>
      <c r="D1706" s="8"/>
      <c r="E1706" s="8"/>
      <c r="F1706" s="8"/>
      <c r="G1706" s="8"/>
      <c r="H1706" s="8"/>
      <c r="I1706" s="8"/>
      <c r="J1706" s="8"/>
      <c r="K1706" s="8"/>
      <c r="L1706" s="8"/>
      <c r="M1706" s="1"/>
      <c r="W1706" s="15" t="s">
        <v>901</v>
      </c>
      <c r="X1706" s="45" t="s">
        <v>3852</v>
      </c>
    </row>
    <row r="1707" spans="2:24" ht="31.5" hidden="1" customHeight="1" x14ac:dyDescent="0.2">
      <c r="B1707" s="8"/>
      <c r="C1707" s="8"/>
      <c r="D1707" s="8"/>
      <c r="E1707" s="8"/>
      <c r="F1707" s="8"/>
      <c r="G1707" s="8"/>
      <c r="H1707" s="8"/>
      <c r="I1707" s="8"/>
      <c r="J1707" s="8"/>
      <c r="K1707" s="8"/>
      <c r="L1707" s="8"/>
      <c r="M1707" s="1"/>
      <c r="W1707" s="15" t="s">
        <v>902</v>
      </c>
      <c r="X1707" s="45" t="s">
        <v>3853</v>
      </c>
    </row>
    <row r="1708" spans="2:24" ht="31.5" hidden="1" customHeight="1" x14ac:dyDescent="0.2">
      <c r="B1708" s="8"/>
      <c r="C1708" s="8"/>
      <c r="D1708" s="8"/>
      <c r="E1708" s="8"/>
      <c r="F1708" s="8"/>
      <c r="G1708" s="8"/>
      <c r="H1708" s="8"/>
      <c r="I1708" s="8"/>
      <c r="J1708" s="8"/>
      <c r="K1708" s="8"/>
      <c r="L1708" s="8"/>
      <c r="M1708" s="1"/>
      <c r="W1708" s="15" t="s">
        <v>903</v>
      </c>
      <c r="X1708" s="45" t="s">
        <v>3854</v>
      </c>
    </row>
    <row r="1709" spans="2:24" ht="31.5" hidden="1" customHeight="1" x14ac:dyDescent="0.2">
      <c r="B1709" s="8"/>
      <c r="C1709" s="8"/>
      <c r="D1709" s="8"/>
      <c r="E1709" s="8"/>
      <c r="F1709" s="8"/>
      <c r="G1709" s="8"/>
      <c r="H1709" s="8"/>
      <c r="I1709" s="8"/>
      <c r="J1709" s="8"/>
      <c r="K1709" s="8"/>
      <c r="L1709" s="8"/>
      <c r="M1709" s="1"/>
      <c r="W1709" s="15" t="s">
        <v>297</v>
      </c>
      <c r="X1709" s="45" t="s">
        <v>3855</v>
      </c>
    </row>
    <row r="1710" spans="2:24" ht="31.5" hidden="1" customHeight="1" x14ac:dyDescent="0.2">
      <c r="B1710" s="8"/>
      <c r="C1710" s="8"/>
      <c r="D1710" s="8"/>
      <c r="E1710" s="8"/>
      <c r="F1710" s="8"/>
      <c r="G1710" s="8"/>
      <c r="H1710" s="8"/>
      <c r="I1710" s="8"/>
      <c r="J1710" s="8"/>
      <c r="K1710" s="8"/>
      <c r="L1710" s="8"/>
      <c r="M1710" s="1"/>
      <c r="W1710" s="15" t="s">
        <v>582</v>
      </c>
      <c r="X1710" s="45" t="s">
        <v>3856</v>
      </c>
    </row>
    <row r="1711" spans="2:24" ht="31.5" hidden="1" customHeight="1" x14ac:dyDescent="0.2">
      <c r="B1711" s="8"/>
      <c r="C1711" s="8"/>
      <c r="D1711" s="8"/>
      <c r="E1711" s="8"/>
      <c r="F1711" s="8"/>
      <c r="G1711" s="8"/>
      <c r="H1711" s="8"/>
      <c r="I1711" s="8"/>
      <c r="J1711" s="8"/>
      <c r="K1711" s="8"/>
      <c r="L1711" s="8"/>
      <c r="M1711" s="1"/>
      <c r="W1711" s="15" t="s">
        <v>1307</v>
      </c>
      <c r="X1711" s="45" t="s">
        <v>3857</v>
      </c>
    </row>
    <row r="1712" spans="2:24" ht="31.5" hidden="1" customHeight="1" x14ac:dyDescent="0.2">
      <c r="B1712" s="8"/>
      <c r="C1712" s="8"/>
      <c r="D1712" s="8"/>
      <c r="E1712" s="8"/>
      <c r="F1712" s="8"/>
      <c r="G1712" s="8"/>
      <c r="H1712" s="8"/>
      <c r="I1712" s="8"/>
      <c r="J1712" s="8"/>
      <c r="K1712" s="8"/>
      <c r="L1712" s="8"/>
      <c r="M1712" s="1"/>
      <c r="W1712" s="15" t="s">
        <v>904</v>
      </c>
      <c r="X1712" s="45" t="s">
        <v>3858</v>
      </c>
    </row>
    <row r="1713" spans="2:24" ht="31.5" hidden="1" customHeight="1" x14ac:dyDescent="0.2">
      <c r="B1713" s="8"/>
      <c r="C1713" s="8"/>
      <c r="D1713" s="8"/>
      <c r="E1713" s="8"/>
      <c r="F1713" s="8"/>
      <c r="G1713" s="8"/>
      <c r="H1713" s="8"/>
      <c r="I1713" s="8"/>
      <c r="J1713" s="8"/>
      <c r="K1713" s="8"/>
      <c r="L1713" s="8"/>
      <c r="M1713" s="1"/>
      <c r="W1713" s="15" t="s">
        <v>174</v>
      </c>
      <c r="X1713" s="45" t="s">
        <v>3859</v>
      </c>
    </row>
    <row r="1714" spans="2:24" ht="31.5" hidden="1" customHeight="1" x14ac:dyDescent="0.2">
      <c r="B1714" s="8"/>
      <c r="C1714" s="8"/>
      <c r="D1714" s="8"/>
      <c r="E1714" s="8"/>
      <c r="F1714" s="8"/>
      <c r="G1714" s="8"/>
      <c r="H1714" s="8"/>
      <c r="I1714" s="8"/>
      <c r="J1714" s="8"/>
      <c r="K1714" s="8"/>
      <c r="L1714" s="8"/>
      <c r="M1714" s="1"/>
      <c r="W1714" s="15" t="s">
        <v>1327</v>
      </c>
      <c r="X1714" s="45" t="s">
        <v>3860</v>
      </c>
    </row>
    <row r="1715" spans="2:24" ht="31.5" hidden="1" customHeight="1" x14ac:dyDescent="0.2">
      <c r="B1715" s="8"/>
      <c r="C1715" s="8"/>
      <c r="D1715" s="8"/>
      <c r="E1715" s="8"/>
      <c r="F1715" s="8"/>
      <c r="G1715" s="8"/>
      <c r="H1715" s="8"/>
      <c r="I1715" s="8"/>
      <c r="J1715" s="8"/>
      <c r="K1715" s="8"/>
      <c r="L1715" s="8"/>
      <c r="M1715" s="1"/>
      <c r="W1715" s="15" t="s">
        <v>905</v>
      </c>
      <c r="X1715" s="45" t="s">
        <v>3861</v>
      </c>
    </row>
    <row r="1716" spans="2:24" ht="31.5" hidden="1" customHeight="1" x14ac:dyDescent="0.2">
      <c r="B1716" s="8"/>
      <c r="C1716" s="8"/>
      <c r="D1716" s="8"/>
      <c r="E1716" s="8"/>
      <c r="F1716" s="8"/>
      <c r="G1716" s="8"/>
      <c r="H1716" s="8"/>
      <c r="I1716" s="8"/>
      <c r="J1716" s="8"/>
      <c r="K1716" s="8"/>
      <c r="L1716" s="8"/>
      <c r="M1716" s="1"/>
      <c r="W1716" s="15" t="s">
        <v>905</v>
      </c>
      <c r="X1716" s="45" t="s">
        <v>3862</v>
      </c>
    </row>
    <row r="1717" spans="2:24" ht="31.5" hidden="1" customHeight="1" x14ac:dyDescent="0.2">
      <c r="B1717" s="8"/>
      <c r="C1717" s="8"/>
      <c r="D1717" s="8"/>
      <c r="E1717" s="8"/>
      <c r="F1717" s="8"/>
      <c r="G1717" s="8"/>
      <c r="H1717" s="8"/>
      <c r="I1717" s="8"/>
      <c r="J1717" s="8"/>
      <c r="K1717" s="8"/>
      <c r="L1717" s="8"/>
      <c r="M1717" s="1"/>
      <c r="W1717" s="15" t="s">
        <v>906</v>
      </c>
      <c r="X1717" s="45" t="s">
        <v>3863</v>
      </c>
    </row>
    <row r="1718" spans="2:24" ht="31.5" hidden="1" customHeight="1" x14ac:dyDescent="0.2">
      <c r="B1718" s="8"/>
      <c r="C1718" s="8"/>
      <c r="D1718" s="8"/>
      <c r="E1718" s="8"/>
      <c r="F1718" s="8"/>
      <c r="G1718" s="8"/>
      <c r="H1718" s="8"/>
      <c r="I1718" s="8"/>
      <c r="J1718" s="8"/>
      <c r="K1718" s="8"/>
      <c r="L1718" s="8"/>
      <c r="M1718" s="1"/>
      <c r="W1718" s="15" t="s">
        <v>907</v>
      </c>
      <c r="X1718" s="45" t="s">
        <v>3864</v>
      </c>
    </row>
    <row r="1719" spans="2:24" ht="31.5" hidden="1" customHeight="1" x14ac:dyDescent="0.2">
      <c r="B1719" s="8"/>
      <c r="C1719" s="8"/>
      <c r="D1719" s="8"/>
      <c r="E1719" s="8"/>
      <c r="F1719" s="8"/>
      <c r="G1719" s="8"/>
      <c r="H1719" s="8"/>
      <c r="I1719" s="8"/>
      <c r="J1719" s="8"/>
      <c r="K1719" s="8"/>
      <c r="L1719" s="8"/>
      <c r="M1719" s="1"/>
      <c r="W1719" s="15" t="s">
        <v>908</v>
      </c>
      <c r="X1719" s="45" t="s">
        <v>3865</v>
      </c>
    </row>
    <row r="1720" spans="2:24" ht="31.5" hidden="1" customHeight="1" x14ac:dyDescent="0.2">
      <c r="B1720" s="8"/>
      <c r="C1720" s="8"/>
      <c r="D1720" s="8"/>
      <c r="E1720" s="8"/>
      <c r="F1720" s="8"/>
      <c r="G1720" s="8"/>
      <c r="H1720" s="8"/>
      <c r="I1720" s="8"/>
      <c r="J1720" s="8"/>
      <c r="K1720" s="8"/>
      <c r="L1720" s="8"/>
      <c r="M1720" s="1"/>
      <c r="W1720" s="15" t="s">
        <v>909</v>
      </c>
      <c r="X1720" s="45" t="s">
        <v>3866</v>
      </c>
    </row>
    <row r="1721" spans="2:24" ht="31.5" hidden="1" customHeight="1" x14ac:dyDescent="0.2">
      <c r="B1721" s="8"/>
      <c r="C1721" s="8"/>
      <c r="D1721" s="8"/>
      <c r="E1721" s="8"/>
      <c r="F1721" s="8"/>
      <c r="G1721" s="8"/>
      <c r="H1721" s="8"/>
      <c r="I1721" s="8"/>
      <c r="J1721" s="8"/>
      <c r="K1721" s="8"/>
      <c r="L1721" s="8"/>
      <c r="M1721" s="1"/>
      <c r="W1721" s="15" t="s">
        <v>910</v>
      </c>
      <c r="X1721" s="45" t="s">
        <v>3867</v>
      </c>
    </row>
    <row r="1722" spans="2:24" ht="31.5" hidden="1" customHeight="1" x14ac:dyDescent="0.2">
      <c r="B1722" s="8"/>
      <c r="C1722" s="8"/>
      <c r="D1722" s="8"/>
      <c r="E1722" s="8"/>
      <c r="F1722" s="8"/>
      <c r="G1722" s="8"/>
      <c r="H1722" s="8"/>
      <c r="I1722" s="8"/>
      <c r="J1722" s="8"/>
      <c r="K1722" s="8"/>
      <c r="L1722" s="8"/>
      <c r="M1722" s="1"/>
      <c r="W1722" s="15" t="s">
        <v>502</v>
      </c>
      <c r="X1722" s="45" t="s">
        <v>3868</v>
      </c>
    </row>
    <row r="1723" spans="2:24" ht="31.5" hidden="1" customHeight="1" x14ac:dyDescent="0.2">
      <c r="B1723" s="8"/>
      <c r="C1723" s="8"/>
      <c r="D1723" s="8"/>
      <c r="E1723" s="8"/>
      <c r="F1723" s="8"/>
      <c r="G1723" s="8"/>
      <c r="H1723" s="8"/>
      <c r="I1723" s="8"/>
      <c r="J1723" s="8"/>
      <c r="K1723" s="8"/>
      <c r="L1723" s="8"/>
      <c r="M1723" s="1"/>
      <c r="W1723" s="15" t="s">
        <v>75</v>
      </c>
      <c r="X1723" s="45" t="s">
        <v>3869</v>
      </c>
    </row>
    <row r="1724" spans="2:24" ht="31.5" hidden="1" customHeight="1" x14ac:dyDescent="0.2">
      <c r="B1724" s="8"/>
      <c r="C1724" s="8"/>
      <c r="D1724" s="8"/>
      <c r="E1724" s="8"/>
      <c r="F1724" s="8"/>
      <c r="G1724" s="8"/>
      <c r="H1724" s="8"/>
      <c r="I1724" s="8"/>
      <c r="J1724" s="8"/>
      <c r="K1724" s="8"/>
      <c r="L1724" s="8"/>
      <c r="M1724" s="1"/>
      <c r="W1724" s="15" t="s">
        <v>94</v>
      </c>
      <c r="X1724" s="45" t="s">
        <v>3870</v>
      </c>
    </row>
    <row r="1725" spans="2:24" ht="31.5" hidden="1" customHeight="1" x14ac:dyDescent="0.2">
      <c r="B1725" s="8"/>
      <c r="C1725" s="8"/>
      <c r="D1725" s="8"/>
      <c r="E1725" s="8"/>
      <c r="F1725" s="8"/>
      <c r="G1725" s="8"/>
      <c r="H1725" s="8"/>
      <c r="I1725" s="8"/>
      <c r="J1725" s="8"/>
      <c r="K1725" s="8"/>
      <c r="L1725" s="8"/>
      <c r="M1725" s="1"/>
      <c r="W1725" s="15" t="s">
        <v>911</v>
      </c>
      <c r="X1725" s="45" t="s">
        <v>3871</v>
      </c>
    </row>
    <row r="1726" spans="2:24" ht="31.5" hidden="1" customHeight="1" x14ac:dyDescent="0.2">
      <c r="B1726" s="8"/>
      <c r="C1726" s="8"/>
      <c r="D1726" s="8"/>
      <c r="E1726" s="8"/>
      <c r="F1726" s="8"/>
      <c r="G1726" s="8"/>
      <c r="H1726" s="8"/>
      <c r="I1726" s="8"/>
      <c r="J1726" s="8"/>
      <c r="K1726" s="8"/>
      <c r="L1726" s="8"/>
      <c r="M1726" s="1"/>
      <c r="W1726" s="15" t="s">
        <v>912</v>
      </c>
      <c r="X1726" s="45" t="s">
        <v>3872</v>
      </c>
    </row>
    <row r="1727" spans="2:24" ht="31.5" hidden="1" customHeight="1" x14ac:dyDescent="0.2">
      <c r="B1727" s="8"/>
      <c r="C1727" s="8"/>
      <c r="D1727" s="8"/>
      <c r="E1727" s="8"/>
      <c r="F1727" s="8"/>
      <c r="G1727" s="8"/>
      <c r="H1727" s="8"/>
      <c r="I1727" s="8"/>
      <c r="J1727" s="8"/>
      <c r="K1727" s="8"/>
      <c r="L1727" s="8"/>
      <c r="M1727" s="1"/>
      <c r="W1727" s="15" t="s">
        <v>506</v>
      </c>
      <c r="X1727" s="45" t="s">
        <v>3873</v>
      </c>
    </row>
    <row r="1728" spans="2:24" ht="31.5" hidden="1" customHeight="1" x14ac:dyDescent="0.2">
      <c r="B1728" s="8"/>
      <c r="C1728" s="8"/>
      <c r="D1728" s="8"/>
      <c r="E1728" s="8"/>
      <c r="F1728" s="8"/>
      <c r="G1728" s="8"/>
      <c r="H1728" s="8"/>
      <c r="I1728" s="8"/>
      <c r="J1728" s="8"/>
      <c r="K1728" s="8"/>
      <c r="L1728" s="8"/>
      <c r="M1728" s="1"/>
      <c r="W1728" s="15" t="s">
        <v>156</v>
      </c>
      <c r="X1728" s="45" t="s">
        <v>3874</v>
      </c>
    </row>
    <row r="1729" spans="2:24" ht="31.5" hidden="1" customHeight="1" x14ac:dyDescent="0.2">
      <c r="B1729" s="8"/>
      <c r="C1729" s="8"/>
      <c r="D1729" s="8"/>
      <c r="E1729" s="8"/>
      <c r="F1729" s="8"/>
      <c r="G1729" s="8"/>
      <c r="H1729" s="8"/>
      <c r="I1729" s="8"/>
      <c r="J1729" s="8"/>
      <c r="K1729" s="8"/>
      <c r="L1729" s="8"/>
      <c r="M1729" s="1"/>
      <c r="W1729" s="15" t="s">
        <v>913</v>
      </c>
      <c r="X1729" s="45" t="s">
        <v>3875</v>
      </c>
    </row>
    <row r="1730" spans="2:24" ht="31.5" hidden="1" customHeight="1" x14ac:dyDescent="0.2">
      <c r="B1730" s="8"/>
      <c r="C1730" s="8"/>
      <c r="D1730" s="8"/>
      <c r="E1730" s="8"/>
      <c r="F1730" s="8"/>
      <c r="G1730" s="8"/>
      <c r="H1730" s="8"/>
      <c r="I1730" s="8"/>
      <c r="J1730" s="8"/>
      <c r="K1730" s="8"/>
      <c r="L1730" s="8"/>
      <c r="M1730" s="1"/>
      <c r="W1730" s="15" t="s">
        <v>914</v>
      </c>
      <c r="X1730" s="45" t="s">
        <v>3876</v>
      </c>
    </row>
    <row r="1731" spans="2:24" ht="31.5" hidden="1" customHeight="1" x14ac:dyDescent="0.2">
      <c r="B1731" s="8"/>
      <c r="C1731" s="8"/>
      <c r="D1731" s="8"/>
      <c r="E1731" s="8"/>
      <c r="F1731" s="8"/>
      <c r="G1731" s="8"/>
      <c r="H1731" s="8"/>
      <c r="I1731" s="8"/>
      <c r="J1731" s="8"/>
      <c r="K1731" s="8"/>
      <c r="L1731" s="8"/>
      <c r="M1731" s="1"/>
      <c r="W1731" s="15" t="s">
        <v>915</v>
      </c>
      <c r="X1731" s="45" t="s">
        <v>3877</v>
      </c>
    </row>
    <row r="1732" spans="2:24" ht="31.5" hidden="1" customHeight="1" x14ac:dyDescent="0.2">
      <c r="B1732" s="8"/>
      <c r="C1732" s="8"/>
      <c r="D1732" s="8"/>
      <c r="E1732" s="8"/>
      <c r="F1732" s="8"/>
      <c r="G1732" s="8"/>
      <c r="H1732" s="8"/>
      <c r="I1732" s="8"/>
      <c r="J1732" s="8"/>
      <c r="K1732" s="8"/>
      <c r="L1732" s="8"/>
      <c r="M1732" s="1"/>
      <c r="W1732" s="15" t="s">
        <v>1859</v>
      </c>
      <c r="X1732" s="45" t="s">
        <v>3878</v>
      </c>
    </row>
    <row r="1733" spans="2:24" ht="31.5" hidden="1" customHeight="1" x14ac:dyDescent="0.2">
      <c r="B1733" s="8"/>
      <c r="C1733" s="8"/>
      <c r="D1733" s="8"/>
      <c r="E1733" s="8"/>
      <c r="F1733" s="8"/>
      <c r="G1733" s="8"/>
      <c r="H1733" s="8"/>
      <c r="I1733" s="8"/>
      <c r="J1733" s="8"/>
      <c r="K1733" s="8"/>
      <c r="L1733" s="8"/>
      <c r="M1733" s="1"/>
      <c r="W1733" s="15" t="s">
        <v>1251</v>
      </c>
      <c r="X1733" s="45" t="s">
        <v>3879</v>
      </c>
    </row>
    <row r="1734" spans="2:24" ht="31.5" hidden="1" customHeight="1" x14ac:dyDescent="0.2">
      <c r="B1734" s="8"/>
      <c r="C1734" s="8"/>
      <c r="D1734" s="8"/>
      <c r="E1734" s="8"/>
      <c r="F1734" s="8"/>
      <c r="G1734" s="8"/>
      <c r="H1734" s="8"/>
      <c r="I1734" s="8"/>
      <c r="J1734" s="8"/>
      <c r="K1734" s="8"/>
      <c r="L1734" s="8"/>
      <c r="M1734" s="1"/>
      <c r="W1734" s="15" t="s">
        <v>136</v>
      </c>
      <c r="X1734" s="45" t="s">
        <v>3880</v>
      </c>
    </row>
    <row r="1735" spans="2:24" ht="31.5" hidden="1" customHeight="1" x14ac:dyDescent="0.2">
      <c r="B1735" s="8"/>
      <c r="C1735" s="8"/>
      <c r="D1735" s="8"/>
      <c r="E1735" s="8"/>
      <c r="F1735" s="8"/>
      <c r="G1735" s="8"/>
      <c r="H1735" s="8"/>
      <c r="I1735" s="8"/>
      <c r="J1735" s="8"/>
      <c r="K1735" s="8"/>
      <c r="L1735" s="8"/>
      <c r="M1735" s="1"/>
      <c r="W1735" s="15" t="s">
        <v>916</v>
      </c>
      <c r="X1735" s="45" t="s">
        <v>3881</v>
      </c>
    </row>
    <row r="1736" spans="2:24" ht="31.5" hidden="1" customHeight="1" x14ac:dyDescent="0.2">
      <c r="B1736" s="8"/>
      <c r="C1736" s="8"/>
      <c r="D1736" s="8"/>
      <c r="E1736" s="8"/>
      <c r="F1736" s="8"/>
      <c r="G1736" s="8"/>
      <c r="H1736" s="8"/>
      <c r="I1736" s="8"/>
      <c r="J1736" s="8"/>
      <c r="K1736" s="8"/>
      <c r="L1736" s="8"/>
      <c r="M1736" s="1"/>
      <c r="W1736" s="15" t="s">
        <v>917</v>
      </c>
      <c r="X1736" s="45" t="s">
        <v>3882</v>
      </c>
    </row>
    <row r="1737" spans="2:24" ht="31.5" hidden="1" customHeight="1" x14ac:dyDescent="0.2">
      <c r="B1737" s="8"/>
      <c r="C1737" s="8"/>
      <c r="D1737" s="8"/>
      <c r="E1737" s="8"/>
      <c r="F1737" s="8"/>
      <c r="G1737" s="8"/>
      <c r="H1737" s="8"/>
      <c r="I1737" s="8"/>
      <c r="J1737" s="8"/>
      <c r="K1737" s="8"/>
      <c r="L1737" s="8"/>
      <c r="M1737" s="1"/>
      <c r="W1737" s="15" t="s">
        <v>918</v>
      </c>
      <c r="X1737" s="45" t="s">
        <v>3883</v>
      </c>
    </row>
    <row r="1738" spans="2:24" ht="31.5" hidden="1" customHeight="1" x14ac:dyDescent="0.2">
      <c r="B1738" s="8"/>
      <c r="C1738" s="8"/>
      <c r="D1738" s="8"/>
      <c r="E1738" s="8"/>
      <c r="F1738" s="8"/>
      <c r="G1738" s="8"/>
      <c r="H1738" s="8"/>
      <c r="I1738" s="8"/>
      <c r="J1738" s="8"/>
      <c r="K1738" s="8"/>
      <c r="L1738" s="8"/>
      <c r="M1738" s="1"/>
      <c r="W1738" s="15" t="s">
        <v>919</v>
      </c>
      <c r="X1738" s="45" t="s">
        <v>3884</v>
      </c>
    </row>
    <row r="1739" spans="2:24" ht="31.5" hidden="1" customHeight="1" x14ac:dyDescent="0.2">
      <c r="B1739" s="8"/>
      <c r="C1739" s="8"/>
      <c r="D1739" s="8"/>
      <c r="E1739" s="8"/>
      <c r="F1739" s="8"/>
      <c r="G1739" s="8"/>
      <c r="H1739" s="8"/>
      <c r="I1739" s="8"/>
      <c r="J1739" s="8"/>
      <c r="K1739" s="8"/>
      <c r="L1739" s="8"/>
      <c r="M1739" s="1"/>
      <c r="W1739" s="15" t="s">
        <v>920</v>
      </c>
      <c r="X1739" s="45" t="s">
        <v>3885</v>
      </c>
    </row>
    <row r="1740" spans="2:24" ht="31.5" hidden="1" customHeight="1" x14ac:dyDescent="0.2">
      <c r="B1740" s="8"/>
      <c r="C1740" s="8"/>
      <c r="D1740" s="8"/>
      <c r="E1740" s="8"/>
      <c r="F1740" s="8"/>
      <c r="G1740" s="8"/>
      <c r="H1740" s="8"/>
      <c r="I1740" s="8"/>
      <c r="J1740" s="8"/>
      <c r="K1740" s="8"/>
      <c r="L1740" s="8"/>
      <c r="M1740" s="1"/>
      <c r="W1740" s="15" t="s">
        <v>2068</v>
      </c>
      <c r="X1740" s="45" t="s">
        <v>3886</v>
      </c>
    </row>
    <row r="1741" spans="2:24" ht="31.5" hidden="1" customHeight="1" x14ac:dyDescent="0.2">
      <c r="B1741" s="8"/>
      <c r="C1741" s="8"/>
      <c r="D1741" s="8"/>
      <c r="E1741" s="8"/>
      <c r="F1741" s="8"/>
      <c r="G1741" s="8"/>
      <c r="H1741" s="8"/>
      <c r="I1741" s="8"/>
      <c r="J1741" s="8"/>
      <c r="K1741" s="8"/>
      <c r="L1741" s="8"/>
      <c r="M1741" s="1"/>
      <c r="W1741" s="15" t="s">
        <v>921</v>
      </c>
      <c r="X1741" s="45" t="s">
        <v>3887</v>
      </c>
    </row>
    <row r="1742" spans="2:24" ht="31.5" hidden="1" customHeight="1" x14ac:dyDescent="0.2">
      <c r="B1742" s="8"/>
      <c r="C1742" s="8"/>
      <c r="D1742" s="8"/>
      <c r="E1742" s="8"/>
      <c r="F1742" s="8"/>
      <c r="G1742" s="8"/>
      <c r="H1742" s="8"/>
      <c r="I1742" s="8"/>
      <c r="J1742" s="8"/>
      <c r="K1742" s="8"/>
      <c r="L1742" s="8"/>
      <c r="M1742" s="1"/>
      <c r="W1742" s="15" t="s">
        <v>244</v>
      </c>
      <c r="X1742" s="45" t="s">
        <v>3888</v>
      </c>
    </row>
    <row r="1743" spans="2:24" ht="31.5" hidden="1" customHeight="1" x14ac:dyDescent="0.2">
      <c r="B1743" s="8"/>
      <c r="C1743" s="8"/>
      <c r="D1743" s="8"/>
      <c r="E1743" s="8"/>
      <c r="F1743" s="8"/>
      <c r="G1743" s="8"/>
      <c r="H1743" s="8"/>
      <c r="I1743" s="8"/>
      <c r="J1743" s="8"/>
      <c r="K1743" s="8"/>
      <c r="L1743" s="8"/>
      <c r="M1743" s="1"/>
      <c r="W1743" s="15" t="s">
        <v>404</v>
      </c>
      <c r="X1743" s="45" t="s">
        <v>3889</v>
      </c>
    </row>
    <row r="1744" spans="2:24" ht="31.5" hidden="1" customHeight="1" x14ac:dyDescent="0.2">
      <c r="B1744" s="8"/>
      <c r="C1744" s="8"/>
      <c r="D1744" s="8"/>
      <c r="E1744" s="8"/>
      <c r="F1744" s="8"/>
      <c r="G1744" s="8"/>
      <c r="H1744" s="8"/>
      <c r="I1744" s="8"/>
      <c r="J1744" s="8"/>
      <c r="K1744" s="8"/>
      <c r="L1744" s="8"/>
      <c r="M1744" s="1"/>
      <c r="W1744" s="15" t="s">
        <v>364</v>
      </c>
      <c r="X1744" s="45" t="s">
        <v>3890</v>
      </c>
    </row>
    <row r="1745" spans="2:24" ht="31.5" hidden="1" customHeight="1" x14ac:dyDescent="0.2">
      <c r="B1745" s="8"/>
      <c r="C1745" s="8"/>
      <c r="D1745" s="8"/>
      <c r="E1745" s="8"/>
      <c r="F1745" s="8"/>
      <c r="G1745" s="8"/>
      <c r="H1745" s="8"/>
      <c r="I1745" s="8"/>
      <c r="J1745" s="8"/>
      <c r="K1745" s="8"/>
      <c r="L1745" s="8"/>
      <c r="M1745" s="1"/>
      <c r="W1745" s="15" t="s">
        <v>922</v>
      </c>
      <c r="X1745" s="45" t="s">
        <v>3891</v>
      </c>
    </row>
    <row r="1746" spans="2:24" ht="31.5" hidden="1" customHeight="1" x14ac:dyDescent="0.2">
      <c r="B1746" s="8"/>
      <c r="C1746" s="8"/>
      <c r="D1746" s="8"/>
      <c r="E1746" s="8"/>
      <c r="F1746" s="8"/>
      <c r="G1746" s="8"/>
      <c r="H1746" s="8"/>
      <c r="I1746" s="8"/>
      <c r="J1746" s="8"/>
      <c r="K1746" s="8"/>
      <c r="L1746" s="8"/>
      <c r="M1746" s="1"/>
      <c r="W1746" s="15" t="s">
        <v>1216</v>
      </c>
      <c r="X1746" s="45" t="s">
        <v>3892</v>
      </c>
    </row>
    <row r="1747" spans="2:24" ht="31.5" hidden="1" customHeight="1" x14ac:dyDescent="0.2">
      <c r="B1747" s="8"/>
      <c r="C1747" s="8"/>
      <c r="D1747" s="8"/>
      <c r="E1747" s="8"/>
      <c r="F1747" s="8"/>
      <c r="G1747" s="8"/>
      <c r="H1747" s="8"/>
      <c r="I1747" s="8"/>
      <c r="J1747" s="8"/>
      <c r="K1747" s="8"/>
      <c r="L1747" s="8"/>
      <c r="M1747" s="1"/>
      <c r="W1747" s="15" t="s">
        <v>940</v>
      </c>
      <c r="X1747" s="45" t="s">
        <v>3893</v>
      </c>
    </row>
    <row r="1748" spans="2:24" ht="31.5" hidden="1" customHeight="1" x14ac:dyDescent="0.2">
      <c r="B1748" s="8"/>
      <c r="C1748" s="8"/>
      <c r="D1748" s="8"/>
      <c r="E1748" s="8"/>
      <c r="F1748" s="8"/>
      <c r="G1748" s="8"/>
      <c r="H1748" s="8"/>
      <c r="I1748" s="8"/>
      <c r="J1748" s="8"/>
      <c r="K1748" s="8"/>
      <c r="L1748" s="8"/>
      <c r="M1748" s="1"/>
      <c r="W1748" s="15" t="s">
        <v>924</v>
      </c>
      <c r="X1748" s="45" t="s">
        <v>3894</v>
      </c>
    </row>
    <row r="1749" spans="2:24" ht="31.5" hidden="1" customHeight="1" x14ac:dyDescent="0.2">
      <c r="B1749" s="8"/>
      <c r="C1749" s="8"/>
      <c r="D1749" s="8"/>
      <c r="E1749" s="8"/>
      <c r="F1749" s="8"/>
      <c r="G1749" s="8"/>
      <c r="H1749" s="8"/>
      <c r="I1749" s="8"/>
      <c r="J1749" s="8"/>
      <c r="K1749" s="8"/>
      <c r="L1749" s="8"/>
      <c r="M1749" s="1"/>
      <c r="W1749" s="15" t="s">
        <v>218</v>
      </c>
      <c r="X1749" s="45" t="s">
        <v>3895</v>
      </c>
    </row>
    <row r="1750" spans="2:24" ht="31.5" hidden="1" customHeight="1" x14ac:dyDescent="0.2">
      <c r="B1750" s="8"/>
      <c r="C1750" s="8"/>
      <c r="D1750" s="8"/>
      <c r="E1750" s="8"/>
      <c r="F1750" s="8"/>
      <c r="G1750" s="8"/>
      <c r="H1750" s="8"/>
      <c r="I1750" s="8"/>
      <c r="J1750" s="8"/>
      <c r="K1750" s="8"/>
      <c r="L1750" s="8"/>
      <c r="M1750" s="1"/>
      <c r="W1750" s="15" t="s">
        <v>925</v>
      </c>
      <c r="X1750" s="45" t="s">
        <v>3896</v>
      </c>
    </row>
    <row r="1751" spans="2:24" ht="31.5" hidden="1" customHeight="1" x14ac:dyDescent="0.2">
      <c r="B1751" s="8"/>
      <c r="C1751" s="8"/>
      <c r="D1751" s="8"/>
      <c r="E1751" s="8"/>
      <c r="F1751" s="8"/>
      <c r="G1751" s="8"/>
      <c r="H1751" s="8"/>
      <c r="I1751" s="8"/>
      <c r="J1751" s="8"/>
      <c r="K1751" s="8"/>
      <c r="L1751" s="8"/>
      <c r="M1751" s="1"/>
      <c r="W1751" s="15" t="s">
        <v>607</v>
      </c>
      <c r="X1751" s="45" t="s">
        <v>3897</v>
      </c>
    </row>
    <row r="1752" spans="2:24" ht="31.5" hidden="1" customHeight="1" x14ac:dyDescent="0.2">
      <c r="B1752" s="8"/>
      <c r="C1752" s="8"/>
      <c r="D1752" s="8"/>
      <c r="E1752" s="8"/>
      <c r="F1752" s="8"/>
      <c r="G1752" s="8"/>
      <c r="H1752" s="8"/>
      <c r="I1752" s="8"/>
      <c r="J1752" s="8"/>
      <c r="K1752" s="8"/>
      <c r="L1752" s="8"/>
      <c r="M1752" s="1"/>
      <c r="W1752" s="15" t="s">
        <v>525</v>
      </c>
      <c r="X1752" s="45" t="s">
        <v>3898</v>
      </c>
    </row>
    <row r="1753" spans="2:24" ht="31.5" hidden="1" customHeight="1" x14ac:dyDescent="0.2">
      <c r="B1753" s="8"/>
      <c r="C1753" s="8"/>
      <c r="D1753" s="8"/>
      <c r="E1753" s="8"/>
      <c r="F1753" s="8"/>
      <c r="G1753" s="8"/>
      <c r="H1753" s="8"/>
      <c r="I1753" s="8"/>
      <c r="J1753" s="8"/>
      <c r="K1753" s="8"/>
      <c r="L1753" s="8"/>
      <c r="M1753" s="1"/>
      <c r="W1753" s="15" t="s">
        <v>926</v>
      </c>
      <c r="X1753" s="45" t="s">
        <v>3899</v>
      </c>
    </row>
    <row r="1754" spans="2:24" ht="31.5" hidden="1" customHeight="1" x14ac:dyDescent="0.2">
      <c r="B1754" s="8"/>
      <c r="C1754" s="8"/>
      <c r="D1754" s="8"/>
      <c r="E1754" s="8"/>
      <c r="F1754" s="8"/>
      <c r="G1754" s="8"/>
      <c r="H1754" s="8"/>
      <c r="I1754" s="8"/>
      <c r="J1754" s="8"/>
      <c r="K1754" s="8"/>
      <c r="L1754" s="8"/>
      <c r="M1754" s="1"/>
      <c r="W1754" s="15" t="s">
        <v>386</v>
      </c>
      <c r="X1754" s="45" t="s">
        <v>3900</v>
      </c>
    </row>
    <row r="1755" spans="2:24" ht="31.5" hidden="1" customHeight="1" x14ac:dyDescent="0.2">
      <c r="B1755" s="8"/>
      <c r="C1755" s="8"/>
      <c r="D1755" s="8"/>
      <c r="E1755" s="8"/>
      <c r="F1755" s="8"/>
      <c r="G1755" s="8"/>
      <c r="H1755" s="8"/>
      <c r="I1755" s="8"/>
      <c r="J1755" s="8"/>
      <c r="K1755" s="8"/>
      <c r="L1755" s="8"/>
      <c r="M1755" s="1"/>
      <c r="W1755" s="15" t="s">
        <v>457</v>
      </c>
      <c r="X1755" s="45" t="s">
        <v>3901</v>
      </c>
    </row>
    <row r="1756" spans="2:24" ht="31.5" hidden="1" customHeight="1" x14ac:dyDescent="0.2">
      <c r="B1756" s="8"/>
      <c r="C1756" s="8"/>
      <c r="D1756" s="8"/>
      <c r="E1756" s="8"/>
      <c r="F1756" s="8"/>
      <c r="G1756" s="8"/>
      <c r="H1756" s="8"/>
      <c r="I1756" s="8"/>
      <c r="J1756" s="8"/>
      <c r="K1756" s="8"/>
      <c r="L1756" s="8"/>
      <c r="M1756" s="1"/>
      <c r="W1756" s="15" t="s">
        <v>927</v>
      </c>
      <c r="X1756" s="45" t="s">
        <v>3902</v>
      </c>
    </row>
    <row r="1757" spans="2:24" ht="31.5" hidden="1" customHeight="1" x14ac:dyDescent="0.2">
      <c r="B1757" s="8"/>
      <c r="C1757" s="8"/>
      <c r="D1757" s="8"/>
      <c r="E1757" s="8"/>
      <c r="F1757" s="8"/>
      <c r="G1757" s="8"/>
      <c r="H1757" s="8"/>
      <c r="I1757" s="8"/>
      <c r="J1757" s="8"/>
      <c r="K1757" s="8"/>
      <c r="L1757" s="8"/>
      <c r="M1757" s="1"/>
      <c r="W1757" s="15" t="s">
        <v>231</v>
      </c>
      <c r="X1757" s="45" t="s">
        <v>3903</v>
      </c>
    </row>
    <row r="1758" spans="2:24" ht="31.5" hidden="1" customHeight="1" x14ac:dyDescent="0.2">
      <c r="B1758" s="8"/>
      <c r="C1758" s="8"/>
      <c r="D1758" s="8"/>
      <c r="E1758" s="8"/>
      <c r="F1758" s="8"/>
      <c r="G1758" s="8"/>
      <c r="H1758" s="8"/>
      <c r="I1758" s="8"/>
      <c r="J1758" s="8"/>
      <c r="K1758" s="8"/>
      <c r="L1758" s="8"/>
      <c r="M1758" s="1"/>
      <c r="W1758" s="15" t="s">
        <v>564</v>
      </c>
      <c r="X1758" s="45" t="s">
        <v>3904</v>
      </c>
    </row>
    <row r="1759" spans="2:24" ht="31.5" hidden="1" customHeight="1" x14ac:dyDescent="0.2">
      <c r="B1759" s="8"/>
      <c r="C1759" s="8"/>
      <c r="D1759" s="8"/>
      <c r="E1759" s="8"/>
      <c r="F1759" s="8"/>
      <c r="G1759" s="8"/>
      <c r="H1759" s="8"/>
      <c r="I1759" s="8"/>
      <c r="J1759" s="8"/>
      <c r="K1759" s="8"/>
      <c r="L1759" s="8"/>
      <c r="M1759" s="1"/>
      <c r="W1759" s="15" t="s">
        <v>1201</v>
      </c>
      <c r="X1759" s="45" t="s">
        <v>3905</v>
      </c>
    </row>
    <row r="1760" spans="2:24" ht="31.5" hidden="1" customHeight="1" x14ac:dyDescent="0.2">
      <c r="B1760" s="8"/>
      <c r="C1760" s="8"/>
      <c r="D1760" s="8"/>
      <c r="E1760" s="8"/>
      <c r="F1760" s="8"/>
      <c r="G1760" s="8"/>
      <c r="H1760" s="8"/>
      <c r="I1760" s="8"/>
      <c r="J1760" s="8"/>
      <c r="K1760" s="8"/>
      <c r="L1760" s="8"/>
      <c r="M1760" s="1"/>
      <c r="W1760" s="15" t="s">
        <v>125</v>
      </c>
      <c r="X1760" s="45" t="s">
        <v>3906</v>
      </c>
    </row>
    <row r="1761" spans="2:24" ht="31.5" hidden="1" customHeight="1" x14ac:dyDescent="0.2">
      <c r="B1761" s="8"/>
      <c r="C1761" s="8"/>
      <c r="D1761" s="8"/>
      <c r="E1761" s="8"/>
      <c r="F1761" s="8"/>
      <c r="G1761" s="8"/>
      <c r="H1761" s="8"/>
      <c r="I1761" s="8"/>
      <c r="J1761" s="8"/>
      <c r="K1761" s="8"/>
      <c r="L1761" s="8"/>
      <c r="M1761" s="1"/>
      <c r="W1761" s="15" t="s">
        <v>928</v>
      </c>
      <c r="X1761" s="45" t="s">
        <v>3907</v>
      </c>
    </row>
    <row r="1762" spans="2:24" ht="31.5" hidden="1" customHeight="1" x14ac:dyDescent="0.2">
      <c r="B1762" s="8"/>
      <c r="C1762" s="8"/>
      <c r="D1762" s="8"/>
      <c r="E1762" s="8"/>
      <c r="F1762" s="8"/>
      <c r="G1762" s="8"/>
      <c r="H1762" s="8"/>
      <c r="I1762" s="8"/>
      <c r="J1762" s="8"/>
      <c r="K1762" s="8"/>
      <c r="L1762" s="8"/>
      <c r="M1762" s="1"/>
      <c r="W1762" s="15" t="s">
        <v>424</v>
      </c>
      <c r="X1762" s="45" t="s">
        <v>3908</v>
      </c>
    </row>
    <row r="1763" spans="2:24" ht="31.5" hidden="1" customHeight="1" x14ac:dyDescent="0.2">
      <c r="B1763" s="8"/>
      <c r="C1763" s="8"/>
      <c r="D1763" s="8"/>
      <c r="E1763" s="8"/>
      <c r="F1763" s="8"/>
      <c r="G1763" s="8"/>
      <c r="H1763" s="8"/>
      <c r="I1763" s="8"/>
      <c r="J1763" s="8"/>
      <c r="K1763" s="8"/>
      <c r="L1763" s="8"/>
      <c r="M1763" s="1"/>
      <c r="W1763" s="15" t="s">
        <v>929</v>
      </c>
      <c r="X1763" s="45" t="s">
        <v>3909</v>
      </c>
    </row>
    <row r="1764" spans="2:24" ht="31.5" hidden="1" customHeight="1" x14ac:dyDescent="0.2">
      <c r="B1764" s="8"/>
      <c r="C1764" s="8"/>
      <c r="D1764" s="8"/>
      <c r="E1764" s="8"/>
      <c r="F1764" s="8"/>
      <c r="G1764" s="8"/>
      <c r="H1764" s="8"/>
      <c r="I1764" s="8"/>
      <c r="J1764" s="8"/>
      <c r="K1764" s="8"/>
      <c r="L1764" s="8"/>
      <c r="M1764" s="1"/>
      <c r="W1764" s="15" t="s">
        <v>930</v>
      </c>
      <c r="X1764" s="45" t="s">
        <v>3910</v>
      </c>
    </row>
    <row r="1765" spans="2:24" ht="31.5" hidden="1" customHeight="1" x14ac:dyDescent="0.2">
      <c r="B1765" s="8"/>
      <c r="C1765" s="8"/>
      <c r="D1765" s="8"/>
      <c r="E1765" s="8"/>
      <c r="F1765" s="8"/>
      <c r="G1765" s="8"/>
      <c r="H1765" s="8"/>
      <c r="I1765" s="8"/>
      <c r="J1765" s="8"/>
      <c r="K1765" s="8"/>
      <c r="L1765" s="8"/>
      <c r="M1765" s="1"/>
      <c r="W1765" s="15" t="s">
        <v>545</v>
      </c>
      <c r="X1765" s="45" t="s">
        <v>3911</v>
      </c>
    </row>
    <row r="1766" spans="2:24" ht="31.5" hidden="1" customHeight="1" x14ac:dyDescent="0.2">
      <c r="B1766" s="8"/>
      <c r="C1766" s="8"/>
      <c r="D1766" s="8"/>
      <c r="E1766" s="8"/>
      <c r="F1766" s="8"/>
      <c r="G1766" s="8"/>
      <c r="H1766" s="8"/>
      <c r="I1766" s="8"/>
      <c r="J1766" s="8"/>
      <c r="K1766" s="8"/>
      <c r="L1766" s="8"/>
      <c r="M1766" s="1"/>
      <c r="W1766" s="15" t="s">
        <v>931</v>
      </c>
      <c r="X1766" s="45" t="s">
        <v>3912</v>
      </c>
    </row>
    <row r="1767" spans="2:24" ht="31.5" hidden="1" customHeight="1" x14ac:dyDescent="0.2">
      <c r="B1767" s="8"/>
      <c r="C1767" s="8"/>
      <c r="D1767" s="8"/>
      <c r="E1767" s="8"/>
      <c r="F1767" s="8"/>
      <c r="G1767" s="8"/>
      <c r="H1767" s="8"/>
      <c r="I1767" s="8"/>
      <c r="J1767" s="8"/>
      <c r="K1767" s="8"/>
      <c r="L1767" s="8"/>
      <c r="M1767" s="1"/>
      <c r="W1767" s="15" t="s">
        <v>113</v>
      </c>
      <c r="X1767" s="45" t="s">
        <v>3913</v>
      </c>
    </row>
    <row r="1768" spans="2:24" ht="31.5" hidden="1" customHeight="1" x14ac:dyDescent="0.2">
      <c r="B1768" s="8"/>
      <c r="C1768" s="8"/>
      <c r="D1768" s="8"/>
      <c r="E1768" s="8"/>
      <c r="F1768" s="8"/>
      <c r="G1768" s="8"/>
      <c r="H1768" s="8"/>
      <c r="I1768" s="8"/>
      <c r="J1768" s="8"/>
      <c r="K1768" s="8"/>
      <c r="L1768" s="8"/>
      <c r="M1768" s="1"/>
      <c r="W1768" s="15" t="s">
        <v>932</v>
      </c>
      <c r="X1768" s="45" t="s">
        <v>3914</v>
      </c>
    </row>
    <row r="1769" spans="2:24" ht="31.5" hidden="1" customHeight="1" x14ac:dyDescent="0.2">
      <c r="B1769" s="8"/>
      <c r="C1769" s="8"/>
      <c r="D1769" s="8"/>
      <c r="E1769" s="8"/>
      <c r="F1769" s="8"/>
      <c r="G1769" s="8"/>
      <c r="H1769" s="8"/>
      <c r="I1769" s="8"/>
      <c r="J1769" s="8"/>
      <c r="K1769" s="8"/>
      <c r="L1769" s="8"/>
      <c r="M1769" s="1"/>
      <c r="W1769" s="15" t="s">
        <v>110</v>
      </c>
      <c r="X1769" s="45" t="s">
        <v>3915</v>
      </c>
    </row>
    <row r="1770" spans="2:24" ht="31.5" hidden="1" customHeight="1" x14ac:dyDescent="0.2">
      <c r="B1770" s="8"/>
      <c r="C1770" s="8"/>
      <c r="D1770" s="8"/>
      <c r="E1770" s="8"/>
      <c r="F1770" s="8"/>
      <c r="G1770" s="8"/>
      <c r="H1770" s="8"/>
      <c r="I1770" s="8"/>
      <c r="J1770" s="8"/>
      <c r="K1770" s="8"/>
      <c r="L1770" s="8"/>
      <c r="M1770" s="1"/>
      <c r="W1770" s="15" t="s">
        <v>933</v>
      </c>
      <c r="X1770" s="45" t="s">
        <v>3916</v>
      </c>
    </row>
    <row r="1771" spans="2:24" ht="31.5" hidden="1" customHeight="1" x14ac:dyDescent="0.2">
      <c r="B1771" s="8"/>
      <c r="C1771" s="8"/>
      <c r="D1771" s="8"/>
      <c r="E1771" s="8"/>
      <c r="F1771" s="8"/>
      <c r="G1771" s="8"/>
      <c r="H1771" s="8"/>
      <c r="I1771" s="8"/>
      <c r="J1771" s="8"/>
      <c r="K1771" s="8"/>
      <c r="L1771" s="8"/>
      <c r="M1771" s="1"/>
      <c r="W1771" s="15" t="s">
        <v>934</v>
      </c>
      <c r="X1771" s="45" t="s">
        <v>3917</v>
      </c>
    </row>
    <row r="1772" spans="2:24" ht="31.5" hidden="1" customHeight="1" x14ac:dyDescent="0.2">
      <c r="B1772" s="8"/>
      <c r="C1772" s="8"/>
      <c r="D1772" s="8"/>
      <c r="E1772" s="8"/>
      <c r="F1772" s="8"/>
      <c r="G1772" s="8"/>
      <c r="H1772" s="8"/>
      <c r="I1772" s="8"/>
      <c r="J1772" s="8"/>
      <c r="K1772" s="8"/>
      <c r="L1772" s="8"/>
      <c r="M1772" s="1"/>
      <c r="W1772" s="15" t="s">
        <v>935</v>
      </c>
      <c r="X1772" s="45" t="s">
        <v>3918</v>
      </c>
    </row>
    <row r="1773" spans="2:24" ht="31.5" hidden="1" customHeight="1" x14ac:dyDescent="0.2">
      <c r="B1773" s="8"/>
      <c r="C1773" s="8"/>
      <c r="D1773" s="8"/>
      <c r="E1773" s="8"/>
      <c r="F1773" s="8"/>
      <c r="G1773" s="8"/>
      <c r="H1773" s="8"/>
      <c r="I1773" s="8"/>
      <c r="J1773" s="8"/>
      <c r="K1773" s="8"/>
      <c r="L1773" s="8"/>
      <c r="M1773" s="1"/>
      <c r="W1773" s="15" t="s">
        <v>19</v>
      </c>
      <c r="X1773" s="45" t="s">
        <v>3919</v>
      </c>
    </row>
    <row r="1774" spans="2:24" ht="31.5" hidden="1" customHeight="1" x14ac:dyDescent="0.2">
      <c r="B1774" s="8"/>
      <c r="C1774" s="8"/>
      <c r="D1774" s="8"/>
      <c r="E1774" s="8"/>
      <c r="F1774" s="8"/>
      <c r="G1774" s="8"/>
      <c r="H1774" s="8"/>
      <c r="I1774" s="8"/>
      <c r="J1774" s="8"/>
      <c r="K1774" s="8"/>
      <c r="L1774" s="8"/>
      <c r="M1774" s="1"/>
      <c r="W1774" s="15" t="s">
        <v>1899</v>
      </c>
      <c r="X1774" s="45" t="s">
        <v>3920</v>
      </c>
    </row>
    <row r="1775" spans="2:24" ht="31.5" hidden="1" customHeight="1" x14ac:dyDescent="0.2">
      <c r="B1775" s="8"/>
      <c r="C1775" s="8"/>
      <c r="D1775" s="8"/>
      <c r="E1775" s="8"/>
      <c r="F1775" s="8"/>
      <c r="G1775" s="8"/>
      <c r="H1775" s="8"/>
      <c r="I1775" s="8"/>
      <c r="J1775" s="8"/>
      <c r="K1775" s="8"/>
      <c r="L1775" s="8"/>
      <c r="M1775" s="1"/>
      <c r="W1775" s="15" t="s">
        <v>1291</v>
      </c>
      <c r="X1775" s="45" t="s">
        <v>3921</v>
      </c>
    </row>
    <row r="1776" spans="2:24" ht="31.5" hidden="1" customHeight="1" x14ac:dyDescent="0.2">
      <c r="B1776" s="8"/>
      <c r="C1776" s="8"/>
      <c r="D1776" s="8"/>
      <c r="E1776" s="8"/>
      <c r="F1776" s="8"/>
      <c r="G1776" s="8"/>
      <c r="H1776" s="8"/>
      <c r="I1776" s="8"/>
      <c r="J1776" s="8"/>
      <c r="K1776" s="8"/>
      <c r="L1776" s="8"/>
      <c r="M1776" s="1"/>
      <c r="W1776" s="15" t="s">
        <v>936</v>
      </c>
      <c r="X1776" s="45" t="s">
        <v>3922</v>
      </c>
    </row>
    <row r="1777" spans="2:24" ht="31.5" hidden="1" customHeight="1" x14ac:dyDescent="0.2">
      <c r="B1777" s="8"/>
      <c r="C1777" s="8"/>
      <c r="D1777" s="8"/>
      <c r="E1777" s="8"/>
      <c r="F1777" s="8"/>
      <c r="G1777" s="8"/>
      <c r="H1777" s="8"/>
      <c r="I1777" s="8"/>
      <c r="J1777" s="8"/>
      <c r="K1777" s="8"/>
      <c r="L1777" s="8"/>
      <c r="M1777" s="1"/>
      <c r="W1777" s="15" t="s">
        <v>936</v>
      </c>
      <c r="X1777" s="45" t="s">
        <v>3923</v>
      </c>
    </row>
    <row r="1778" spans="2:24" ht="31.5" hidden="1" customHeight="1" x14ac:dyDescent="0.2">
      <c r="B1778" s="8"/>
      <c r="C1778" s="8"/>
      <c r="D1778" s="8"/>
      <c r="E1778" s="8"/>
      <c r="F1778" s="8"/>
      <c r="G1778" s="8"/>
      <c r="H1778" s="8"/>
      <c r="I1778" s="8"/>
      <c r="J1778" s="8"/>
      <c r="K1778" s="8"/>
      <c r="L1778" s="8"/>
      <c r="M1778" s="1"/>
      <c r="W1778" s="15" t="s">
        <v>938</v>
      </c>
      <c r="X1778" s="45" t="s">
        <v>3924</v>
      </c>
    </row>
    <row r="1779" spans="2:24" ht="31.5" hidden="1" customHeight="1" x14ac:dyDescent="0.2">
      <c r="B1779" s="8"/>
      <c r="C1779" s="8"/>
      <c r="D1779" s="8"/>
      <c r="E1779" s="8"/>
      <c r="F1779" s="8"/>
      <c r="G1779" s="8"/>
      <c r="H1779" s="8"/>
      <c r="I1779" s="8"/>
      <c r="J1779" s="8"/>
      <c r="K1779" s="8"/>
      <c r="L1779" s="8"/>
      <c r="M1779" s="1"/>
      <c r="W1779" s="15" t="s">
        <v>939</v>
      </c>
      <c r="X1779" s="45" t="s">
        <v>3925</v>
      </c>
    </row>
    <row r="1780" spans="2:24" ht="31.5" hidden="1" customHeight="1" x14ac:dyDescent="0.2">
      <c r="B1780" s="8"/>
      <c r="C1780" s="8"/>
      <c r="D1780" s="8"/>
      <c r="E1780" s="8"/>
      <c r="F1780" s="8"/>
      <c r="G1780" s="8"/>
      <c r="H1780" s="8"/>
      <c r="I1780" s="8"/>
      <c r="J1780" s="8"/>
      <c r="K1780" s="8"/>
      <c r="L1780" s="8"/>
      <c r="M1780" s="1"/>
      <c r="W1780" s="15" t="s">
        <v>1284</v>
      </c>
      <c r="X1780" s="45" t="s">
        <v>3926</v>
      </c>
    </row>
    <row r="1781" spans="2:24" ht="31.5" hidden="1" customHeight="1" x14ac:dyDescent="0.2">
      <c r="B1781" s="8"/>
      <c r="C1781" s="8"/>
      <c r="D1781" s="8"/>
      <c r="E1781" s="8"/>
      <c r="F1781" s="8"/>
      <c r="G1781" s="8"/>
      <c r="H1781" s="8"/>
      <c r="I1781" s="8"/>
      <c r="J1781" s="8"/>
      <c r="K1781" s="8"/>
      <c r="L1781" s="8"/>
      <c r="M1781" s="1"/>
      <c r="W1781" s="15" t="s">
        <v>942</v>
      </c>
      <c r="X1781" s="45" t="s">
        <v>3927</v>
      </c>
    </row>
    <row r="1782" spans="2:24" ht="31.5" hidden="1" customHeight="1" x14ac:dyDescent="0.2">
      <c r="B1782" s="8"/>
      <c r="C1782" s="8"/>
      <c r="D1782" s="8"/>
      <c r="E1782" s="8"/>
      <c r="F1782" s="8"/>
      <c r="G1782" s="8"/>
      <c r="H1782" s="8"/>
      <c r="I1782" s="8"/>
      <c r="J1782" s="8"/>
      <c r="K1782" s="8"/>
      <c r="L1782" s="8"/>
      <c r="M1782" s="1"/>
      <c r="W1782" s="15" t="s">
        <v>943</v>
      </c>
      <c r="X1782" s="45" t="s">
        <v>3928</v>
      </c>
    </row>
    <row r="1783" spans="2:24" ht="31.5" hidden="1" customHeight="1" x14ac:dyDescent="0.2">
      <c r="B1783" s="8"/>
      <c r="C1783" s="8"/>
      <c r="D1783" s="8"/>
      <c r="E1783" s="8"/>
      <c r="F1783" s="8"/>
      <c r="G1783" s="8"/>
      <c r="H1783" s="8"/>
      <c r="I1783" s="8"/>
      <c r="J1783" s="8"/>
      <c r="K1783" s="8"/>
      <c r="L1783" s="8"/>
      <c r="M1783" s="1"/>
      <c r="W1783" s="15" t="s">
        <v>944</v>
      </c>
      <c r="X1783" s="45" t="s">
        <v>3929</v>
      </c>
    </row>
    <row r="1784" spans="2:24" ht="31.5" hidden="1" customHeight="1" x14ac:dyDescent="0.2">
      <c r="B1784" s="8"/>
      <c r="C1784" s="8"/>
      <c r="D1784" s="8"/>
      <c r="E1784" s="8"/>
      <c r="F1784" s="8"/>
      <c r="G1784" s="8"/>
      <c r="H1784" s="8"/>
      <c r="I1784" s="8"/>
      <c r="J1784" s="8"/>
      <c r="K1784" s="8"/>
      <c r="L1784" s="8"/>
      <c r="M1784" s="1"/>
      <c r="W1784" s="15" t="s">
        <v>945</v>
      </c>
      <c r="X1784" s="45" t="s">
        <v>3930</v>
      </c>
    </row>
    <row r="1785" spans="2:24" ht="31.5" hidden="1" customHeight="1" x14ac:dyDescent="0.2">
      <c r="B1785" s="8"/>
      <c r="C1785" s="8"/>
      <c r="D1785" s="8"/>
      <c r="E1785" s="8"/>
      <c r="F1785" s="8"/>
      <c r="G1785" s="8"/>
      <c r="H1785" s="8"/>
      <c r="I1785" s="8"/>
      <c r="J1785" s="8"/>
      <c r="K1785" s="8"/>
      <c r="L1785" s="8"/>
      <c r="M1785" s="1"/>
      <c r="W1785" s="15" t="s">
        <v>555</v>
      </c>
      <c r="X1785" s="45" t="s">
        <v>3931</v>
      </c>
    </row>
    <row r="1786" spans="2:24" ht="31.5" hidden="1" customHeight="1" x14ac:dyDescent="0.2">
      <c r="B1786" s="8"/>
      <c r="C1786" s="8"/>
      <c r="D1786" s="8"/>
      <c r="E1786" s="8"/>
      <c r="F1786" s="8"/>
      <c r="G1786" s="8"/>
      <c r="H1786" s="8"/>
      <c r="I1786" s="8"/>
      <c r="J1786" s="8"/>
      <c r="K1786" s="8"/>
      <c r="L1786" s="8"/>
      <c r="M1786" s="1"/>
      <c r="W1786" s="15" t="s">
        <v>542</v>
      </c>
      <c r="X1786" s="45" t="s">
        <v>3932</v>
      </c>
    </row>
    <row r="1787" spans="2:24" ht="31.5" hidden="1" customHeight="1" x14ac:dyDescent="0.2">
      <c r="B1787" s="8"/>
      <c r="C1787" s="8"/>
      <c r="D1787" s="8"/>
      <c r="E1787" s="8"/>
      <c r="F1787" s="8"/>
      <c r="G1787" s="8"/>
      <c r="H1787" s="8"/>
      <c r="I1787" s="8"/>
      <c r="J1787" s="8"/>
      <c r="K1787" s="8"/>
      <c r="L1787" s="8"/>
      <c r="M1787" s="1"/>
      <c r="W1787" s="15" t="s">
        <v>544</v>
      </c>
      <c r="X1787" s="45" t="s">
        <v>3933</v>
      </c>
    </row>
    <row r="1788" spans="2:24" ht="31.5" hidden="1" customHeight="1" x14ac:dyDescent="0.2">
      <c r="B1788" s="8"/>
      <c r="C1788" s="8"/>
      <c r="D1788" s="8"/>
      <c r="E1788" s="8"/>
      <c r="F1788" s="8"/>
      <c r="G1788" s="8"/>
      <c r="H1788" s="8"/>
      <c r="I1788" s="8"/>
      <c r="J1788" s="8"/>
      <c r="K1788" s="8"/>
      <c r="L1788" s="8"/>
      <c r="M1788" s="1"/>
      <c r="W1788" s="15" t="s">
        <v>241</v>
      </c>
      <c r="X1788" s="45" t="s">
        <v>3934</v>
      </c>
    </row>
    <row r="1789" spans="2:24" ht="31.5" hidden="1" customHeight="1" x14ac:dyDescent="0.2">
      <c r="B1789" s="8"/>
      <c r="C1789" s="8"/>
      <c r="D1789" s="8"/>
      <c r="E1789" s="8"/>
      <c r="F1789" s="8"/>
      <c r="G1789" s="8"/>
      <c r="H1789" s="8"/>
      <c r="I1789" s="8"/>
      <c r="J1789" s="8"/>
      <c r="K1789" s="8"/>
      <c r="L1789" s="8"/>
      <c r="M1789" s="1"/>
      <c r="W1789" s="15" t="s">
        <v>541</v>
      </c>
      <c r="X1789" s="45" t="s">
        <v>3935</v>
      </c>
    </row>
    <row r="1790" spans="2:24" ht="31.5" hidden="1" customHeight="1" x14ac:dyDescent="0.2">
      <c r="B1790" s="8"/>
      <c r="C1790" s="8"/>
      <c r="D1790" s="8"/>
      <c r="E1790" s="8"/>
      <c r="F1790" s="8"/>
      <c r="G1790" s="8"/>
      <c r="H1790" s="8"/>
      <c r="I1790" s="8"/>
      <c r="J1790" s="8"/>
      <c r="K1790" s="8"/>
      <c r="L1790" s="8"/>
      <c r="M1790" s="1"/>
      <c r="W1790" s="15" t="s">
        <v>947</v>
      </c>
      <c r="X1790" s="45" t="s">
        <v>3936</v>
      </c>
    </row>
    <row r="1791" spans="2:24" ht="31.5" hidden="1" customHeight="1" x14ac:dyDescent="0.2">
      <c r="B1791" s="8"/>
      <c r="C1791" s="8"/>
      <c r="D1791" s="8"/>
      <c r="E1791" s="8"/>
      <c r="F1791" s="8"/>
      <c r="G1791" s="8"/>
      <c r="H1791" s="8"/>
      <c r="I1791" s="8"/>
      <c r="J1791" s="8"/>
      <c r="K1791" s="8"/>
      <c r="L1791" s="8"/>
      <c r="M1791" s="1"/>
      <c r="W1791" s="15" t="s">
        <v>948</v>
      </c>
      <c r="X1791" s="45" t="s">
        <v>3937</v>
      </c>
    </row>
    <row r="1792" spans="2:24" ht="31.5" hidden="1" customHeight="1" x14ac:dyDescent="0.2">
      <c r="B1792" s="8"/>
      <c r="C1792" s="8"/>
      <c r="D1792" s="8"/>
      <c r="E1792" s="8"/>
      <c r="F1792" s="8"/>
      <c r="G1792" s="8"/>
      <c r="H1792" s="8"/>
      <c r="I1792" s="8"/>
      <c r="J1792" s="8"/>
      <c r="K1792" s="8"/>
      <c r="L1792" s="8"/>
      <c r="M1792" s="1"/>
      <c r="W1792" s="15" t="s">
        <v>445</v>
      </c>
      <c r="X1792" s="45" t="s">
        <v>3938</v>
      </c>
    </row>
    <row r="1793" spans="2:24" ht="31.5" hidden="1" customHeight="1" x14ac:dyDescent="0.2">
      <c r="B1793" s="8"/>
      <c r="C1793" s="8"/>
      <c r="D1793" s="8"/>
      <c r="E1793" s="8"/>
      <c r="F1793" s="8"/>
      <c r="G1793" s="8"/>
      <c r="H1793" s="8"/>
      <c r="I1793" s="8"/>
      <c r="J1793" s="8"/>
      <c r="K1793" s="8"/>
      <c r="L1793" s="8"/>
      <c r="M1793" s="1"/>
      <c r="W1793" s="15" t="s">
        <v>1308</v>
      </c>
      <c r="X1793" s="45" t="s">
        <v>3939</v>
      </c>
    </row>
    <row r="1794" spans="2:24" ht="31.5" hidden="1" customHeight="1" x14ac:dyDescent="0.2">
      <c r="B1794" s="8"/>
      <c r="C1794" s="8"/>
      <c r="D1794" s="8"/>
      <c r="E1794" s="8"/>
      <c r="F1794" s="8"/>
      <c r="G1794" s="8"/>
      <c r="H1794" s="8"/>
      <c r="I1794" s="8"/>
      <c r="J1794" s="8"/>
      <c r="K1794" s="8"/>
      <c r="L1794" s="8"/>
      <c r="M1794" s="1"/>
      <c r="W1794" s="15" t="s">
        <v>949</v>
      </c>
      <c r="X1794" s="45" t="s">
        <v>3940</v>
      </c>
    </row>
    <row r="1795" spans="2:24" ht="31.5" hidden="1" customHeight="1" x14ac:dyDescent="0.2">
      <c r="B1795" s="8"/>
      <c r="C1795" s="8"/>
      <c r="D1795" s="8"/>
      <c r="E1795" s="8"/>
      <c r="F1795" s="8"/>
      <c r="G1795" s="8"/>
      <c r="H1795" s="8"/>
      <c r="I1795" s="8"/>
      <c r="J1795" s="8"/>
      <c r="K1795" s="8"/>
      <c r="L1795" s="8"/>
      <c r="M1795" s="1"/>
      <c r="W1795" s="15" t="s">
        <v>1226</v>
      </c>
      <c r="X1795" s="45" t="s">
        <v>3941</v>
      </c>
    </row>
    <row r="1796" spans="2:24" ht="31.5" hidden="1" customHeight="1" x14ac:dyDescent="0.2">
      <c r="B1796" s="8"/>
      <c r="C1796" s="8"/>
      <c r="D1796" s="8"/>
      <c r="E1796" s="8"/>
      <c r="F1796" s="8"/>
      <c r="G1796" s="8"/>
      <c r="H1796" s="8"/>
      <c r="I1796" s="8"/>
      <c r="J1796" s="8"/>
      <c r="K1796" s="8"/>
      <c r="L1796" s="8"/>
      <c r="M1796" s="1"/>
      <c r="W1796" s="15" t="s">
        <v>184</v>
      </c>
      <c r="X1796" s="45" t="s">
        <v>3942</v>
      </c>
    </row>
    <row r="1797" spans="2:24" ht="31.5" hidden="1" customHeight="1" x14ac:dyDescent="0.2">
      <c r="B1797" s="8"/>
      <c r="C1797" s="8"/>
      <c r="D1797" s="8"/>
      <c r="E1797" s="8"/>
      <c r="F1797" s="8"/>
      <c r="G1797" s="8"/>
      <c r="H1797" s="8"/>
      <c r="I1797" s="8"/>
      <c r="J1797" s="8"/>
      <c r="K1797" s="8"/>
      <c r="L1797" s="8"/>
      <c r="M1797" s="1"/>
      <c r="W1797" s="15" t="s">
        <v>950</v>
      </c>
      <c r="X1797" s="45" t="s">
        <v>3943</v>
      </c>
    </row>
    <row r="1798" spans="2:24" ht="31.5" hidden="1" customHeight="1" x14ac:dyDescent="0.2">
      <c r="B1798" s="8"/>
      <c r="C1798" s="8"/>
      <c r="D1798" s="8"/>
      <c r="E1798" s="8"/>
      <c r="F1798" s="8"/>
      <c r="G1798" s="8"/>
      <c r="H1798" s="8"/>
      <c r="I1798" s="8"/>
      <c r="J1798" s="8"/>
      <c r="K1798" s="8"/>
      <c r="L1798" s="8"/>
      <c r="M1798" s="1"/>
      <c r="W1798" s="15" t="s">
        <v>951</v>
      </c>
      <c r="X1798" s="45" t="s">
        <v>3944</v>
      </c>
    </row>
    <row r="1799" spans="2:24" ht="31.5" hidden="1" customHeight="1" x14ac:dyDescent="0.2">
      <c r="B1799" s="8"/>
      <c r="C1799" s="8"/>
      <c r="D1799" s="8"/>
      <c r="E1799" s="8"/>
      <c r="F1799" s="8"/>
      <c r="G1799" s="8"/>
      <c r="H1799" s="8"/>
      <c r="I1799" s="8"/>
      <c r="J1799" s="8"/>
      <c r="K1799" s="8"/>
      <c r="L1799" s="8"/>
      <c r="M1799" s="1"/>
      <c r="W1799" s="15" t="s">
        <v>952</v>
      </c>
      <c r="X1799" s="45" t="s">
        <v>3945</v>
      </c>
    </row>
    <row r="1800" spans="2:24" ht="31.5" hidden="1" customHeight="1" x14ac:dyDescent="0.2">
      <c r="B1800" s="8"/>
      <c r="C1800" s="8"/>
      <c r="D1800" s="8"/>
      <c r="E1800" s="8"/>
      <c r="F1800" s="8"/>
      <c r="G1800" s="8"/>
      <c r="H1800" s="8"/>
      <c r="I1800" s="8"/>
      <c r="J1800" s="8"/>
      <c r="K1800" s="8"/>
      <c r="L1800" s="8"/>
      <c r="M1800" s="1"/>
      <c r="W1800" s="15" t="s">
        <v>1194</v>
      </c>
      <c r="X1800" s="45" t="s">
        <v>3946</v>
      </c>
    </row>
    <row r="1801" spans="2:24" ht="31.5" hidden="1" customHeight="1" x14ac:dyDescent="0.2">
      <c r="B1801" s="8"/>
      <c r="C1801" s="8"/>
      <c r="D1801" s="8"/>
      <c r="E1801" s="8"/>
      <c r="F1801" s="8"/>
      <c r="G1801" s="8"/>
      <c r="H1801" s="8"/>
      <c r="I1801" s="8"/>
      <c r="J1801" s="8"/>
      <c r="K1801" s="8"/>
      <c r="L1801" s="8"/>
      <c r="M1801" s="1"/>
      <c r="W1801" s="15" t="s">
        <v>354</v>
      </c>
      <c r="X1801" s="45" t="s">
        <v>3947</v>
      </c>
    </row>
    <row r="1802" spans="2:24" ht="31.5" hidden="1" customHeight="1" x14ac:dyDescent="0.2">
      <c r="B1802" s="8"/>
      <c r="C1802" s="8"/>
      <c r="D1802" s="8"/>
      <c r="E1802" s="8"/>
      <c r="F1802" s="8"/>
      <c r="G1802" s="8"/>
      <c r="H1802" s="8"/>
      <c r="I1802" s="8"/>
      <c r="J1802" s="8"/>
      <c r="K1802" s="8"/>
      <c r="L1802" s="8"/>
      <c r="M1802" s="1"/>
      <c r="W1802" s="15" t="s">
        <v>953</v>
      </c>
      <c r="X1802" s="45" t="s">
        <v>3948</v>
      </c>
    </row>
    <row r="1803" spans="2:24" ht="31.5" hidden="1" customHeight="1" x14ac:dyDescent="0.2">
      <c r="B1803" s="8"/>
      <c r="C1803" s="8"/>
      <c r="D1803" s="8"/>
      <c r="E1803" s="8"/>
      <c r="F1803" s="8"/>
      <c r="G1803" s="8"/>
      <c r="H1803" s="8"/>
      <c r="I1803" s="8"/>
      <c r="J1803" s="8"/>
      <c r="K1803" s="8"/>
      <c r="L1803" s="8"/>
      <c r="M1803" s="1"/>
      <c r="W1803" s="15" t="s">
        <v>333</v>
      </c>
      <c r="X1803" s="45" t="s">
        <v>3949</v>
      </c>
    </row>
    <row r="1804" spans="2:24" ht="31.5" hidden="1" customHeight="1" x14ac:dyDescent="0.2">
      <c r="B1804" s="8"/>
      <c r="C1804" s="8"/>
      <c r="D1804" s="8"/>
      <c r="E1804" s="8"/>
      <c r="F1804" s="8"/>
      <c r="G1804" s="8"/>
      <c r="H1804" s="8"/>
      <c r="I1804" s="8"/>
      <c r="J1804" s="8"/>
      <c r="K1804" s="8"/>
      <c r="L1804" s="8"/>
      <c r="M1804" s="1"/>
      <c r="W1804" s="15" t="s">
        <v>31</v>
      </c>
      <c r="X1804" s="45" t="s">
        <v>3950</v>
      </c>
    </row>
    <row r="1805" spans="2:24" ht="31.5" hidden="1" customHeight="1" x14ac:dyDescent="0.2">
      <c r="B1805" s="8"/>
      <c r="C1805" s="8"/>
      <c r="D1805" s="8"/>
      <c r="E1805" s="8"/>
      <c r="F1805" s="8"/>
      <c r="G1805" s="8"/>
      <c r="H1805" s="8"/>
      <c r="I1805" s="8"/>
      <c r="J1805" s="8"/>
      <c r="K1805" s="8"/>
      <c r="L1805" s="8"/>
      <c r="M1805" s="1"/>
      <c r="W1805" s="15" t="s">
        <v>144</v>
      </c>
      <c r="X1805" s="45" t="s">
        <v>3951</v>
      </c>
    </row>
    <row r="1806" spans="2:24" ht="31.5" hidden="1" customHeight="1" x14ac:dyDescent="0.2">
      <c r="B1806" s="8"/>
      <c r="C1806" s="8"/>
      <c r="D1806" s="8"/>
      <c r="E1806" s="8"/>
      <c r="F1806" s="8"/>
      <c r="G1806" s="8"/>
      <c r="H1806" s="8"/>
      <c r="I1806" s="8"/>
      <c r="J1806" s="8"/>
      <c r="K1806" s="8"/>
      <c r="L1806" s="8"/>
      <c r="M1806" s="1"/>
      <c r="W1806" s="15" t="s">
        <v>447</v>
      </c>
      <c r="X1806" s="45" t="s">
        <v>3952</v>
      </c>
    </row>
    <row r="1807" spans="2:24" ht="31.5" hidden="1" customHeight="1" x14ac:dyDescent="0.2">
      <c r="B1807" s="8"/>
      <c r="C1807" s="8"/>
      <c r="D1807" s="8"/>
      <c r="E1807" s="8"/>
      <c r="F1807" s="8"/>
      <c r="G1807" s="8"/>
      <c r="H1807" s="8"/>
      <c r="I1807" s="8"/>
      <c r="J1807" s="8"/>
      <c r="K1807" s="8"/>
      <c r="L1807" s="8"/>
      <c r="M1807" s="1"/>
      <c r="W1807" s="15" t="s">
        <v>954</v>
      </c>
      <c r="X1807" s="45" t="s">
        <v>3953</v>
      </c>
    </row>
    <row r="1808" spans="2:24" ht="31.5" hidden="1" customHeight="1" x14ac:dyDescent="0.2">
      <c r="B1808" s="8"/>
      <c r="C1808" s="8"/>
      <c r="D1808" s="8"/>
      <c r="E1808" s="8"/>
      <c r="F1808" s="8"/>
      <c r="G1808" s="8"/>
      <c r="H1808" s="8"/>
      <c r="I1808" s="8"/>
      <c r="J1808" s="8"/>
      <c r="K1808" s="8"/>
      <c r="L1808" s="8"/>
      <c r="M1808" s="1"/>
      <c r="W1808" s="15" t="s">
        <v>576</v>
      </c>
      <c r="X1808" s="45" t="s">
        <v>3954</v>
      </c>
    </row>
    <row r="1809" spans="2:24" ht="31.5" hidden="1" customHeight="1" x14ac:dyDescent="0.2">
      <c r="B1809" s="8"/>
      <c r="C1809" s="8"/>
      <c r="D1809" s="8"/>
      <c r="E1809" s="8"/>
      <c r="F1809" s="8"/>
      <c r="G1809" s="8"/>
      <c r="H1809" s="8"/>
      <c r="I1809" s="8"/>
      <c r="J1809" s="8"/>
      <c r="K1809" s="8"/>
      <c r="L1809" s="8"/>
      <c r="M1809" s="1"/>
      <c r="W1809" s="15" t="s">
        <v>955</v>
      </c>
      <c r="X1809" s="45" t="s">
        <v>3955</v>
      </c>
    </row>
    <row r="1810" spans="2:24" ht="31.5" hidden="1" customHeight="1" x14ac:dyDescent="0.2">
      <c r="B1810" s="8"/>
      <c r="C1810" s="8"/>
      <c r="D1810" s="8"/>
      <c r="E1810" s="8"/>
      <c r="F1810" s="8"/>
      <c r="G1810" s="8"/>
      <c r="H1810" s="8"/>
      <c r="I1810" s="8"/>
      <c r="J1810" s="8"/>
      <c r="K1810" s="8"/>
      <c r="L1810" s="8"/>
      <c r="M1810" s="1"/>
      <c r="W1810" s="15" t="s">
        <v>956</v>
      </c>
      <c r="X1810" s="45" t="s">
        <v>3956</v>
      </c>
    </row>
    <row r="1811" spans="2:24" ht="31.5" hidden="1" customHeight="1" x14ac:dyDescent="0.2">
      <c r="B1811" s="8"/>
      <c r="C1811" s="8"/>
      <c r="D1811" s="8"/>
      <c r="E1811" s="8"/>
      <c r="F1811" s="8"/>
      <c r="G1811" s="8"/>
      <c r="H1811" s="8"/>
      <c r="I1811" s="8"/>
      <c r="J1811" s="8"/>
      <c r="K1811" s="8"/>
      <c r="L1811" s="8"/>
      <c r="M1811" s="1"/>
      <c r="W1811" s="15" t="s">
        <v>957</v>
      </c>
      <c r="X1811" s="45" t="s">
        <v>3957</v>
      </c>
    </row>
    <row r="1812" spans="2:24" ht="31.5" hidden="1" customHeight="1" x14ac:dyDescent="0.2">
      <c r="B1812" s="8"/>
      <c r="C1812" s="8"/>
      <c r="D1812" s="8"/>
      <c r="E1812" s="8"/>
      <c r="F1812" s="8"/>
      <c r="G1812" s="8"/>
      <c r="H1812" s="8"/>
      <c r="I1812" s="8"/>
      <c r="J1812" s="8"/>
      <c r="K1812" s="8"/>
      <c r="L1812" s="8"/>
      <c r="M1812" s="1"/>
      <c r="W1812" s="15" t="s">
        <v>958</v>
      </c>
      <c r="X1812" s="45" t="s">
        <v>3958</v>
      </c>
    </row>
    <row r="1813" spans="2:24" ht="31.5" hidden="1" customHeight="1" x14ac:dyDescent="0.2">
      <c r="B1813" s="8"/>
      <c r="C1813" s="8"/>
      <c r="D1813" s="8"/>
      <c r="E1813" s="8"/>
      <c r="F1813" s="8"/>
      <c r="G1813" s="8"/>
      <c r="H1813" s="8"/>
      <c r="I1813" s="8"/>
      <c r="J1813" s="8"/>
      <c r="K1813" s="8"/>
      <c r="L1813" s="8"/>
      <c r="M1813" s="1"/>
      <c r="W1813" s="15" t="s">
        <v>959</v>
      </c>
      <c r="X1813" s="45" t="s">
        <v>3959</v>
      </c>
    </row>
    <row r="1814" spans="2:24" ht="31.5" hidden="1" customHeight="1" x14ac:dyDescent="0.2">
      <c r="B1814" s="8"/>
      <c r="C1814" s="8"/>
      <c r="D1814" s="8"/>
      <c r="E1814" s="8"/>
      <c r="F1814" s="8"/>
      <c r="G1814" s="8"/>
      <c r="H1814" s="8"/>
      <c r="I1814" s="8"/>
      <c r="J1814" s="8"/>
      <c r="K1814" s="8"/>
      <c r="L1814" s="8"/>
      <c r="M1814" s="1"/>
      <c r="W1814" s="15" t="s">
        <v>85</v>
      </c>
      <c r="X1814" s="45" t="s">
        <v>3960</v>
      </c>
    </row>
    <row r="1815" spans="2:24" ht="31.5" hidden="1" customHeight="1" x14ac:dyDescent="0.2">
      <c r="B1815" s="8"/>
      <c r="C1815" s="8"/>
      <c r="D1815" s="8"/>
      <c r="E1815" s="8"/>
      <c r="F1815" s="8"/>
      <c r="G1815" s="8"/>
      <c r="H1815" s="8"/>
      <c r="I1815" s="8"/>
      <c r="J1815" s="8"/>
      <c r="K1815" s="8"/>
      <c r="L1815" s="8"/>
      <c r="M1815" s="1"/>
      <c r="W1815" s="15" t="s">
        <v>960</v>
      </c>
      <c r="X1815" s="45" t="s">
        <v>3961</v>
      </c>
    </row>
    <row r="1816" spans="2:24" ht="31.5" hidden="1" customHeight="1" x14ac:dyDescent="0.2">
      <c r="B1816" s="8"/>
      <c r="C1816" s="8"/>
      <c r="D1816" s="8"/>
      <c r="E1816" s="8"/>
      <c r="F1816" s="8"/>
      <c r="G1816" s="8"/>
      <c r="H1816" s="8"/>
      <c r="I1816" s="8"/>
      <c r="J1816" s="8"/>
      <c r="K1816" s="8"/>
      <c r="L1816" s="8"/>
      <c r="M1816" s="1"/>
      <c r="W1816" s="15" t="s">
        <v>961</v>
      </c>
      <c r="X1816" s="45" t="s">
        <v>3962</v>
      </c>
    </row>
    <row r="1817" spans="2:24" ht="31.5" hidden="1" customHeight="1" x14ac:dyDescent="0.2">
      <c r="B1817" s="8"/>
      <c r="C1817" s="8"/>
      <c r="D1817" s="8"/>
      <c r="E1817" s="8"/>
      <c r="F1817" s="8"/>
      <c r="G1817" s="8"/>
      <c r="H1817" s="8"/>
      <c r="I1817" s="8"/>
      <c r="J1817" s="8"/>
      <c r="K1817" s="8"/>
      <c r="L1817" s="8"/>
      <c r="M1817" s="1"/>
      <c r="W1817" s="15" t="s">
        <v>962</v>
      </c>
      <c r="X1817" s="45" t="s">
        <v>3963</v>
      </c>
    </row>
    <row r="1818" spans="2:24" ht="31.5" hidden="1" customHeight="1" x14ac:dyDescent="0.2">
      <c r="B1818" s="8"/>
      <c r="C1818" s="8"/>
      <c r="D1818" s="8"/>
      <c r="E1818" s="8"/>
      <c r="F1818" s="8"/>
      <c r="G1818" s="8"/>
      <c r="H1818" s="8"/>
      <c r="I1818" s="8"/>
      <c r="J1818" s="8"/>
      <c r="K1818" s="8"/>
      <c r="L1818" s="8"/>
      <c r="M1818" s="1"/>
      <c r="W1818" s="15" t="s">
        <v>217</v>
      </c>
      <c r="X1818" s="45" t="s">
        <v>3964</v>
      </c>
    </row>
    <row r="1819" spans="2:24" ht="31.5" hidden="1" customHeight="1" x14ac:dyDescent="0.2">
      <c r="B1819" s="8"/>
      <c r="C1819" s="8"/>
      <c r="D1819" s="8"/>
      <c r="E1819" s="8"/>
      <c r="F1819" s="8"/>
      <c r="G1819" s="8"/>
      <c r="H1819" s="8"/>
      <c r="I1819" s="8"/>
      <c r="J1819" s="8"/>
      <c r="K1819" s="8"/>
      <c r="L1819" s="8"/>
      <c r="M1819" s="1"/>
      <c r="W1819" s="15" t="s">
        <v>963</v>
      </c>
      <c r="X1819" s="45" t="s">
        <v>3965</v>
      </c>
    </row>
    <row r="1820" spans="2:24" ht="31.5" hidden="1" customHeight="1" x14ac:dyDescent="0.2">
      <c r="B1820" s="8"/>
      <c r="C1820" s="8"/>
      <c r="D1820" s="8"/>
      <c r="E1820" s="8"/>
      <c r="F1820" s="8"/>
      <c r="G1820" s="8"/>
      <c r="H1820" s="8"/>
      <c r="I1820" s="8"/>
      <c r="J1820" s="8"/>
      <c r="K1820" s="8"/>
      <c r="L1820" s="8"/>
      <c r="M1820" s="1"/>
      <c r="W1820" s="15" t="s">
        <v>964</v>
      </c>
      <c r="X1820" s="45" t="s">
        <v>3966</v>
      </c>
    </row>
    <row r="1821" spans="2:24" ht="31.5" hidden="1" customHeight="1" x14ac:dyDescent="0.2">
      <c r="B1821" s="8"/>
      <c r="C1821" s="8"/>
      <c r="D1821" s="8"/>
      <c r="E1821" s="8"/>
      <c r="F1821" s="8"/>
      <c r="G1821" s="8"/>
      <c r="H1821" s="8"/>
      <c r="I1821" s="8"/>
      <c r="J1821" s="8"/>
      <c r="K1821" s="8"/>
      <c r="L1821" s="8"/>
      <c r="M1821" s="1"/>
      <c r="W1821" s="15" t="s">
        <v>965</v>
      </c>
      <c r="X1821" s="45" t="s">
        <v>3967</v>
      </c>
    </row>
    <row r="1822" spans="2:24" ht="31.5" hidden="1" customHeight="1" x14ac:dyDescent="0.2">
      <c r="B1822" s="8"/>
      <c r="C1822" s="8"/>
      <c r="D1822" s="8"/>
      <c r="E1822" s="8"/>
      <c r="F1822" s="8"/>
      <c r="G1822" s="8"/>
      <c r="H1822" s="8"/>
      <c r="I1822" s="8"/>
      <c r="J1822" s="8"/>
      <c r="K1822" s="8"/>
      <c r="L1822" s="8"/>
      <c r="M1822" s="1"/>
      <c r="W1822" s="15" t="s">
        <v>316</v>
      </c>
      <c r="X1822" s="45" t="s">
        <v>3968</v>
      </c>
    </row>
    <row r="1823" spans="2:24" ht="31.5" hidden="1" customHeight="1" x14ac:dyDescent="0.2">
      <c r="B1823" s="8"/>
      <c r="C1823" s="8"/>
      <c r="D1823" s="8"/>
      <c r="E1823" s="8"/>
      <c r="F1823" s="8"/>
      <c r="G1823" s="8"/>
      <c r="H1823" s="8"/>
      <c r="I1823" s="8"/>
      <c r="J1823" s="8"/>
      <c r="K1823" s="8"/>
      <c r="L1823" s="8"/>
      <c r="M1823" s="1"/>
      <c r="W1823" s="15" t="s">
        <v>966</v>
      </c>
      <c r="X1823" s="45" t="s">
        <v>3969</v>
      </c>
    </row>
    <row r="1824" spans="2:24" ht="31.5" hidden="1" customHeight="1" x14ac:dyDescent="0.2">
      <c r="B1824" s="8"/>
      <c r="C1824" s="8"/>
      <c r="D1824" s="8"/>
      <c r="E1824" s="8"/>
      <c r="F1824" s="8"/>
      <c r="G1824" s="8"/>
      <c r="H1824" s="8"/>
      <c r="I1824" s="8"/>
      <c r="J1824" s="8"/>
      <c r="K1824" s="8"/>
      <c r="L1824" s="8"/>
      <c r="M1824" s="1"/>
      <c r="W1824" s="15" t="s">
        <v>1244</v>
      </c>
      <c r="X1824" s="45" t="s">
        <v>3970</v>
      </c>
    </row>
    <row r="1825" spans="2:24" ht="31.5" hidden="1" customHeight="1" x14ac:dyDescent="0.2">
      <c r="B1825" s="8"/>
      <c r="C1825" s="8"/>
      <c r="D1825" s="8"/>
      <c r="E1825" s="8"/>
      <c r="F1825" s="8"/>
      <c r="G1825" s="8"/>
      <c r="H1825" s="8"/>
      <c r="I1825" s="8"/>
      <c r="J1825" s="8"/>
      <c r="K1825" s="8"/>
      <c r="L1825" s="8"/>
      <c r="M1825" s="1"/>
      <c r="W1825" s="15" t="s">
        <v>1244</v>
      </c>
      <c r="X1825" s="45" t="s">
        <v>3971</v>
      </c>
    </row>
    <row r="1826" spans="2:24" ht="31.5" hidden="1" customHeight="1" x14ac:dyDescent="0.2">
      <c r="B1826" s="8"/>
      <c r="C1826" s="8"/>
      <c r="D1826" s="8"/>
      <c r="E1826" s="8"/>
      <c r="F1826" s="8"/>
      <c r="G1826" s="8"/>
      <c r="H1826" s="8"/>
      <c r="I1826" s="8"/>
      <c r="J1826" s="8"/>
      <c r="K1826" s="8"/>
      <c r="L1826" s="8"/>
      <c r="M1826" s="1"/>
      <c r="W1826" s="15" t="s">
        <v>967</v>
      </c>
      <c r="X1826" s="45" t="s">
        <v>3972</v>
      </c>
    </row>
    <row r="1827" spans="2:24" ht="31.5" hidden="1" customHeight="1" x14ac:dyDescent="0.2">
      <c r="B1827" s="8"/>
      <c r="C1827" s="8"/>
      <c r="D1827" s="8"/>
      <c r="E1827" s="8"/>
      <c r="F1827" s="8"/>
      <c r="G1827" s="8"/>
      <c r="H1827" s="8"/>
      <c r="I1827" s="8"/>
      <c r="J1827" s="8"/>
      <c r="K1827" s="8"/>
      <c r="L1827" s="8"/>
      <c r="M1827" s="1"/>
      <c r="W1827" s="15" t="s">
        <v>968</v>
      </c>
      <c r="X1827" s="45" t="s">
        <v>3973</v>
      </c>
    </row>
    <row r="1828" spans="2:24" ht="31.5" hidden="1" customHeight="1" x14ac:dyDescent="0.2">
      <c r="B1828" s="8"/>
      <c r="C1828" s="8"/>
      <c r="D1828" s="8"/>
      <c r="E1828" s="8"/>
      <c r="F1828" s="8"/>
      <c r="G1828" s="8"/>
      <c r="H1828" s="8"/>
      <c r="I1828" s="8"/>
      <c r="J1828" s="8"/>
      <c r="K1828" s="8"/>
      <c r="L1828" s="8"/>
      <c r="M1828" s="1"/>
      <c r="W1828" s="15" t="s">
        <v>969</v>
      </c>
      <c r="X1828" s="45" t="s">
        <v>3974</v>
      </c>
    </row>
    <row r="1829" spans="2:24" ht="31.5" hidden="1" customHeight="1" x14ac:dyDescent="0.2">
      <c r="B1829" s="8"/>
      <c r="C1829" s="8"/>
      <c r="D1829" s="8"/>
      <c r="E1829" s="8"/>
      <c r="F1829" s="8"/>
      <c r="G1829" s="8"/>
      <c r="H1829" s="8"/>
      <c r="I1829" s="8"/>
      <c r="J1829" s="8"/>
      <c r="K1829" s="8"/>
      <c r="L1829" s="8"/>
      <c r="M1829" s="1"/>
      <c r="W1829" s="15" t="s">
        <v>416</v>
      </c>
      <c r="X1829" s="45" t="s">
        <v>3975</v>
      </c>
    </row>
    <row r="1830" spans="2:24" ht="31.5" hidden="1" customHeight="1" x14ac:dyDescent="0.2">
      <c r="B1830" s="8"/>
      <c r="C1830" s="8"/>
      <c r="D1830" s="8"/>
      <c r="E1830" s="8"/>
      <c r="F1830" s="8"/>
      <c r="G1830" s="8"/>
      <c r="H1830" s="8"/>
      <c r="I1830" s="8"/>
      <c r="J1830" s="8"/>
      <c r="K1830" s="8"/>
      <c r="L1830" s="8"/>
      <c r="M1830" s="1"/>
      <c r="W1830" s="15" t="s">
        <v>416</v>
      </c>
      <c r="X1830" s="45" t="s">
        <v>3976</v>
      </c>
    </row>
    <row r="1831" spans="2:24" ht="31.5" hidden="1" customHeight="1" x14ac:dyDescent="0.2">
      <c r="B1831" s="8"/>
      <c r="C1831" s="8"/>
      <c r="D1831" s="8"/>
      <c r="E1831" s="8"/>
      <c r="F1831" s="8"/>
      <c r="G1831" s="8"/>
      <c r="H1831" s="8"/>
      <c r="I1831" s="8"/>
      <c r="J1831" s="8"/>
      <c r="K1831" s="8"/>
      <c r="L1831" s="8"/>
      <c r="M1831" s="1"/>
      <c r="W1831" s="15" t="s">
        <v>1305</v>
      </c>
      <c r="X1831" s="45" t="s">
        <v>3977</v>
      </c>
    </row>
    <row r="1832" spans="2:24" ht="31.5" hidden="1" customHeight="1" x14ac:dyDescent="0.2">
      <c r="B1832" s="8"/>
      <c r="C1832" s="8"/>
      <c r="D1832" s="8"/>
      <c r="E1832" s="8"/>
      <c r="F1832" s="8"/>
      <c r="G1832" s="8"/>
      <c r="H1832" s="8"/>
      <c r="I1832" s="8"/>
      <c r="J1832" s="8"/>
      <c r="K1832" s="8"/>
      <c r="L1832" s="8"/>
      <c r="M1832" s="1"/>
      <c r="W1832" s="15" t="s">
        <v>970</v>
      </c>
      <c r="X1832" s="45" t="s">
        <v>3978</v>
      </c>
    </row>
    <row r="1833" spans="2:24" ht="31.5" hidden="1" customHeight="1" x14ac:dyDescent="0.2">
      <c r="B1833" s="8"/>
      <c r="C1833" s="8"/>
      <c r="D1833" s="8"/>
      <c r="E1833" s="8"/>
      <c r="F1833" s="8"/>
      <c r="G1833" s="8"/>
      <c r="H1833" s="8"/>
      <c r="I1833" s="8"/>
      <c r="J1833" s="8"/>
      <c r="K1833" s="8"/>
      <c r="L1833" s="8"/>
      <c r="M1833" s="1"/>
      <c r="W1833" s="15" t="s">
        <v>1295</v>
      </c>
      <c r="X1833" s="45" t="s">
        <v>3979</v>
      </c>
    </row>
    <row r="1834" spans="2:24" ht="31.5" hidden="1" customHeight="1" x14ac:dyDescent="0.2">
      <c r="B1834" s="8"/>
      <c r="C1834" s="8"/>
      <c r="D1834" s="8"/>
      <c r="E1834" s="8"/>
      <c r="F1834" s="8"/>
      <c r="G1834" s="8"/>
      <c r="H1834" s="8"/>
      <c r="I1834" s="8"/>
      <c r="J1834" s="8"/>
      <c r="K1834" s="8"/>
      <c r="L1834" s="8"/>
      <c r="M1834" s="1"/>
      <c r="W1834" s="15" t="s">
        <v>1297</v>
      </c>
      <c r="X1834" s="45" t="s">
        <v>3980</v>
      </c>
    </row>
    <row r="1835" spans="2:24" ht="31.5" hidden="1" customHeight="1" x14ac:dyDescent="0.2">
      <c r="B1835" s="8"/>
      <c r="C1835" s="8"/>
      <c r="D1835" s="8"/>
      <c r="E1835" s="8"/>
      <c r="F1835" s="8"/>
      <c r="G1835" s="8"/>
      <c r="H1835" s="8"/>
      <c r="I1835" s="8"/>
      <c r="J1835" s="8"/>
      <c r="K1835" s="8"/>
      <c r="L1835" s="8"/>
      <c r="M1835" s="1"/>
      <c r="W1835" s="15" t="s">
        <v>971</v>
      </c>
      <c r="X1835" s="45" t="s">
        <v>3981</v>
      </c>
    </row>
    <row r="1836" spans="2:24" ht="31.5" hidden="1" customHeight="1" x14ac:dyDescent="0.2">
      <c r="B1836" s="8"/>
      <c r="C1836" s="8"/>
      <c r="D1836" s="8"/>
      <c r="E1836" s="8"/>
      <c r="F1836" s="8"/>
      <c r="G1836" s="8"/>
      <c r="H1836" s="8"/>
      <c r="I1836" s="8"/>
      <c r="J1836" s="8"/>
      <c r="K1836" s="8"/>
      <c r="L1836" s="8"/>
      <c r="M1836" s="1"/>
      <c r="W1836" s="15" t="s">
        <v>393</v>
      </c>
      <c r="X1836" s="45" t="s">
        <v>3982</v>
      </c>
    </row>
    <row r="1837" spans="2:24" ht="31.5" hidden="1" customHeight="1" x14ac:dyDescent="0.2">
      <c r="B1837" s="8"/>
      <c r="C1837" s="8"/>
      <c r="D1837" s="8"/>
      <c r="E1837" s="8"/>
      <c r="F1837" s="8"/>
      <c r="G1837" s="8"/>
      <c r="H1837" s="8"/>
      <c r="I1837" s="8"/>
      <c r="J1837" s="8"/>
      <c r="K1837" s="8"/>
      <c r="L1837" s="8"/>
      <c r="M1837" s="1"/>
      <c r="W1837" s="15" t="s">
        <v>972</v>
      </c>
      <c r="X1837" s="45" t="s">
        <v>3983</v>
      </c>
    </row>
    <row r="1838" spans="2:24" ht="31.5" hidden="1" customHeight="1" x14ac:dyDescent="0.2">
      <c r="B1838" s="8"/>
      <c r="C1838" s="8"/>
      <c r="D1838" s="8"/>
      <c r="E1838" s="8"/>
      <c r="F1838" s="8"/>
      <c r="G1838" s="8"/>
      <c r="H1838" s="8"/>
      <c r="I1838" s="8"/>
      <c r="J1838" s="8"/>
      <c r="K1838" s="8"/>
      <c r="L1838" s="8"/>
      <c r="M1838" s="1"/>
      <c r="W1838" s="15" t="s">
        <v>972</v>
      </c>
      <c r="X1838" s="45" t="s">
        <v>3984</v>
      </c>
    </row>
    <row r="1839" spans="2:24" ht="31.5" hidden="1" customHeight="1" x14ac:dyDescent="0.2">
      <c r="B1839" s="8"/>
      <c r="C1839" s="8"/>
      <c r="D1839" s="8"/>
      <c r="E1839" s="8"/>
      <c r="F1839" s="8"/>
      <c r="G1839" s="8"/>
      <c r="H1839" s="8"/>
      <c r="I1839" s="8"/>
      <c r="J1839" s="8"/>
      <c r="K1839" s="8"/>
      <c r="L1839" s="8"/>
      <c r="M1839" s="1"/>
      <c r="W1839" s="15" t="s">
        <v>973</v>
      </c>
      <c r="X1839" s="45" t="s">
        <v>3985</v>
      </c>
    </row>
    <row r="1840" spans="2:24" ht="31.5" hidden="1" customHeight="1" x14ac:dyDescent="0.2">
      <c r="B1840" s="8"/>
      <c r="C1840" s="8"/>
      <c r="D1840" s="8"/>
      <c r="E1840" s="8"/>
      <c r="F1840" s="8"/>
      <c r="G1840" s="8"/>
      <c r="H1840" s="8"/>
      <c r="I1840" s="8"/>
      <c r="J1840" s="8"/>
      <c r="K1840" s="8"/>
      <c r="L1840" s="8"/>
      <c r="M1840" s="1"/>
      <c r="W1840" s="15" t="s">
        <v>974</v>
      </c>
      <c r="X1840" s="45" t="s">
        <v>3986</v>
      </c>
    </row>
    <row r="1841" spans="2:24" ht="31.5" hidden="1" customHeight="1" x14ac:dyDescent="0.2">
      <c r="B1841" s="8"/>
      <c r="C1841" s="8"/>
      <c r="D1841" s="8"/>
      <c r="E1841" s="8"/>
      <c r="F1841" s="8"/>
      <c r="G1841" s="8"/>
      <c r="H1841" s="8"/>
      <c r="I1841" s="8"/>
      <c r="J1841" s="8"/>
      <c r="K1841" s="8"/>
      <c r="L1841" s="8"/>
      <c r="M1841" s="1"/>
      <c r="W1841" s="15" t="s">
        <v>975</v>
      </c>
      <c r="X1841" s="45" t="s">
        <v>3987</v>
      </c>
    </row>
    <row r="1842" spans="2:24" ht="31.5" hidden="1" customHeight="1" x14ac:dyDescent="0.2">
      <c r="B1842" s="8"/>
      <c r="C1842" s="8"/>
      <c r="D1842" s="8"/>
      <c r="E1842" s="8"/>
      <c r="F1842" s="8"/>
      <c r="G1842" s="8"/>
      <c r="H1842" s="8"/>
      <c r="I1842" s="8"/>
      <c r="J1842" s="8"/>
      <c r="K1842" s="8"/>
      <c r="L1842" s="8"/>
      <c r="M1842" s="1"/>
      <c r="W1842" s="15" t="s">
        <v>977</v>
      </c>
      <c r="X1842" s="45" t="s">
        <v>3988</v>
      </c>
    </row>
    <row r="1843" spans="2:24" ht="31.5" hidden="1" customHeight="1" x14ac:dyDescent="0.2">
      <c r="B1843" s="8"/>
      <c r="C1843" s="8"/>
      <c r="D1843" s="8"/>
      <c r="E1843" s="8"/>
      <c r="F1843" s="8"/>
      <c r="G1843" s="8"/>
      <c r="H1843" s="8"/>
      <c r="I1843" s="8"/>
      <c r="J1843" s="8"/>
      <c r="K1843" s="8"/>
      <c r="L1843" s="8"/>
      <c r="M1843" s="1"/>
      <c r="W1843" s="15" t="s">
        <v>977</v>
      </c>
      <c r="X1843" s="45" t="s">
        <v>3989</v>
      </c>
    </row>
    <row r="1844" spans="2:24" ht="31.5" hidden="1" customHeight="1" x14ac:dyDescent="0.2">
      <c r="B1844" s="8"/>
      <c r="C1844" s="8"/>
      <c r="D1844" s="8"/>
      <c r="E1844" s="8"/>
      <c r="F1844" s="8"/>
      <c r="G1844" s="8"/>
      <c r="H1844" s="8"/>
      <c r="I1844" s="8"/>
      <c r="J1844" s="8"/>
      <c r="K1844" s="8"/>
      <c r="L1844" s="8"/>
      <c r="M1844" s="1"/>
      <c r="W1844" s="15" t="s">
        <v>1152</v>
      </c>
      <c r="X1844" s="45" t="s">
        <v>3990</v>
      </c>
    </row>
    <row r="1845" spans="2:24" ht="31.5" hidden="1" customHeight="1" x14ac:dyDescent="0.2">
      <c r="B1845" s="8"/>
      <c r="C1845" s="8"/>
      <c r="D1845" s="8"/>
      <c r="E1845" s="8"/>
      <c r="F1845" s="8"/>
      <c r="G1845" s="8"/>
      <c r="H1845" s="8"/>
      <c r="I1845" s="8"/>
      <c r="J1845" s="8"/>
      <c r="K1845" s="8"/>
      <c r="L1845" s="8"/>
      <c r="M1845" s="1"/>
      <c r="W1845" s="15" t="s">
        <v>978</v>
      </c>
      <c r="X1845" s="45" t="s">
        <v>3991</v>
      </c>
    </row>
    <row r="1846" spans="2:24" ht="31.5" hidden="1" customHeight="1" x14ac:dyDescent="0.2">
      <c r="B1846" s="8"/>
      <c r="C1846" s="8"/>
      <c r="D1846" s="8"/>
      <c r="E1846" s="8"/>
      <c r="F1846" s="8"/>
      <c r="G1846" s="8"/>
      <c r="H1846" s="8"/>
      <c r="I1846" s="8"/>
      <c r="J1846" s="8"/>
      <c r="K1846" s="8"/>
      <c r="L1846" s="8"/>
      <c r="M1846" s="1"/>
      <c r="W1846" s="15" t="s">
        <v>979</v>
      </c>
      <c r="X1846" s="45" t="s">
        <v>3992</v>
      </c>
    </row>
    <row r="1847" spans="2:24" ht="31.5" hidden="1" customHeight="1" x14ac:dyDescent="0.2">
      <c r="B1847" s="8"/>
      <c r="C1847" s="8"/>
      <c r="D1847" s="8"/>
      <c r="E1847" s="8"/>
      <c r="F1847" s="8"/>
      <c r="G1847" s="8"/>
      <c r="H1847" s="8"/>
      <c r="I1847" s="8"/>
      <c r="J1847" s="8"/>
      <c r="K1847" s="8"/>
      <c r="L1847" s="8"/>
      <c r="M1847" s="1"/>
      <c r="W1847" s="15" t="s">
        <v>325</v>
      </c>
      <c r="X1847" s="45" t="s">
        <v>3993</v>
      </c>
    </row>
    <row r="1848" spans="2:24" ht="31.5" hidden="1" customHeight="1" x14ac:dyDescent="0.2">
      <c r="B1848" s="8"/>
      <c r="C1848" s="8"/>
      <c r="D1848" s="8"/>
      <c r="E1848" s="8"/>
      <c r="F1848" s="8"/>
      <c r="G1848" s="8"/>
      <c r="H1848" s="8"/>
      <c r="I1848" s="8"/>
      <c r="J1848" s="8"/>
      <c r="K1848" s="8"/>
      <c r="L1848" s="8"/>
      <c r="M1848" s="1"/>
      <c r="W1848" s="15" t="s">
        <v>976</v>
      </c>
      <c r="X1848" s="45" t="s">
        <v>3994</v>
      </c>
    </row>
    <row r="1849" spans="2:24" ht="31.5" hidden="1" customHeight="1" x14ac:dyDescent="0.2">
      <c r="B1849" s="8"/>
      <c r="C1849" s="8"/>
      <c r="D1849" s="8"/>
      <c r="E1849" s="8"/>
      <c r="F1849" s="8"/>
      <c r="G1849" s="8"/>
      <c r="H1849" s="8"/>
      <c r="I1849" s="8"/>
      <c r="J1849" s="8"/>
      <c r="K1849" s="8"/>
      <c r="L1849" s="8"/>
      <c r="M1849" s="1"/>
      <c r="W1849" s="15" t="s">
        <v>980</v>
      </c>
      <c r="X1849" s="45" t="s">
        <v>3995</v>
      </c>
    </row>
    <row r="1850" spans="2:24" ht="31.5" hidden="1" customHeight="1" x14ac:dyDescent="0.2">
      <c r="B1850" s="8"/>
      <c r="C1850" s="8"/>
      <c r="D1850" s="8"/>
      <c r="E1850" s="8"/>
      <c r="F1850" s="8"/>
      <c r="G1850" s="8"/>
      <c r="H1850" s="8"/>
      <c r="I1850" s="8"/>
      <c r="J1850" s="8"/>
      <c r="K1850" s="8"/>
      <c r="L1850" s="8"/>
      <c r="M1850" s="1"/>
      <c r="W1850" s="15" t="s">
        <v>514</v>
      </c>
      <c r="X1850" s="45" t="s">
        <v>3996</v>
      </c>
    </row>
    <row r="1851" spans="2:24" ht="31.5" hidden="1" customHeight="1" x14ac:dyDescent="0.2">
      <c r="B1851" s="8"/>
      <c r="C1851" s="8"/>
      <c r="D1851" s="8"/>
      <c r="E1851" s="8"/>
      <c r="F1851" s="8"/>
      <c r="G1851" s="8"/>
      <c r="H1851" s="8"/>
      <c r="I1851" s="8"/>
      <c r="J1851" s="8"/>
      <c r="K1851" s="8"/>
      <c r="L1851" s="8"/>
      <c r="M1851" s="1"/>
      <c r="W1851" s="15" t="s">
        <v>981</v>
      </c>
      <c r="X1851" s="45" t="s">
        <v>3997</v>
      </c>
    </row>
    <row r="1852" spans="2:24" ht="31.5" hidden="1" customHeight="1" x14ac:dyDescent="0.2">
      <c r="B1852" s="8"/>
      <c r="C1852" s="8"/>
      <c r="D1852" s="8"/>
      <c r="E1852" s="8"/>
      <c r="F1852" s="8"/>
      <c r="G1852" s="8"/>
      <c r="H1852" s="8"/>
      <c r="I1852" s="8"/>
      <c r="J1852" s="8"/>
      <c r="K1852" s="8"/>
      <c r="L1852" s="8"/>
      <c r="M1852" s="1"/>
      <c r="W1852" s="15" t="s">
        <v>639</v>
      </c>
      <c r="X1852" s="45" t="s">
        <v>3998</v>
      </c>
    </row>
    <row r="1853" spans="2:24" ht="31.5" hidden="1" customHeight="1" x14ac:dyDescent="0.2">
      <c r="B1853" s="8"/>
      <c r="C1853" s="8"/>
      <c r="D1853" s="8"/>
      <c r="E1853" s="8"/>
      <c r="F1853" s="8"/>
      <c r="G1853" s="8"/>
      <c r="H1853" s="8"/>
      <c r="I1853" s="8"/>
      <c r="J1853" s="8"/>
      <c r="K1853" s="8"/>
      <c r="L1853" s="8"/>
      <c r="M1853" s="1"/>
      <c r="W1853" s="15" t="s">
        <v>175</v>
      </c>
      <c r="X1853" s="45" t="s">
        <v>3999</v>
      </c>
    </row>
    <row r="1854" spans="2:24" ht="31.5" hidden="1" customHeight="1" x14ac:dyDescent="0.2">
      <c r="B1854" s="8"/>
      <c r="C1854" s="8"/>
      <c r="D1854" s="8"/>
      <c r="E1854" s="8"/>
      <c r="F1854" s="8"/>
      <c r="G1854" s="8"/>
      <c r="H1854" s="8"/>
      <c r="I1854" s="8"/>
      <c r="J1854" s="8"/>
      <c r="K1854" s="8"/>
      <c r="L1854" s="8"/>
      <c r="M1854" s="1"/>
      <c r="W1854" s="15" t="s">
        <v>982</v>
      </c>
      <c r="X1854" s="45" t="s">
        <v>4000</v>
      </c>
    </row>
    <row r="1855" spans="2:24" ht="31.5" hidden="1" customHeight="1" x14ac:dyDescent="0.2">
      <c r="B1855" s="8"/>
      <c r="C1855" s="8"/>
      <c r="D1855" s="8"/>
      <c r="E1855" s="8"/>
      <c r="F1855" s="8"/>
      <c r="G1855" s="8"/>
      <c r="H1855" s="8"/>
      <c r="I1855" s="8"/>
      <c r="J1855" s="8"/>
      <c r="K1855" s="8"/>
      <c r="L1855" s="8"/>
      <c r="M1855" s="1"/>
      <c r="W1855" s="15" t="s">
        <v>983</v>
      </c>
      <c r="X1855" s="45" t="s">
        <v>4001</v>
      </c>
    </row>
    <row r="1856" spans="2:24" ht="31.5" hidden="1" customHeight="1" x14ac:dyDescent="0.2">
      <c r="B1856" s="8"/>
      <c r="C1856" s="8"/>
      <c r="D1856" s="8"/>
      <c r="E1856" s="8"/>
      <c r="F1856" s="8"/>
      <c r="G1856" s="8"/>
      <c r="H1856" s="8"/>
      <c r="I1856" s="8"/>
      <c r="J1856" s="8"/>
      <c r="K1856" s="8"/>
      <c r="L1856" s="8"/>
      <c r="M1856" s="1"/>
      <c r="W1856" s="15" t="s">
        <v>984</v>
      </c>
      <c r="X1856" s="45" t="s">
        <v>4002</v>
      </c>
    </row>
    <row r="1857" spans="2:24" ht="31.5" hidden="1" customHeight="1" x14ac:dyDescent="0.2">
      <c r="B1857" s="8"/>
      <c r="C1857" s="8"/>
      <c r="D1857" s="8"/>
      <c r="E1857" s="8"/>
      <c r="F1857" s="8"/>
      <c r="G1857" s="8"/>
      <c r="H1857" s="8"/>
      <c r="I1857" s="8"/>
      <c r="J1857" s="8"/>
      <c r="K1857" s="8"/>
      <c r="L1857" s="8"/>
      <c r="M1857" s="1"/>
      <c r="W1857" s="15" t="s">
        <v>1213</v>
      </c>
      <c r="X1857" s="45" t="s">
        <v>4003</v>
      </c>
    </row>
    <row r="1858" spans="2:24" ht="31.5" hidden="1" customHeight="1" x14ac:dyDescent="0.2">
      <c r="B1858" s="8"/>
      <c r="C1858" s="8"/>
      <c r="D1858" s="8"/>
      <c r="E1858" s="8"/>
      <c r="F1858" s="8"/>
      <c r="G1858" s="8"/>
      <c r="H1858" s="8"/>
      <c r="I1858" s="8"/>
      <c r="J1858" s="8"/>
      <c r="K1858" s="8"/>
      <c r="L1858" s="8"/>
      <c r="M1858" s="1"/>
      <c r="W1858" s="15" t="s">
        <v>985</v>
      </c>
      <c r="X1858" s="45" t="s">
        <v>4004</v>
      </c>
    </row>
    <row r="1859" spans="2:24" ht="31.5" hidden="1" customHeight="1" x14ac:dyDescent="0.2">
      <c r="B1859" s="8"/>
      <c r="C1859" s="8"/>
      <c r="D1859" s="8"/>
      <c r="E1859" s="8"/>
      <c r="F1859" s="8"/>
      <c r="G1859" s="8"/>
      <c r="H1859" s="8"/>
      <c r="I1859" s="8"/>
      <c r="J1859" s="8"/>
      <c r="K1859" s="8"/>
      <c r="L1859" s="8"/>
      <c r="M1859" s="1"/>
      <c r="W1859" s="15" t="s">
        <v>986</v>
      </c>
      <c r="X1859" s="45" t="s">
        <v>4005</v>
      </c>
    </row>
    <row r="1860" spans="2:24" ht="31.5" hidden="1" customHeight="1" x14ac:dyDescent="0.2">
      <c r="B1860" s="8"/>
      <c r="C1860" s="8"/>
      <c r="D1860" s="8"/>
      <c r="E1860" s="8"/>
      <c r="F1860" s="8"/>
      <c r="G1860" s="8"/>
      <c r="H1860" s="8"/>
      <c r="I1860" s="8"/>
      <c r="J1860" s="8"/>
      <c r="K1860" s="8"/>
      <c r="L1860" s="8"/>
      <c r="M1860" s="1"/>
      <c r="W1860" s="15" t="s">
        <v>1208</v>
      </c>
      <c r="X1860" s="45" t="s">
        <v>4006</v>
      </c>
    </row>
    <row r="1861" spans="2:24" ht="31.5" hidden="1" customHeight="1" x14ac:dyDescent="0.2">
      <c r="B1861" s="8"/>
      <c r="C1861" s="8"/>
      <c r="D1861" s="8"/>
      <c r="E1861" s="8"/>
      <c r="F1861" s="8"/>
      <c r="G1861" s="8"/>
      <c r="H1861" s="8"/>
      <c r="I1861" s="8"/>
      <c r="J1861" s="8"/>
      <c r="K1861" s="8"/>
      <c r="L1861" s="8"/>
      <c r="M1861" s="1"/>
      <c r="W1861" s="15" t="s">
        <v>987</v>
      </c>
      <c r="X1861" s="45" t="s">
        <v>4007</v>
      </c>
    </row>
    <row r="1862" spans="2:24" ht="31.5" hidden="1" customHeight="1" x14ac:dyDescent="0.2">
      <c r="B1862" s="8"/>
      <c r="C1862" s="8"/>
      <c r="D1862" s="8"/>
      <c r="E1862" s="8"/>
      <c r="F1862" s="8"/>
      <c r="G1862" s="8"/>
      <c r="H1862" s="8"/>
      <c r="I1862" s="8"/>
      <c r="J1862" s="8"/>
      <c r="K1862" s="8"/>
      <c r="L1862" s="8"/>
      <c r="M1862" s="1"/>
      <c r="W1862" s="15" t="s">
        <v>988</v>
      </c>
      <c r="X1862" s="45" t="s">
        <v>4008</v>
      </c>
    </row>
    <row r="1863" spans="2:24" ht="31.5" hidden="1" customHeight="1" x14ac:dyDescent="0.2">
      <c r="B1863" s="8"/>
      <c r="C1863" s="8"/>
      <c r="D1863" s="8"/>
      <c r="E1863" s="8"/>
      <c r="F1863" s="8"/>
      <c r="G1863" s="8"/>
      <c r="H1863" s="8"/>
      <c r="I1863" s="8"/>
      <c r="J1863" s="8"/>
      <c r="K1863" s="8"/>
      <c r="L1863" s="8"/>
      <c r="M1863" s="1"/>
      <c r="W1863" s="15" t="s">
        <v>989</v>
      </c>
      <c r="X1863" s="45" t="s">
        <v>4009</v>
      </c>
    </row>
    <row r="1864" spans="2:24" ht="31.5" hidden="1" customHeight="1" x14ac:dyDescent="0.2">
      <c r="B1864" s="8"/>
      <c r="C1864" s="8"/>
      <c r="D1864" s="8"/>
      <c r="E1864" s="8"/>
      <c r="F1864" s="8"/>
      <c r="G1864" s="8"/>
      <c r="H1864" s="8"/>
      <c r="I1864" s="8"/>
      <c r="J1864" s="8"/>
      <c r="K1864" s="8"/>
      <c r="L1864" s="8"/>
      <c r="M1864" s="1"/>
      <c r="W1864" s="15" t="s">
        <v>990</v>
      </c>
      <c r="X1864" s="45" t="s">
        <v>4010</v>
      </c>
    </row>
    <row r="1865" spans="2:24" ht="31.5" hidden="1" customHeight="1" x14ac:dyDescent="0.2">
      <c r="B1865" s="8"/>
      <c r="C1865" s="8"/>
      <c r="D1865" s="8"/>
      <c r="E1865" s="8"/>
      <c r="F1865" s="8"/>
      <c r="G1865" s="8"/>
      <c r="H1865" s="8"/>
      <c r="I1865" s="8"/>
      <c r="J1865" s="8"/>
      <c r="K1865" s="8"/>
      <c r="L1865" s="8"/>
      <c r="M1865" s="1"/>
      <c r="W1865" s="15" t="s">
        <v>991</v>
      </c>
      <c r="X1865" s="45" t="s">
        <v>4011</v>
      </c>
    </row>
    <row r="1866" spans="2:24" ht="31.5" hidden="1" customHeight="1" x14ac:dyDescent="0.2">
      <c r="B1866" s="8"/>
      <c r="C1866" s="8"/>
      <c r="D1866" s="8"/>
      <c r="E1866" s="8"/>
      <c r="F1866" s="8"/>
      <c r="G1866" s="8"/>
      <c r="H1866" s="8"/>
      <c r="I1866" s="8"/>
      <c r="J1866" s="8"/>
      <c r="K1866" s="8"/>
      <c r="L1866" s="8"/>
      <c r="M1866" s="1"/>
      <c r="W1866" s="15" t="s">
        <v>992</v>
      </c>
      <c r="X1866" s="45" t="s">
        <v>4012</v>
      </c>
    </row>
    <row r="1867" spans="2:24" ht="31.5" hidden="1" customHeight="1" x14ac:dyDescent="0.2">
      <c r="B1867" s="8"/>
      <c r="C1867" s="8"/>
      <c r="D1867" s="8"/>
      <c r="E1867" s="8"/>
      <c r="F1867" s="8"/>
      <c r="G1867" s="8"/>
      <c r="H1867" s="8"/>
      <c r="I1867" s="8"/>
      <c r="J1867" s="8"/>
      <c r="K1867" s="8"/>
      <c r="L1867" s="8"/>
      <c r="M1867" s="1"/>
      <c r="W1867" s="15" t="s">
        <v>993</v>
      </c>
      <c r="X1867" s="45" t="s">
        <v>4013</v>
      </c>
    </row>
    <row r="1868" spans="2:24" ht="31.5" hidden="1" customHeight="1" x14ac:dyDescent="0.2">
      <c r="B1868" s="8"/>
      <c r="C1868" s="8"/>
      <c r="D1868" s="8"/>
      <c r="E1868" s="8"/>
      <c r="F1868" s="8"/>
      <c r="G1868" s="8"/>
      <c r="H1868" s="8"/>
      <c r="I1868" s="8"/>
      <c r="J1868" s="8"/>
      <c r="K1868" s="8"/>
      <c r="L1868" s="8"/>
      <c r="M1868" s="1"/>
      <c r="W1868" s="15" t="s">
        <v>994</v>
      </c>
      <c r="X1868" s="45" t="s">
        <v>4014</v>
      </c>
    </row>
    <row r="1869" spans="2:24" ht="31.5" hidden="1" customHeight="1" x14ac:dyDescent="0.2">
      <c r="B1869" s="8"/>
      <c r="C1869" s="8"/>
      <c r="D1869" s="8"/>
      <c r="E1869" s="8"/>
      <c r="F1869" s="8"/>
      <c r="G1869" s="8"/>
      <c r="H1869" s="8"/>
      <c r="I1869" s="8"/>
      <c r="J1869" s="8"/>
      <c r="K1869" s="8"/>
      <c r="L1869" s="8"/>
      <c r="M1869" s="1"/>
      <c r="W1869" s="15" t="s">
        <v>468</v>
      </c>
      <c r="X1869" s="45" t="s">
        <v>4015</v>
      </c>
    </row>
    <row r="1870" spans="2:24" ht="31.5" hidden="1" customHeight="1" x14ac:dyDescent="0.2">
      <c r="B1870" s="8"/>
      <c r="C1870" s="8"/>
      <c r="D1870" s="8"/>
      <c r="E1870" s="8"/>
      <c r="F1870" s="8"/>
      <c r="G1870" s="8"/>
      <c r="H1870" s="8"/>
      <c r="I1870" s="8"/>
      <c r="J1870" s="8"/>
      <c r="K1870" s="8"/>
      <c r="L1870" s="8"/>
      <c r="M1870" s="1"/>
      <c r="W1870" s="15" t="s">
        <v>996</v>
      </c>
      <c r="X1870" s="45" t="s">
        <v>4016</v>
      </c>
    </row>
    <row r="1871" spans="2:24" ht="31.5" hidden="1" customHeight="1" x14ac:dyDescent="0.2">
      <c r="B1871" s="8"/>
      <c r="C1871" s="8"/>
      <c r="D1871" s="8"/>
      <c r="E1871" s="8"/>
      <c r="F1871" s="8"/>
      <c r="G1871" s="8"/>
      <c r="H1871" s="8"/>
      <c r="I1871" s="8"/>
      <c r="J1871" s="8"/>
      <c r="K1871" s="8"/>
      <c r="L1871" s="8"/>
      <c r="M1871" s="1"/>
      <c r="W1871" s="15" t="s">
        <v>997</v>
      </c>
      <c r="X1871" s="45" t="s">
        <v>4017</v>
      </c>
    </row>
    <row r="1872" spans="2:24" ht="31.5" hidden="1" customHeight="1" x14ac:dyDescent="0.2">
      <c r="B1872" s="8"/>
      <c r="C1872" s="8"/>
      <c r="D1872" s="8"/>
      <c r="E1872" s="8"/>
      <c r="F1872" s="8"/>
      <c r="G1872" s="8"/>
      <c r="H1872" s="8"/>
      <c r="I1872" s="8"/>
      <c r="J1872" s="8"/>
      <c r="K1872" s="8"/>
      <c r="L1872" s="8"/>
      <c r="M1872" s="1"/>
      <c r="W1872" s="15" t="s">
        <v>998</v>
      </c>
      <c r="X1872" s="45" t="s">
        <v>4018</v>
      </c>
    </row>
    <row r="1873" spans="2:24" ht="31.5" hidden="1" customHeight="1" x14ac:dyDescent="0.2">
      <c r="B1873" s="8"/>
      <c r="C1873" s="8"/>
      <c r="D1873" s="8"/>
      <c r="E1873" s="8"/>
      <c r="F1873" s="8"/>
      <c r="G1873" s="8"/>
      <c r="H1873" s="8"/>
      <c r="I1873" s="8"/>
      <c r="J1873" s="8"/>
      <c r="K1873" s="8"/>
      <c r="L1873" s="8"/>
      <c r="M1873" s="1"/>
      <c r="W1873" s="15" t="s">
        <v>999</v>
      </c>
      <c r="X1873" s="45" t="s">
        <v>4019</v>
      </c>
    </row>
    <row r="1874" spans="2:24" ht="31.5" hidden="1" customHeight="1" x14ac:dyDescent="0.2">
      <c r="B1874" s="8"/>
      <c r="C1874" s="8"/>
      <c r="D1874" s="8"/>
      <c r="E1874" s="8"/>
      <c r="F1874" s="8"/>
      <c r="G1874" s="8"/>
      <c r="H1874" s="8"/>
      <c r="I1874" s="8"/>
      <c r="J1874" s="8"/>
      <c r="K1874" s="8"/>
      <c r="L1874" s="8"/>
      <c r="M1874" s="1"/>
      <c r="W1874" s="15" t="s">
        <v>1335</v>
      </c>
      <c r="X1874" s="45" t="s">
        <v>4020</v>
      </c>
    </row>
    <row r="1875" spans="2:24" ht="31.5" hidden="1" customHeight="1" x14ac:dyDescent="0.2">
      <c r="B1875" s="8"/>
      <c r="C1875" s="8"/>
      <c r="D1875" s="8"/>
      <c r="E1875" s="8"/>
      <c r="F1875" s="8"/>
      <c r="G1875" s="8"/>
      <c r="H1875" s="8"/>
      <c r="I1875" s="8"/>
      <c r="J1875" s="8"/>
      <c r="K1875" s="8"/>
      <c r="L1875" s="8"/>
      <c r="M1875" s="1"/>
      <c r="W1875" s="15" t="s">
        <v>1000</v>
      </c>
      <c r="X1875" s="45" t="s">
        <v>4021</v>
      </c>
    </row>
    <row r="1876" spans="2:24" ht="31.5" hidden="1" customHeight="1" x14ac:dyDescent="0.2">
      <c r="B1876" s="8"/>
      <c r="C1876" s="8"/>
      <c r="D1876" s="8"/>
      <c r="E1876" s="8"/>
      <c r="F1876" s="8"/>
      <c r="G1876" s="8"/>
      <c r="H1876" s="8"/>
      <c r="I1876" s="8"/>
      <c r="J1876" s="8"/>
      <c r="K1876" s="8"/>
      <c r="L1876" s="8"/>
      <c r="M1876" s="1"/>
      <c r="W1876" s="15" t="s">
        <v>394</v>
      </c>
      <c r="X1876" s="45" t="s">
        <v>4022</v>
      </c>
    </row>
    <row r="1877" spans="2:24" ht="31.5" hidden="1" customHeight="1" x14ac:dyDescent="0.2">
      <c r="B1877" s="8"/>
      <c r="C1877" s="8"/>
      <c r="D1877" s="8"/>
      <c r="E1877" s="8"/>
      <c r="F1877" s="8"/>
      <c r="G1877" s="8"/>
      <c r="H1877" s="8"/>
      <c r="I1877" s="8"/>
      <c r="J1877" s="8"/>
      <c r="K1877" s="8"/>
      <c r="L1877" s="8"/>
      <c r="M1877" s="1"/>
      <c r="W1877" s="15" t="s">
        <v>1001</v>
      </c>
      <c r="X1877" s="45" t="s">
        <v>4023</v>
      </c>
    </row>
    <row r="1878" spans="2:24" ht="31.5" hidden="1" customHeight="1" x14ac:dyDescent="0.2">
      <c r="B1878" s="8"/>
      <c r="C1878" s="8"/>
      <c r="D1878" s="8"/>
      <c r="E1878" s="8"/>
      <c r="F1878" s="8"/>
      <c r="G1878" s="8"/>
      <c r="H1878" s="8"/>
      <c r="I1878" s="8"/>
      <c r="J1878" s="8"/>
      <c r="K1878" s="8"/>
      <c r="L1878" s="8"/>
      <c r="M1878" s="1"/>
      <c r="W1878" s="15" t="s">
        <v>1002</v>
      </c>
      <c r="X1878" s="45" t="s">
        <v>4024</v>
      </c>
    </row>
    <row r="1879" spans="2:24" ht="31.5" hidden="1" customHeight="1" x14ac:dyDescent="0.2">
      <c r="B1879" s="8"/>
      <c r="C1879" s="8"/>
      <c r="D1879" s="8"/>
      <c r="E1879" s="8"/>
      <c r="F1879" s="8"/>
      <c r="G1879" s="8"/>
      <c r="H1879" s="8"/>
      <c r="I1879" s="8"/>
      <c r="J1879" s="8"/>
      <c r="K1879" s="8"/>
      <c r="L1879" s="8"/>
      <c r="M1879" s="1"/>
      <c r="W1879" s="15" t="s">
        <v>1003</v>
      </c>
      <c r="X1879" s="45" t="s">
        <v>4025</v>
      </c>
    </row>
    <row r="1880" spans="2:24" ht="31.5" hidden="1" customHeight="1" x14ac:dyDescent="0.2">
      <c r="B1880" s="8"/>
      <c r="C1880" s="8"/>
      <c r="D1880" s="8"/>
      <c r="E1880" s="8"/>
      <c r="F1880" s="8"/>
      <c r="G1880" s="8"/>
      <c r="H1880" s="8"/>
      <c r="I1880" s="8"/>
      <c r="J1880" s="8"/>
      <c r="K1880" s="8"/>
      <c r="L1880" s="8"/>
      <c r="M1880" s="1"/>
      <c r="W1880" s="15" t="s">
        <v>1004</v>
      </c>
      <c r="X1880" s="45" t="s">
        <v>4026</v>
      </c>
    </row>
    <row r="1881" spans="2:24" ht="31.5" hidden="1" customHeight="1" x14ac:dyDescent="0.2">
      <c r="B1881" s="8"/>
      <c r="C1881" s="8"/>
      <c r="D1881" s="8"/>
      <c r="E1881" s="8"/>
      <c r="F1881" s="8"/>
      <c r="G1881" s="8"/>
      <c r="H1881" s="8"/>
      <c r="I1881" s="8"/>
      <c r="J1881" s="8"/>
      <c r="K1881" s="8"/>
      <c r="L1881" s="8"/>
      <c r="M1881" s="1"/>
      <c r="W1881" s="15" t="s">
        <v>1004</v>
      </c>
      <c r="X1881" s="45" t="s">
        <v>4027</v>
      </c>
    </row>
    <row r="1882" spans="2:24" ht="31.5" hidden="1" customHeight="1" x14ac:dyDescent="0.2">
      <c r="B1882" s="8"/>
      <c r="C1882" s="8"/>
      <c r="D1882" s="8"/>
      <c r="E1882" s="8"/>
      <c r="F1882" s="8"/>
      <c r="G1882" s="8"/>
      <c r="H1882" s="8"/>
      <c r="I1882" s="8"/>
      <c r="J1882" s="8"/>
      <c r="K1882" s="8"/>
      <c r="L1882" s="8"/>
      <c r="M1882" s="1"/>
      <c r="W1882" s="15" t="s">
        <v>512</v>
      </c>
      <c r="X1882" s="45" t="s">
        <v>4028</v>
      </c>
    </row>
    <row r="1883" spans="2:24" ht="31.5" hidden="1" customHeight="1" x14ac:dyDescent="0.2">
      <c r="B1883" s="8"/>
      <c r="C1883" s="8"/>
      <c r="D1883" s="8"/>
      <c r="E1883" s="8"/>
      <c r="F1883" s="8"/>
      <c r="G1883" s="8"/>
      <c r="H1883" s="8"/>
      <c r="I1883" s="8"/>
      <c r="J1883" s="8"/>
      <c r="K1883" s="8"/>
      <c r="L1883" s="8"/>
      <c r="M1883" s="1"/>
      <c r="W1883" s="15" t="s">
        <v>1005</v>
      </c>
      <c r="X1883" s="45" t="s">
        <v>4029</v>
      </c>
    </row>
    <row r="1884" spans="2:24" ht="31.5" hidden="1" customHeight="1" x14ac:dyDescent="0.2">
      <c r="B1884" s="8"/>
      <c r="C1884" s="8"/>
      <c r="D1884" s="8"/>
      <c r="E1884" s="8"/>
      <c r="F1884" s="8"/>
      <c r="G1884" s="8"/>
      <c r="H1884" s="8"/>
      <c r="I1884" s="8"/>
      <c r="J1884" s="8"/>
      <c r="K1884" s="8"/>
      <c r="L1884" s="8"/>
      <c r="M1884" s="1"/>
      <c r="W1884" s="15" t="s">
        <v>1006</v>
      </c>
      <c r="X1884" s="45" t="s">
        <v>4030</v>
      </c>
    </row>
    <row r="1885" spans="2:24" ht="31.5" hidden="1" customHeight="1" x14ac:dyDescent="0.2">
      <c r="B1885" s="8"/>
      <c r="C1885" s="8"/>
      <c r="D1885" s="8"/>
      <c r="E1885" s="8"/>
      <c r="F1885" s="8"/>
      <c r="G1885" s="8"/>
      <c r="H1885" s="8"/>
      <c r="I1885" s="8"/>
      <c r="J1885" s="8"/>
      <c r="K1885" s="8"/>
      <c r="L1885" s="8"/>
      <c r="M1885" s="1"/>
      <c r="W1885" s="15" t="s">
        <v>1007</v>
      </c>
      <c r="X1885" s="45" t="s">
        <v>4031</v>
      </c>
    </row>
    <row r="1886" spans="2:24" ht="31.5" hidden="1" customHeight="1" x14ac:dyDescent="0.2">
      <c r="B1886" s="8"/>
      <c r="C1886" s="8"/>
      <c r="D1886" s="8"/>
      <c r="E1886" s="8"/>
      <c r="F1886" s="8"/>
      <c r="G1886" s="8"/>
      <c r="H1886" s="8"/>
      <c r="I1886" s="8"/>
      <c r="J1886" s="8"/>
      <c r="K1886" s="8"/>
      <c r="L1886" s="8"/>
      <c r="M1886" s="1"/>
      <c r="W1886" s="15" t="s">
        <v>1007</v>
      </c>
      <c r="X1886" s="45" t="s">
        <v>4032</v>
      </c>
    </row>
    <row r="1887" spans="2:24" ht="31.5" hidden="1" customHeight="1" x14ac:dyDescent="0.2">
      <c r="B1887" s="8"/>
      <c r="C1887" s="8"/>
      <c r="D1887" s="8"/>
      <c r="E1887" s="8"/>
      <c r="F1887" s="8"/>
      <c r="G1887" s="8"/>
      <c r="H1887" s="8"/>
      <c r="I1887" s="8"/>
      <c r="J1887" s="8"/>
      <c r="K1887" s="8"/>
      <c r="L1887" s="8"/>
      <c r="M1887" s="1"/>
      <c r="W1887" s="15" t="s">
        <v>78</v>
      </c>
      <c r="X1887" s="45" t="s">
        <v>4033</v>
      </c>
    </row>
    <row r="1888" spans="2:24" ht="31.5" hidden="1" customHeight="1" x14ac:dyDescent="0.2">
      <c r="B1888" s="8"/>
      <c r="C1888" s="8"/>
      <c r="D1888" s="8"/>
      <c r="E1888" s="8"/>
      <c r="F1888" s="8"/>
      <c r="G1888" s="8"/>
      <c r="H1888" s="8"/>
      <c r="I1888" s="8"/>
      <c r="J1888" s="8"/>
      <c r="K1888" s="8"/>
      <c r="L1888" s="8"/>
      <c r="M1888" s="1"/>
      <c r="W1888" s="15" t="s">
        <v>341</v>
      </c>
      <c r="X1888" s="45" t="s">
        <v>4034</v>
      </c>
    </row>
    <row r="1889" spans="2:24" ht="31.5" hidden="1" customHeight="1" x14ac:dyDescent="0.2">
      <c r="B1889" s="8"/>
      <c r="C1889" s="8"/>
      <c r="D1889" s="8"/>
      <c r="E1889" s="8"/>
      <c r="F1889" s="8"/>
      <c r="G1889" s="8"/>
      <c r="H1889" s="8"/>
      <c r="I1889" s="8"/>
      <c r="J1889" s="8"/>
      <c r="K1889" s="8"/>
      <c r="L1889" s="8"/>
      <c r="M1889" s="1"/>
      <c r="W1889" s="15" t="s">
        <v>342</v>
      </c>
      <c r="X1889" s="45" t="s">
        <v>4035</v>
      </c>
    </row>
    <row r="1890" spans="2:24" ht="31.5" hidden="1" customHeight="1" x14ac:dyDescent="0.2">
      <c r="B1890" s="8"/>
      <c r="C1890" s="8"/>
      <c r="D1890" s="8"/>
      <c r="E1890" s="8"/>
      <c r="F1890" s="8"/>
      <c r="G1890" s="8"/>
      <c r="H1890" s="8"/>
      <c r="I1890" s="8"/>
      <c r="J1890" s="8"/>
      <c r="K1890" s="8"/>
      <c r="L1890" s="8"/>
      <c r="M1890" s="1"/>
      <c r="W1890" s="15" t="s">
        <v>1008</v>
      </c>
      <c r="X1890" s="45" t="s">
        <v>4036</v>
      </c>
    </row>
    <row r="1891" spans="2:24" ht="31.5" hidden="1" customHeight="1" x14ac:dyDescent="0.2">
      <c r="B1891" s="8"/>
      <c r="C1891" s="8"/>
      <c r="D1891" s="8"/>
      <c r="E1891" s="8"/>
      <c r="F1891" s="8"/>
      <c r="G1891" s="8"/>
      <c r="H1891" s="8"/>
      <c r="I1891" s="8"/>
      <c r="J1891" s="8"/>
      <c r="K1891" s="8"/>
      <c r="L1891" s="8"/>
      <c r="M1891" s="1"/>
      <c r="W1891" s="15" t="s">
        <v>1009</v>
      </c>
      <c r="X1891" s="45" t="s">
        <v>4037</v>
      </c>
    </row>
    <row r="1892" spans="2:24" ht="31.5" hidden="1" customHeight="1" x14ac:dyDescent="0.2">
      <c r="B1892" s="8"/>
      <c r="C1892" s="8"/>
      <c r="D1892" s="8"/>
      <c r="E1892" s="8"/>
      <c r="F1892" s="8"/>
      <c r="G1892" s="8"/>
      <c r="H1892" s="8"/>
      <c r="I1892" s="8"/>
      <c r="J1892" s="8"/>
      <c r="K1892" s="8"/>
      <c r="L1892" s="8"/>
      <c r="M1892" s="1"/>
      <c r="W1892" s="15" t="s">
        <v>1009</v>
      </c>
      <c r="X1892" s="45" t="s">
        <v>4038</v>
      </c>
    </row>
    <row r="1893" spans="2:24" ht="31.5" hidden="1" customHeight="1" x14ac:dyDescent="0.2">
      <c r="B1893" s="8"/>
      <c r="C1893" s="8"/>
      <c r="D1893" s="8"/>
      <c r="E1893" s="8"/>
      <c r="F1893" s="8"/>
      <c r="G1893" s="8"/>
      <c r="H1893" s="8"/>
      <c r="I1893" s="8"/>
      <c r="J1893" s="8"/>
      <c r="K1893" s="8"/>
      <c r="L1893" s="8"/>
      <c r="M1893" s="1"/>
      <c r="W1893" s="15" t="s">
        <v>1010</v>
      </c>
      <c r="X1893" s="45" t="s">
        <v>4039</v>
      </c>
    </row>
    <row r="1894" spans="2:24" ht="31.5" hidden="1" customHeight="1" x14ac:dyDescent="0.2">
      <c r="B1894" s="8"/>
      <c r="C1894" s="8"/>
      <c r="D1894" s="8"/>
      <c r="E1894" s="8"/>
      <c r="F1894" s="8"/>
      <c r="G1894" s="8"/>
      <c r="H1894" s="8"/>
      <c r="I1894" s="8"/>
      <c r="J1894" s="8"/>
      <c r="K1894" s="8"/>
      <c r="L1894" s="8"/>
      <c r="M1894" s="1"/>
      <c r="W1894" s="15" t="s">
        <v>1011</v>
      </c>
      <c r="X1894" s="45" t="s">
        <v>4040</v>
      </c>
    </row>
    <row r="1895" spans="2:24" ht="31.5" hidden="1" customHeight="1" x14ac:dyDescent="0.2">
      <c r="B1895" s="8"/>
      <c r="C1895" s="8"/>
      <c r="D1895" s="8"/>
      <c r="E1895" s="8"/>
      <c r="F1895" s="8"/>
      <c r="G1895" s="8"/>
      <c r="H1895" s="8"/>
      <c r="I1895" s="8"/>
      <c r="J1895" s="8"/>
      <c r="K1895" s="8"/>
      <c r="L1895" s="8"/>
      <c r="M1895" s="1"/>
      <c r="W1895" s="15" t="s">
        <v>1012</v>
      </c>
      <c r="X1895" s="45" t="s">
        <v>4041</v>
      </c>
    </row>
    <row r="1896" spans="2:24" ht="31.5" hidden="1" customHeight="1" x14ac:dyDescent="0.2">
      <c r="B1896" s="8"/>
      <c r="C1896" s="8"/>
      <c r="D1896" s="8"/>
      <c r="E1896" s="8"/>
      <c r="F1896" s="8"/>
      <c r="G1896" s="8"/>
      <c r="H1896" s="8"/>
      <c r="I1896" s="8"/>
      <c r="J1896" s="8"/>
      <c r="K1896" s="8"/>
      <c r="L1896" s="8"/>
      <c r="M1896" s="1"/>
      <c r="W1896" s="15" t="s">
        <v>1013</v>
      </c>
      <c r="X1896" s="45" t="s">
        <v>4042</v>
      </c>
    </row>
    <row r="1897" spans="2:24" ht="31.5" hidden="1" customHeight="1" x14ac:dyDescent="0.2">
      <c r="B1897" s="8"/>
      <c r="C1897" s="8"/>
      <c r="D1897" s="8"/>
      <c r="E1897" s="8"/>
      <c r="F1897" s="8"/>
      <c r="G1897" s="8"/>
      <c r="H1897" s="8"/>
      <c r="I1897" s="8"/>
      <c r="J1897" s="8"/>
      <c r="K1897" s="8"/>
      <c r="L1897" s="8"/>
      <c r="M1897" s="1"/>
      <c r="W1897" s="15" t="s">
        <v>1014</v>
      </c>
      <c r="X1897" s="45" t="s">
        <v>4043</v>
      </c>
    </row>
    <row r="1898" spans="2:24" ht="31.5" hidden="1" customHeight="1" x14ac:dyDescent="0.2">
      <c r="B1898" s="8"/>
      <c r="C1898" s="8"/>
      <c r="D1898" s="8"/>
      <c r="E1898" s="8"/>
      <c r="F1898" s="8"/>
      <c r="G1898" s="8"/>
      <c r="H1898" s="8"/>
      <c r="I1898" s="8"/>
      <c r="J1898" s="8"/>
      <c r="K1898" s="8"/>
      <c r="L1898" s="8"/>
      <c r="M1898" s="1"/>
      <c r="W1898" s="15" t="s">
        <v>1015</v>
      </c>
      <c r="X1898" s="45" t="s">
        <v>4044</v>
      </c>
    </row>
    <row r="1899" spans="2:24" ht="31.5" hidden="1" customHeight="1" x14ac:dyDescent="0.2">
      <c r="B1899" s="8"/>
      <c r="C1899" s="8"/>
      <c r="D1899" s="8"/>
      <c r="E1899" s="8"/>
      <c r="F1899" s="8"/>
      <c r="G1899" s="8"/>
      <c r="H1899" s="8"/>
      <c r="I1899" s="8"/>
      <c r="J1899" s="8"/>
      <c r="K1899" s="8"/>
      <c r="L1899" s="8"/>
      <c r="M1899" s="1"/>
      <c r="W1899" s="15" t="s">
        <v>1016</v>
      </c>
      <c r="X1899" s="45" t="s">
        <v>4045</v>
      </c>
    </row>
    <row r="1900" spans="2:24" ht="31.5" hidden="1" customHeight="1" x14ac:dyDescent="0.2">
      <c r="B1900" s="8"/>
      <c r="C1900" s="8"/>
      <c r="D1900" s="8"/>
      <c r="E1900" s="8"/>
      <c r="F1900" s="8"/>
      <c r="G1900" s="8"/>
      <c r="H1900" s="8"/>
      <c r="I1900" s="8"/>
      <c r="J1900" s="8"/>
      <c r="K1900" s="8"/>
      <c r="L1900" s="8"/>
      <c r="M1900" s="1"/>
      <c r="W1900" s="15" t="s">
        <v>1017</v>
      </c>
      <c r="X1900" s="45" t="s">
        <v>4046</v>
      </c>
    </row>
    <row r="1901" spans="2:24" ht="31.5" hidden="1" customHeight="1" x14ac:dyDescent="0.2">
      <c r="B1901" s="8"/>
      <c r="C1901" s="8"/>
      <c r="D1901" s="8"/>
      <c r="E1901" s="8"/>
      <c r="F1901" s="8"/>
      <c r="G1901" s="8"/>
      <c r="H1901" s="8"/>
      <c r="I1901" s="8"/>
      <c r="J1901" s="8"/>
      <c r="K1901" s="8"/>
      <c r="L1901" s="8"/>
      <c r="M1901" s="1"/>
      <c r="W1901" s="15" t="s">
        <v>1018</v>
      </c>
      <c r="X1901" s="45" t="s">
        <v>4047</v>
      </c>
    </row>
    <row r="1902" spans="2:24" ht="31.5" hidden="1" customHeight="1" x14ac:dyDescent="0.2">
      <c r="B1902" s="8"/>
      <c r="C1902" s="8"/>
      <c r="D1902" s="8"/>
      <c r="E1902" s="8"/>
      <c r="F1902" s="8"/>
      <c r="G1902" s="8"/>
      <c r="H1902" s="8"/>
      <c r="I1902" s="8"/>
      <c r="J1902" s="8"/>
      <c r="K1902" s="8"/>
      <c r="L1902" s="8"/>
      <c r="M1902" s="1"/>
      <c r="W1902" s="15" t="s">
        <v>97</v>
      </c>
      <c r="X1902" s="45" t="s">
        <v>4048</v>
      </c>
    </row>
    <row r="1903" spans="2:24" ht="31.5" hidden="1" customHeight="1" x14ac:dyDescent="0.2">
      <c r="B1903" s="8"/>
      <c r="C1903" s="8"/>
      <c r="D1903" s="8"/>
      <c r="E1903" s="8"/>
      <c r="F1903" s="8"/>
      <c r="G1903" s="8"/>
      <c r="H1903" s="8"/>
      <c r="I1903" s="8"/>
      <c r="J1903" s="8"/>
      <c r="K1903" s="8"/>
      <c r="L1903" s="8"/>
      <c r="M1903" s="1"/>
      <c r="W1903" s="15" t="s">
        <v>1019</v>
      </c>
      <c r="X1903" s="45" t="s">
        <v>4049</v>
      </c>
    </row>
    <row r="1904" spans="2:24" ht="31.5" hidden="1" customHeight="1" x14ac:dyDescent="0.2">
      <c r="B1904" s="8"/>
      <c r="C1904" s="8"/>
      <c r="D1904" s="8"/>
      <c r="E1904" s="8"/>
      <c r="F1904" s="8"/>
      <c r="G1904" s="8"/>
      <c r="H1904" s="8"/>
      <c r="I1904" s="8"/>
      <c r="J1904" s="8"/>
      <c r="K1904" s="8"/>
      <c r="L1904" s="8"/>
      <c r="M1904" s="1"/>
      <c r="W1904" s="15" t="s">
        <v>1020</v>
      </c>
      <c r="X1904" s="45" t="s">
        <v>4050</v>
      </c>
    </row>
    <row r="1905" spans="2:24" ht="31.5" hidden="1" customHeight="1" x14ac:dyDescent="0.2">
      <c r="B1905" s="8"/>
      <c r="C1905" s="8"/>
      <c r="D1905" s="8"/>
      <c r="E1905" s="8"/>
      <c r="F1905" s="8"/>
      <c r="G1905" s="8"/>
      <c r="H1905" s="8"/>
      <c r="I1905" s="8"/>
      <c r="J1905" s="8"/>
      <c r="K1905" s="8"/>
      <c r="L1905" s="8"/>
      <c r="M1905" s="1"/>
      <c r="W1905" s="15" t="s">
        <v>1021</v>
      </c>
      <c r="X1905" s="45" t="s">
        <v>4051</v>
      </c>
    </row>
    <row r="1906" spans="2:24" ht="31.5" hidden="1" customHeight="1" x14ac:dyDescent="0.2">
      <c r="B1906" s="8"/>
      <c r="C1906" s="8"/>
      <c r="D1906" s="8"/>
      <c r="E1906" s="8"/>
      <c r="F1906" s="8"/>
      <c r="G1906" s="8"/>
      <c r="H1906" s="8"/>
      <c r="I1906" s="8"/>
      <c r="J1906" s="8"/>
      <c r="K1906" s="8"/>
      <c r="L1906" s="8"/>
      <c r="M1906" s="1"/>
      <c r="W1906" s="15" t="s">
        <v>1022</v>
      </c>
      <c r="X1906" s="45" t="s">
        <v>4052</v>
      </c>
    </row>
    <row r="1907" spans="2:24" ht="31.5" hidden="1" customHeight="1" x14ac:dyDescent="0.2">
      <c r="B1907" s="8"/>
      <c r="C1907" s="8"/>
      <c r="D1907" s="8"/>
      <c r="E1907" s="8"/>
      <c r="F1907" s="8"/>
      <c r="G1907" s="8"/>
      <c r="H1907" s="8"/>
      <c r="I1907" s="8"/>
      <c r="J1907" s="8"/>
      <c r="K1907" s="8"/>
      <c r="L1907" s="8"/>
      <c r="M1907" s="1"/>
      <c r="W1907" s="15" t="s">
        <v>1023</v>
      </c>
      <c r="X1907" s="45" t="s">
        <v>4053</v>
      </c>
    </row>
    <row r="1908" spans="2:24" ht="31.5" hidden="1" customHeight="1" x14ac:dyDescent="0.2">
      <c r="B1908" s="8"/>
      <c r="C1908" s="8"/>
      <c r="D1908" s="8"/>
      <c r="E1908" s="8"/>
      <c r="F1908" s="8"/>
      <c r="G1908" s="8"/>
      <c r="H1908" s="8"/>
      <c r="I1908" s="8"/>
      <c r="J1908" s="8"/>
      <c r="K1908" s="8"/>
      <c r="L1908" s="8"/>
      <c r="M1908" s="1"/>
      <c r="W1908" s="15" t="s">
        <v>1024</v>
      </c>
      <c r="X1908" s="45" t="s">
        <v>4054</v>
      </c>
    </row>
    <row r="1909" spans="2:24" ht="31.5" hidden="1" customHeight="1" x14ac:dyDescent="0.2">
      <c r="B1909" s="8"/>
      <c r="C1909" s="8"/>
      <c r="D1909" s="8"/>
      <c r="E1909" s="8"/>
      <c r="F1909" s="8"/>
      <c r="G1909" s="8"/>
      <c r="H1909" s="8"/>
      <c r="I1909" s="8"/>
      <c r="J1909" s="8"/>
      <c r="K1909" s="8"/>
      <c r="L1909" s="8"/>
      <c r="M1909" s="1"/>
      <c r="W1909" s="15" t="s">
        <v>1025</v>
      </c>
      <c r="X1909" s="45" t="s">
        <v>4055</v>
      </c>
    </row>
    <row r="1910" spans="2:24" ht="31.5" hidden="1" customHeight="1" x14ac:dyDescent="0.2">
      <c r="B1910" s="8"/>
      <c r="C1910" s="8"/>
      <c r="D1910" s="8"/>
      <c r="E1910" s="8"/>
      <c r="F1910" s="8"/>
      <c r="G1910" s="8"/>
      <c r="H1910" s="8"/>
      <c r="I1910" s="8"/>
      <c r="J1910" s="8"/>
      <c r="K1910" s="8"/>
      <c r="L1910" s="8"/>
      <c r="M1910" s="1"/>
      <c r="W1910" s="15" t="s">
        <v>1026</v>
      </c>
      <c r="X1910" s="45" t="s">
        <v>4056</v>
      </c>
    </row>
    <row r="1911" spans="2:24" ht="31.5" hidden="1" customHeight="1" x14ac:dyDescent="0.2">
      <c r="B1911" s="8"/>
      <c r="C1911" s="8"/>
      <c r="D1911" s="8"/>
      <c r="E1911" s="8"/>
      <c r="F1911" s="8"/>
      <c r="G1911" s="8"/>
      <c r="H1911" s="8"/>
      <c r="I1911" s="8"/>
      <c r="J1911" s="8"/>
      <c r="K1911" s="8"/>
      <c r="L1911" s="8"/>
      <c r="M1911" s="1"/>
      <c r="W1911" s="15" t="s">
        <v>1027</v>
      </c>
      <c r="X1911" s="45" t="s">
        <v>4057</v>
      </c>
    </row>
    <row r="1912" spans="2:24" ht="31.5" hidden="1" customHeight="1" x14ac:dyDescent="0.2">
      <c r="B1912" s="8"/>
      <c r="C1912" s="8"/>
      <c r="D1912" s="8"/>
      <c r="E1912" s="8"/>
      <c r="F1912" s="8"/>
      <c r="G1912" s="8"/>
      <c r="H1912" s="8"/>
      <c r="I1912" s="8"/>
      <c r="J1912" s="8"/>
      <c r="K1912" s="8"/>
      <c r="L1912" s="8"/>
      <c r="M1912" s="1"/>
      <c r="W1912" s="15" t="s">
        <v>1028</v>
      </c>
      <c r="X1912" s="45" t="s">
        <v>4058</v>
      </c>
    </row>
    <row r="1913" spans="2:24" ht="31.5" hidden="1" customHeight="1" x14ac:dyDescent="0.2">
      <c r="B1913" s="8"/>
      <c r="C1913" s="8"/>
      <c r="D1913" s="8"/>
      <c r="E1913" s="8"/>
      <c r="F1913" s="8"/>
      <c r="G1913" s="8"/>
      <c r="H1913" s="8"/>
      <c r="I1913" s="8"/>
      <c r="J1913" s="8"/>
      <c r="K1913" s="8"/>
      <c r="L1913" s="8"/>
      <c r="M1913" s="1"/>
      <c r="W1913" s="15" t="s">
        <v>1029</v>
      </c>
      <c r="X1913" s="45" t="s">
        <v>4059</v>
      </c>
    </row>
    <row r="1914" spans="2:24" ht="31.5" hidden="1" customHeight="1" x14ac:dyDescent="0.2">
      <c r="B1914" s="8"/>
      <c r="C1914" s="8"/>
      <c r="D1914" s="8"/>
      <c r="E1914" s="8"/>
      <c r="F1914" s="8"/>
      <c r="G1914" s="8"/>
      <c r="H1914" s="8"/>
      <c r="I1914" s="8"/>
      <c r="J1914" s="8"/>
      <c r="K1914" s="8"/>
      <c r="L1914" s="8"/>
      <c r="M1914" s="1"/>
      <c r="W1914" s="15" t="s">
        <v>1030</v>
      </c>
      <c r="X1914" s="45" t="s">
        <v>4060</v>
      </c>
    </row>
    <row r="1915" spans="2:24" ht="31.5" hidden="1" customHeight="1" x14ac:dyDescent="0.2">
      <c r="B1915" s="8"/>
      <c r="C1915" s="8"/>
      <c r="D1915" s="8"/>
      <c r="E1915" s="8"/>
      <c r="F1915" s="8"/>
      <c r="G1915" s="8"/>
      <c r="H1915" s="8"/>
      <c r="I1915" s="8"/>
      <c r="J1915" s="8"/>
      <c r="K1915" s="8"/>
      <c r="L1915" s="8"/>
      <c r="M1915" s="1"/>
      <c r="W1915" s="15" t="s">
        <v>73</v>
      </c>
      <c r="X1915" s="45" t="s">
        <v>4061</v>
      </c>
    </row>
    <row r="1916" spans="2:24" ht="31.5" hidden="1" customHeight="1" x14ac:dyDescent="0.2">
      <c r="B1916" s="8"/>
      <c r="C1916" s="8"/>
      <c r="D1916" s="8"/>
      <c r="E1916" s="8"/>
      <c r="F1916" s="8"/>
      <c r="G1916" s="8"/>
      <c r="H1916" s="8"/>
      <c r="I1916" s="8"/>
      <c r="J1916" s="8"/>
      <c r="K1916" s="8"/>
      <c r="L1916" s="8"/>
      <c r="M1916" s="1"/>
      <c r="W1916" s="15" t="s">
        <v>1031</v>
      </c>
      <c r="X1916" s="45" t="s">
        <v>4062</v>
      </c>
    </row>
    <row r="1917" spans="2:24" ht="31.5" hidden="1" customHeight="1" x14ac:dyDescent="0.2">
      <c r="B1917" s="8"/>
      <c r="C1917" s="8"/>
      <c r="D1917" s="8"/>
      <c r="E1917" s="8"/>
      <c r="F1917" s="8"/>
      <c r="G1917" s="8"/>
      <c r="H1917" s="8"/>
      <c r="I1917" s="8"/>
      <c r="J1917" s="8"/>
      <c r="K1917" s="8"/>
      <c r="L1917" s="8"/>
      <c r="M1917" s="1"/>
      <c r="W1917" s="15" t="s">
        <v>1032</v>
      </c>
      <c r="X1917" s="45" t="s">
        <v>4063</v>
      </c>
    </row>
    <row r="1918" spans="2:24" ht="31.5" hidden="1" customHeight="1" x14ac:dyDescent="0.2">
      <c r="B1918" s="8"/>
      <c r="C1918" s="8"/>
      <c r="D1918" s="8"/>
      <c r="E1918" s="8"/>
      <c r="F1918" s="8"/>
      <c r="G1918" s="8"/>
      <c r="H1918" s="8"/>
      <c r="I1918" s="8"/>
      <c r="J1918" s="8"/>
      <c r="K1918" s="8"/>
      <c r="L1918" s="8"/>
      <c r="M1918" s="1"/>
      <c r="W1918" s="15" t="s">
        <v>1033</v>
      </c>
      <c r="X1918" s="45" t="s">
        <v>4064</v>
      </c>
    </row>
    <row r="1919" spans="2:24" ht="31.5" hidden="1" customHeight="1" x14ac:dyDescent="0.2">
      <c r="B1919" s="8"/>
      <c r="C1919" s="8"/>
      <c r="D1919" s="8"/>
      <c r="E1919" s="8"/>
      <c r="F1919" s="8"/>
      <c r="G1919" s="8"/>
      <c r="H1919" s="8"/>
      <c r="I1919" s="8"/>
      <c r="J1919" s="8"/>
      <c r="K1919" s="8"/>
      <c r="L1919" s="8"/>
      <c r="M1919" s="1"/>
      <c r="W1919" s="15" t="s">
        <v>561</v>
      </c>
      <c r="X1919" s="45" t="s">
        <v>4065</v>
      </c>
    </row>
    <row r="1920" spans="2:24" ht="31.5" hidden="1" customHeight="1" x14ac:dyDescent="0.2">
      <c r="B1920" s="8"/>
      <c r="C1920" s="8"/>
      <c r="D1920" s="8"/>
      <c r="E1920" s="8"/>
      <c r="F1920" s="8"/>
      <c r="G1920" s="8"/>
      <c r="H1920" s="8"/>
      <c r="I1920" s="8"/>
      <c r="J1920" s="8"/>
      <c r="K1920" s="8"/>
      <c r="L1920" s="8"/>
      <c r="M1920" s="1"/>
      <c r="W1920" s="15" t="s">
        <v>1034</v>
      </c>
      <c r="X1920" s="45" t="s">
        <v>4066</v>
      </c>
    </row>
    <row r="1921" spans="2:24" ht="31.5" hidden="1" customHeight="1" x14ac:dyDescent="0.2">
      <c r="B1921" s="8"/>
      <c r="C1921" s="8"/>
      <c r="D1921" s="8"/>
      <c r="E1921" s="8"/>
      <c r="F1921" s="8"/>
      <c r="G1921" s="8"/>
      <c r="H1921" s="8"/>
      <c r="I1921" s="8"/>
      <c r="J1921" s="8"/>
      <c r="K1921" s="8"/>
      <c r="L1921" s="8"/>
      <c r="M1921" s="1"/>
      <c r="W1921" s="15" t="s">
        <v>1035</v>
      </c>
      <c r="X1921" s="45" t="s">
        <v>4067</v>
      </c>
    </row>
    <row r="1922" spans="2:24" ht="31.5" hidden="1" customHeight="1" x14ac:dyDescent="0.2">
      <c r="B1922" s="8"/>
      <c r="C1922" s="8"/>
      <c r="D1922" s="8"/>
      <c r="E1922" s="8"/>
      <c r="F1922" s="8"/>
      <c r="G1922" s="8"/>
      <c r="H1922" s="8"/>
      <c r="I1922" s="8"/>
      <c r="J1922" s="8"/>
      <c r="K1922" s="8"/>
      <c r="L1922" s="8"/>
      <c r="M1922" s="1"/>
      <c r="W1922" s="15" t="s">
        <v>1036</v>
      </c>
      <c r="X1922" s="45" t="s">
        <v>4068</v>
      </c>
    </row>
    <row r="1923" spans="2:24" ht="31.5" hidden="1" customHeight="1" x14ac:dyDescent="0.2">
      <c r="B1923" s="8"/>
      <c r="C1923" s="8"/>
      <c r="D1923" s="8"/>
      <c r="E1923" s="8"/>
      <c r="F1923" s="8"/>
      <c r="G1923" s="8"/>
      <c r="H1923" s="8"/>
      <c r="I1923" s="8"/>
      <c r="J1923" s="8"/>
      <c r="K1923" s="8"/>
      <c r="L1923" s="8"/>
      <c r="M1923" s="1"/>
      <c r="W1923" s="15" t="s">
        <v>1037</v>
      </c>
      <c r="X1923" s="45" t="s">
        <v>4069</v>
      </c>
    </row>
    <row r="1924" spans="2:24" ht="31.5" hidden="1" customHeight="1" x14ac:dyDescent="0.2">
      <c r="B1924" s="8"/>
      <c r="C1924" s="8"/>
      <c r="D1924" s="8"/>
      <c r="E1924" s="8"/>
      <c r="F1924" s="8"/>
      <c r="G1924" s="8"/>
      <c r="H1924" s="8"/>
      <c r="I1924" s="8"/>
      <c r="J1924" s="8"/>
      <c r="K1924" s="8"/>
      <c r="L1924" s="8"/>
      <c r="M1924" s="1"/>
      <c r="W1924" s="15" t="s">
        <v>1037</v>
      </c>
      <c r="X1924" s="45" t="s">
        <v>4070</v>
      </c>
    </row>
    <row r="1925" spans="2:24" ht="31.5" hidden="1" customHeight="1" x14ac:dyDescent="0.2">
      <c r="B1925" s="8"/>
      <c r="C1925" s="8"/>
      <c r="D1925" s="8"/>
      <c r="E1925" s="8"/>
      <c r="F1925" s="8"/>
      <c r="G1925" s="8"/>
      <c r="H1925" s="8"/>
      <c r="I1925" s="8"/>
      <c r="J1925" s="8"/>
      <c r="K1925" s="8"/>
      <c r="L1925" s="8"/>
      <c r="M1925" s="1"/>
      <c r="W1925" s="15" t="s">
        <v>1038</v>
      </c>
      <c r="X1925" s="45" t="s">
        <v>4071</v>
      </c>
    </row>
    <row r="1926" spans="2:24" ht="31.5" hidden="1" customHeight="1" x14ac:dyDescent="0.2">
      <c r="B1926" s="8"/>
      <c r="C1926" s="8"/>
      <c r="D1926" s="8"/>
      <c r="E1926" s="8"/>
      <c r="F1926" s="8"/>
      <c r="G1926" s="8"/>
      <c r="H1926" s="8"/>
      <c r="I1926" s="8"/>
      <c r="J1926" s="8"/>
      <c r="K1926" s="8"/>
      <c r="L1926" s="8"/>
      <c r="M1926" s="1"/>
      <c r="W1926" s="15" t="s">
        <v>1039</v>
      </c>
      <c r="X1926" s="45" t="s">
        <v>4072</v>
      </c>
    </row>
    <row r="1927" spans="2:24" ht="31.5" hidden="1" customHeight="1" x14ac:dyDescent="0.2">
      <c r="B1927" s="8"/>
      <c r="C1927" s="8"/>
      <c r="D1927" s="8"/>
      <c r="E1927" s="8"/>
      <c r="F1927" s="8"/>
      <c r="G1927" s="8"/>
      <c r="H1927" s="8"/>
      <c r="I1927" s="8"/>
      <c r="J1927" s="8"/>
      <c r="K1927" s="8"/>
      <c r="L1927" s="8"/>
      <c r="M1927" s="1"/>
      <c r="W1927" s="15" t="s">
        <v>79</v>
      </c>
      <c r="X1927" s="45" t="s">
        <v>4073</v>
      </c>
    </row>
    <row r="1928" spans="2:24" ht="31.5" hidden="1" customHeight="1" x14ac:dyDescent="0.2">
      <c r="B1928" s="8"/>
      <c r="C1928" s="8"/>
      <c r="D1928" s="8"/>
      <c r="E1928" s="8"/>
      <c r="F1928" s="8"/>
      <c r="G1928" s="8"/>
      <c r="H1928" s="8"/>
      <c r="I1928" s="8"/>
      <c r="J1928" s="8"/>
      <c r="K1928" s="8"/>
      <c r="L1928" s="8"/>
      <c r="M1928" s="1"/>
      <c r="W1928" s="15" t="s">
        <v>24</v>
      </c>
      <c r="X1928" s="45" t="s">
        <v>4074</v>
      </c>
    </row>
    <row r="1929" spans="2:24" ht="31.5" hidden="1" customHeight="1" x14ac:dyDescent="0.2">
      <c r="B1929" s="8"/>
      <c r="C1929" s="8"/>
      <c r="D1929" s="8"/>
      <c r="E1929" s="8"/>
      <c r="F1929" s="8"/>
      <c r="G1929" s="8"/>
      <c r="H1929" s="8"/>
      <c r="I1929" s="8"/>
      <c r="J1929" s="8"/>
      <c r="K1929" s="8"/>
      <c r="L1929" s="8"/>
      <c r="M1929" s="1"/>
      <c r="W1929" s="15" t="s">
        <v>1040</v>
      </c>
      <c r="X1929" s="45" t="s">
        <v>4075</v>
      </c>
    </row>
    <row r="1930" spans="2:24" ht="31.5" hidden="1" customHeight="1" x14ac:dyDescent="0.2">
      <c r="B1930" s="8"/>
      <c r="C1930" s="8"/>
      <c r="D1930" s="8"/>
      <c r="E1930" s="8"/>
      <c r="F1930" s="8"/>
      <c r="G1930" s="8"/>
      <c r="H1930" s="8"/>
      <c r="I1930" s="8"/>
      <c r="J1930" s="8"/>
      <c r="K1930" s="8"/>
      <c r="L1930" s="8"/>
      <c r="M1930" s="1"/>
      <c r="W1930" s="15" t="s">
        <v>1041</v>
      </c>
      <c r="X1930" s="45" t="s">
        <v>4076</v>
      </c>
    </row>
    <row r="1931" spans="2:24" ht="31.5" hidden="1" customHeight="1" x14ac:dyDescent="0.2">
      <c r="B1931" s="8"/>
      <c r="C1931" s="8"/>
      <c r="D1931" s="8"/>
      <c r="E1931" s="8"/>
      <c r="F1931" s="8"/>
      <c r="G1931" s="8"/>
      <c r="H1931" s="8"/>
      <c r="I1931" s="8"/>
      <c r="J1931" s="8"/>
      <c r="K1931" s="8"/>
      <c r="L1931" s="8"/>
      <c r="M1931" s="1"/>
      <c r="W1931" s="15" t="s">
        <v>1042</v>
      </c>
      <c r="X1931" s="45" t="s">
        <v>4077</v>
      </c>
    </row>
    <row r="1932" spans="2:24" ht="31.5" hidden="1" customHeight="1" x14ac:dyDescent="0.2">
      <c r="B1932" s="8"/>
      <c r="C1932" s="8"/>
      <c r="D1932" s="8"/>
      <c r="E1932" s="8"/>
      <c r="F1932" s="8"/>
      <c r="G1932" s="8"/>
      <c r="H1932" s="8"/>
      <c r="I1932" s="8"/>
      <c r="J1932" s="8"/>
      <c r="K1932" s="8"/>
      <c r="L1932" s="8"/>
      <c r="M1932" s="1"/>
      <c r="W1932" s="15" t="s">
        <v>1043</v>
      </c>
      <c r="X1932" s="45" t="s">
        <v>4078</v>
      </c>
    </row>
    <row r="1933" spans="2:24" ht="31.5" hidden="1" customHeight="1" x14ac:dyDescent="0.2">
      <c r="B1933" s="8"/>
      <c r="C1933" s="8"/>
      <c r="D1933" s="8"/>
      <c r="E1933" s="8"/>
      <c r="F1933" s="8"/>
      <c r="G1933" s="8"/>
      <c r="H1933" s="8"/>
      <c r="I1933" s="8"/>
      <c r="J1933" s="8"/>
      <c r="K1933" s="8"/>
      <c r="L1933" s="8"/>
      <c r="M1933" s="1"/>
      <c r="W1933" s="15" t="s">
        <v>1044</v>
      </c>
      <c r="X1933" s="45" t="s">
        <v>4079</v>
      </c>
    </row>
    <row r="1934" spans="2:24" ht="31.5" hidden="1" customHeight="1" x14ac:dyDescent="0.2">
      <c r="B1934" s="8"/>
      <c r="C1934" s="8"/>
      <c r="D1934" s="8"/>
      <c r="E1934" s="8"/>
      <c r="F1934" s="8"/>
      <c r="G1934" s="8"/>
      <c r="H1934" s="8"/>
      <c r="I1934" s="8"/>
      <c r="J1934" s="8"/>
      <c r="K1934" s="8"/>
      <c r="L1934" s="8"/>
      <c r="M1934" s="1"/>
      <c r="W1934" s="15" t="s">
        <v>509</v>
      </c>
      <c r="X1934" s="45" t="s">
        <v>4080</v>
      </c>
    </row>
    <row r="1935" spans="2:24" ht="31.5" hidden="1" customHeight="1" x14ac:dyDescent="0.2">
      <c r="B1935" s="8"/>
      <c r="C1935" s="8"/>
      <c r="D1935" s="8"/>
      <c r="E1935" s="8"/>
      <c r="F1935" s="8"/>
      <c r="G1935" s="8"/>
      <c r="H1935" s="8"/>
      <c r="I1935" s="8"/>
      <c r="J1935" s="8"/>
      <c r="K1935" s="8"/>
      <c r="L1935" s="8"/>
      <c r="M1935" s="1"/>
      <c r="W1935" s="15" t="s">
        <v>1045</v>
      </c>
      <c r="X1935" s="45" t="s">
        <v>4081</v>
      </c>
    </row>
    <row r="1936" spans="2:24" ht="31.5" hidden="1" customHeight="1" x14ac:dyDescent="0.2">
      <c r="B1936" s="8"/>
      <c r="C1936" s="8"/>
      <c r="D1936" s="8"/>
      <c r="E1936" s="8"/>
      <c r="F1936" s="8"/>
      <c r="G1936" s="8"/>
      <c r="H1936" s="8"/>
      <c r="I1936" s="8"/>
      <c r="J1936" s="8"/>
      <c r="K1936" s="8"/>
      <c r="L1936" s="8"/>
      <c r="M1936" s="1"/>
      <c r="W1936" s="15" t="s">
        <v>451</v>
      </c>
      <c r="X1936" s="45" t="s">
        <v>4082</v>
      </c>
    </row>
    <row r="1937" spans="2:24" ht="31.5" hidden="1" customHeight="1" x14ac:dyDescent="0.2">
      <c r="B1937" s="8"/>
      <c r="C1937" s="8"/>
      <c r="D1937" s="8"/>
      <c r="E1937" s="8"/>
      <c r="F1937" s="8"/>
      <c r="G1937" s="8"/>
      <c r="H1937" s="8"/>
      <c r="I1937" s="8"/>
      <c r="J1937" s="8"/>
      <c r="K1937" s="8"/>
      <c r="L1937" s="8"/>
      <c r="M1937" s="1"/>
      <c r="W1937" s="15" t="s">
        <v>1046</v>
      </c>
      <c r="X1937" s="45" t="s">
        <v>4083</v>
      </c>
    </row>
    <row r="1938" spans="2:24" ht="31.5" hidden="1" customHeight="1" x14ac:dyDescent="0.2">
      <c r="B1938" s="8"/>
      <c r="C1938" s="8"/>
      <c r="D1938" s="8"/>
      <c r="E1938" s="8"/>
      <c r="F1938" s="8"/>
      <c r="G1938" s="8"/>
      <c r="H1938" s="8"/>
      <c r="I1938" s="8"/>
      <c r="J1938" s="8"/>
      <c r="K1938" s="8"/>
      <c r="L1938" s="8"/>
      <c r="M1938" s="1"/>
      <c r="W1938" s="15" t="s">
        <v>1047</v>
      </c>
      <c r="X1938" s="45" t="s">
        <v>4084</v>
      </c>
    </row>
    <row r="1939" spans="2:24" ht="31.5" hidden="1" customHeight="1" x14ac:dyDescent="0.2">
      <c r="B1939" s="8"/>
      <c r="C1939" s="8"/>
      <c r="D1939" s="8"/>
      <c r="E1939" s="8"/>
      <c r="F1939" s="8"/>
      <c r="G1939" s="8"/>
      <c r="H1939" s="8"/>
      <c r="I1939" s="8"/>
      <c r="J1939" s="8"/>
      <c r="K1939" s="8"/>
      <c r="L1939" s="8"/>
      <c r="M1939" s="1"/>
      <c r="W1939" s="15" t="s">
        <v>1048</v>
      </c>
      <c r="X1939" s="45" t="s">
        <v>4085</v>
      </c>
    </row>
    <row r="1940" spans="2:24" ht="31.5" hidden="1" customHeight="1" x14ac:dyDescent="0.2">
      <c r="B1940" s="8"/>
      <c r="C1940" s="8"/>
      <c r="D1940" s="8"/>
      <c r="E1940" s="8"/>
      <c r="F1940" s="8"/>
      <c r="G1940" s="8"/>
      <c r="H1940" s="8"/>
      <c r="I1940" s="8"/>
      <c r="J1940" s="8"/>
      <c r="K1940" s="8"/>
      <c r="L1940" s="8"/>
      <c r="M1940" s="1"/>
      <c r="W1940" s="15" t="s">
        <v>1049</v>
      </c>
      <c r="X1940" s="45" t="s">
        <v>4086</v>
      </c>
    </row>
    <row r="1941" spans="2:24" ht="31.5" hidden="1" customHeight="1" x14ac:dyDescent="0.2">
      <c r="B1941" s="8"/>
      <c r="C1941" s="8"/>
      <c r="D1941" s="8"/>
      <c r="E1941" s="8"/>
      <c r="F1941" s="8"/>
      <c r="G1941" s="8"/>
      <c r="H1941" s="8"/>
      <c r="I1941" s="8"/>
      <c r="J1941" s="8"/>
      <c r="K1941" s="8"/>
      <c r="L1941" s="8"/>
      <c r="M1941" s="1"/>
      <c r="W1941" s="15" t="s">
        <v>201</v>
      </c>
      <c r="X1941" s="45" t="s">
        <v>4087</v>
      </c>
    </row>
    <row r="1942" spans="2:24" ht="31.5" hidden="1" customHeight="1" x14ac:dyDescent="0.2">
      <c r="B1942" s="8"/>
      <c r="C1942" s="8"/>
      <c r="D1942" s="8"/>
      <c r="E1942" s="8"/>
      <c r="F1942" s="8"/>
      <c r="G1942" s="8"/>
      <c r="H1942" s="8"/>
      <c r="I1942" s="8"/>
      <c r="J1942" s="8"/>
      <c r="K1942" s="8"/>
      <c r="L1942" s="8"/>
      <c r="M1942" s="1"/>
      <c r="W1942" s="15" t="s">
        <v>108</v>
      </c>
      <c r="X1942" s="45" t="s">
        <v>4088</v>
      </c>
    </row>
    <row r="1943" spans="2:24" ht="31.5" hidden="1" customHeight="1" x14ac:dyDescent="0.2">
      <c r="B1943" s="8"/>
      <c r="C1943" s="8"/>
      <c r="D1943" s="8"/>
      <c r="E1943" s="8"/>
      <c r="F1943" s="8"/>
      <c r="G1943" s="8"/>
      <c r="H1943" s="8"/>
      <c r="I1943" s="8"/>
      <c r="J1943" s="8"/>
      <c r="K1943" s="8"/>
      <c r="L1943" s="8"/>
      <c r="M1943" s="1"/>
      <c r="W1943" s="15" t="s">
        <v>1050</v>
      </c>
      <c r="X1943" s="45" t="s">
        <v>4089</v>
      </c>
    </row>
    <row r="1944" spans="2:24" ht="31.5" hidden="1" customHeight="1" x14ac:dyDescent="0.2">
      <c r="B1944" s="8"/>
      <c r="C1944" s="8"/>
      <c r="D1944" s="8"/>
      <c r="E1944" s="8"/>
      <c r="F1944" s="8"/>
      <c r="G1944" s="8"/>
      <c r="H1944" s="8"/>
      <c r="I1944" s="8"/>
      <c r="J1944" s="8"/>
      <c r="K1944" s="8"/>
      <c r="L1944" s="8"/>
      <c r="M1944" s="1"/>
      <c r="W1944" s="15" t="s">
        <v>1051</v>
      </c>
      <c r="X1944" s="45" t="s">
        <v>4090</v>
      </c>
    </row>
    <row r="1945" spans="2:24" ht="31.5" hidden="1" customHeight="1" x14ac:dyDescent="0.2">
      <c r="B1945" s="8"/>
      <c r="C1945" s="8"/>
      <c r="D1945" s="8"/>
      <c r="E1945" s="8"/>
      <c r="F1945" s="8"/>
      <c r="G1945" s="8"/>
      <c r="H1945" s="8"/>
      <c r="I1945" s="8"/>
      <c r="J1945" s="8"/>
      <c r="K1945" s="8"/>
      <c r="L1945" s="8"/>
      <c r="M1945" s="1"/>
      <c r="W1945" s="15" t="s">
        <v>1052</v>
      </c>
      <c r="X1945" s="45" t="s">
        <v>4091</v>
      </c>
    </row>
    <row r="1946" spans="2:24" ht="31.5" hidden="1" customHeight="1" x14ac:dyDescent="0.2">
      <c r="B1946" s="8"/>
      <c r="C1946" s="8"/>
      <c r="D1946" s="8"/>
      <c r="E1946" s="8"/>
      <c r="F1946" s="8"/>
      <c r="G1946" s="8"/>
      <c r="H1946" s="8"/>
      <c r="I1946" s="8"/>
      <c r="J1946" s="8"/>
      <c r="K1946" s="8"/>
      <c r="L1946" s="8"/>
      <c r="M1946" s="1"/>
      <c r="W1946" s="15" t="s">
        <v>1053</v>
      </c>
      <c r="X1946" s="45" t="s">
        <v>4092</v>
      </c>
    </row>
    <row r="1947" spans="2:24" ht="31.5" hidden="1" customHeight="1" x14ac:dyDescent="0.2">
      <c r="B1947" s="8"/>
      <c r="C1947" s="8"/>
      <c r="D1947" s="8"/>
      <c r="E1947" s="8"/>
      <c r="F1947" s="8"/>
      <c r="G1947" s="8"/>
      <c r="H1947" s="8"/>
      <c r="I1947" s="8"/>
      <c r="J1947" s="8"/>
      <c r="K1947" s="8"/>
      <c r="L1947" s="8"/>
      <c r="M1947" s="1"/>
      <c r="W1947" s="15" t="s">
        <v>1054</v>
      </c>
      <c r="X1947" s="45" t="s">
        <v>4093</v>
      </c>
    </row>
    <row r="1948" spans="2:24" ht="31.5" hidden="1" customHeight="1" x14ac:dyDescent="0.2">
      <c r="B1948" s="8"/>
      <c r="C1948" s="8"/>
      <c r="D1948" s="8"/>
      <c r="E1948" s="8"/>
      <c r="F1948" s="8"/>
      <c r="G1948" s="8"/>
      <c r="H1948" s="8"/>
      <c r="I1948" s="8"/>
      <c r="J1948" s="8"/>
      <c r="K1948" s="8"/>
      <c r="L1948" s="8"/>
      <c r="M1948" s="1"/>
      <c r="W1948" s="15" t="s">
        <v>629</v>
      </c>
      <c r="X1948" s="45" t="s">
        <v>4094</v>
      </c>
    </row>
    <row r="1949" spans="2:24" ht="31.5" hidden="1" customHeight="1" x14ac:dyDescent="0.2">
      <c r="B1949" s="8"/>
      <c r="C1949" s="8"/>
      <c r="D1949" s="8"/>
      <c r="E1949" s="8"/>
      <c r="F1949" s="8"/>
      <c r="G1949" s="8"/>
      <c r="H1949" s="8"/>
      <c r="I1949" s="8"/>
      <c r="J1949" s="8"/>
      <c r="K1949" s="8"/>
      <c r="L1949" s="8"/>
      <c r="M1949" s="1"/>
      <c r="W1949" s="15" t="s">
        <v>1055</v>
      </c>
      <c r="X1949" s="45" t="s">
        <v>4095</v>
      </c>
    </row>
    <row r="1950" spans="2:24" ht="31.5" hidden="1" customHeight="1" x14ac:dyDescent="0.2">
      <c r="B1950" s="8"/>
      <c r="C1950" s="8"/>
      <c r="D1950" s="8"/>
      <c r="E1950" s="8"/>
      <c r="F1950" s="8"/>
      <c r="G1950" s="8"/>
      <c r="H1950" s="8"/>
      <c r="I1950" s="8"/>
      <c r="J1950" s="8"/>
      <c r="K1950" s="8"/>
      <c r="L1950" s="8"/>
      <c r="M1950" s="1"/>
      <c r="W1950" s="15" t="s">
        <v>126</v>
      </c>
      <c r="X1950" s="45" t="s">
        <v>4096</v>
      </c>
    </row>
    <row r="1951" spans="2:24" ht="31.5" hidden="1" customHeight="1" x14ac:dyDescent="0.2">
      <c r="B1951" s="8"/>
      <c r="C1951" s="8"/>
      <c r="D1951" s="8"/>
      <c r="E1951" s="8"/>
      <c r="F1951" s="8"/>
      <c r="G1951" s="8"/>
      <c r="H1951" s="8"/>
      <c r="I1951" s="8"/>
      <c r="J1951" s="8"/>
      <c r="K1951" s="8"/>
      <c r="L1951" s="8"/>
      <c r="M1951" s="1"/>
      <c r="W1951" s="15" t="s">
        <v>1341</v>
      </c>
      <c r="X1951" s="45" t="s">
        <v>4097</v>
      </c>
    </row>
    <row r="1952" spans="2:24" ht="31.5" hidden="1" customHeight="1" x14ac:dyDescent="0.2">
      <c r="B1952" s="8"/>
      <c r="C1952" s="8"/>
      <c r="D1952" s="8"/>
      <c r="E1952" s="8"/>
      <c r="F1952" s="8"/>
      <c r="G1952" s="8"/>
      <c r="H1952" s="8"/>
      <c r="I1952" s="8"/>
      <c r="J1952" s="8"/>
      <c r="K1952" s="8"/>
      <c r="L1952" s="8"/>
      <c r="M1952" s="1"/>
      <c r="W1952" s="15" t="s">
        <v>1056</v>
      </c>
      <c r="X1952" s="45" t="s">
        <v>4098</v>
      </c>
    </row>
    <row r="1953" spans="2:24" ht="31.5" hidden="1" customHeight="1" x14ac:dyDescent="0.2">
      <c r="B1953" s="8"/>
      <c r="C1953" s="8"/>
      <c r="D1953" s="8"/>
      <c r="E1953" s="8"/>
      <c r="F1953" s="8"/>
      <c r="G1953" s="8"/>
      <c r="H1953" s="8"/>
      <c r="I1953" s="8"/>
      <c r="J1953" s="8"/>
      <c r="K1953" s="8"/>
      <c r="L1953" s="8"/>
      <c r="M1953" s="1"/>
      <c r="W1953" s="15" t="s">
        <v>1056</v>
      </c>
      <c r="X1953" s="45" t="s">
        <v>4099</v>
      </c>
    </row>
    <row r="1954" spans="2:24" ht="31.5" hidden="1" customHeight="1" x14ac:dyDescent="0.2">
      <c r="B1954" s="8"/>
      <c r="C1954" s="8"/>
      <c r="D1954" s="8"/>
      <c r="E1954" s="8"/>
      <c r="F1954" s="8"/>
      <c r="G1954" s="8"/>
      <c r="H1954" s="8"/>
      <c r="I1954" s="8"/>
      <c r="J1954" s="8"/>
      <c r="K1954" s="8"/>
      <c r="L1954" s="8"/>
      <c r="M1954" s="1"/>
      <c r="W1954" s="15" t="s">
        <v>1058</v>
      </c>
      <c r="X1954" s="45" t="s">
        <v>4100</v>
      </c>
    </row>
    <row r="1955" spans="2:24" ht="31.5" hidden="1" customHeight="1" x14ac:dyDescent="0.2">
      <c r="B1955" s="8"/>
      <c r="C1955" s="8"/>
      <c r="D1955" s="8"/>
      <c r="E1955" s="8"/>
      <c r="F1955" s="8"/>
      <c r="G1955" s="8"/>
      <c r="H1955" s="8"/>
      <c r="I1955" s="8"/>
      <c r="J1955" s="8"/>
      <c r="K1955" s="8"/>
      <c r="L1955" s="8"/>
      <c r="M1955" s="1"/>
      <c r="W1955" s="15" t="s">
        <v>1059</v>
      </c>
      <c r="X1955" s="45" t="s">
        <v>4101</v>
      </c>
    </row>
    <row r="1956" spans="2:24" ht="31.5" hidden="1" customHeight="1" x14ac:dyDescent="0.2">
      <c r="B1956" s="8"/>
      <c r="C1956" s="8"/>
      <c r="D1956" s="8"/>
      <c r="E1956" s="8"/>
      <c r="F1956" s="8"/>
      <c r="G1956" s="8"/>
      <c r="H1956" s="8"/>
      <c r="I1956" s="8"/>
      <c r="J1956" s="8"/>
      <c r="K1956" s="8"/>
      <c r="L1956" s="8"/>
      <c r="M1956" s="1"/>
      <c r="W1956" s="15" t="s">
        <v>1060</v>
      </c>
      <c r="X1956" s="45" t="s">
        <v>4102</v>
      </c>
    </row>
    <row r="1957" spans="2:24" ht="31.5" hidden="1" customHeight="1" x14ac:dyDescent="0.2">
      <c r="B1957" s="8"/>
      <c r="C1957" s="8"/>
      <c r="D1957" s="8"/>
      <c r="E1957" s="8"/>
      <c r="F1957" s="8"/>
      <c r="G1957" s="8"/>
      <c r="H1957" s="8"/>
      <c r="I1957" s="8"/>
      <c r="J1957" s="8"/>
      <c r="K1957" s="8"/>
      <c r="L1957" s="8"/>
      <c r="M1957" s="1"/>
      <c r="W1957" s="15" t="s">
        <v>1057</v>
      </c>
      <c r="X1957" s="45" t="s">
        <v>4103</v>
      </c>
    </row>
    <row r="1958" spans="2:24" ht="31.5" hidden="1" customHeight="1" x14ac:dyDescent="0.2">
      <c r="B1958" s="8"/>
      <c r="C1958" s="8"/>
      <c r="D1958" s="8"/>
      <c r="E1958" s="8"/>
      <c r="F1958" s="8"/>
      <c r="G1958" s="8"/>
      <c r="H1958" s="8"/>
      <c r="I1958" s="8"/>
      <c r="J1958" s="8"/>
      <c r="K1958" s="8"/>
      <c r="L1958" s="8"/>
      <c r="M1958" s="1"/>
      <c r="W1958" s="15" t="s">
        <v>1061</v>
      </c>
      <c r="X1958" s="45" t="s">
        <v>4104</v>
      </c>
    </row>
    <row r="1959" spans="2:24" ht="31.5" hidden="1" customHeight="1" x14ac:dyDescent="0.2">
      <c r="B1959" s="8"/>
      <c r="C1959" s="8"/>
      <c r="D1959" s="8"/>
      <c r="E1959" s="8"/>
      <c r="F1959" s="8"/>
      <c r="G1959" s="8"/>
      <c r="H1959" s="8"/>
      <c r="I1959" s="8"/>
      <c r="J1959" s="8"/>
      <c r="K1959" s="8"/>
      <c r="L1959" s="8"/>
      <c r="M1959" s="1"/>
      <c r="W1959" s="15" t="s">
        <v>450</v>
      </c>
      <c r="X1959" s="45" t="s">
        <v>4105</v>
      </c>
    </row>
    <row r="1960" spans="2:24" ht="31.5" hidden="1" customHeight="1" x14ac:dyDescent="0.2">
      <c r="B1960" s="8"/>
      <c r="C1960" s="8"/>
      <c r="D1960" s="8"/>
      <c r="E1960" s="8"/>
      <c r="F1960" s="8"/>
      <c r="G1960" s="8"/>
      <c r="H1960" s="8"/>
      <c r="I1960" s="8"/>
      <c r="J1960" s="8"/>
      <c r="K1960" s="8"/>
      <c r="L1960" s="8"/>
      <c r="M1960" s="1"/>
      <c r="W1960" s="15" t="s">
        <v>499</v>
      </c>
      <c r="X1960" s="45" t="s">
        <v>4106</v>
      </c>
    </row>
    <row r="1961" spans="2:24" ht="31.5" hidden="1" customHeight="1" x14ac:dyDescent="0.2">
      <c r="B1961" s="8"/>
      <c r="C1961" s="8"/>
      <c r="D1961" s="8"/>
      <c r="E1961" s="8"/>
      <c r="F1961" s="8"/>
      <c r="G1961" s="8"/>
      <c r="H1961" s="8"/>
      <c r="I1961" s="8"/>
      <c r="J1961" s="8"/>
      <c r="K1961" s="8"/>
      <c r="L1961" s="8"/>
      <c r="M1961" s="1"/>
      <c r="W1961" s="15" t="s">
        <v>1062</v>
      </c>
      <c r="X1961" s="45" t="s">
        <v>4107</v>
      </c>
    </row>
    <row r="1962" spans="2:24" ht="31.5" hidden="1" customHeight="1" x14ac:dyDescent="0.2">
      <c r="B1962" s="8"/>
      <c r="C1962" s="8"/>
      <c r="D1962" s="8"/>
      <c r="E1962" s="8"/>
      <c r="F1962" s="8"/>
      <c r="G1962" s="8"/>
      <c r="H1962" s="8"/>
      <c r="I1962" s="8"/>
      <c r="J1962" s="8"/>
      <c r="K1962" s="8"/>
      <c r="L1962" s="8"/>
      <c r="M1962" s="1"/>
      <c r="W1962" s="15" t="s">
        <v>411</v>
      </c>
      <c r="X1962" s="45" t="s">
        <v>4108</v>
      </c>
    </row>
    <row r="1963" spans="2:24" ht="31.5" hidden="1" customHeight="1" x14ac:dyDescent="0.2">
      <c r="B1963" s="8"/>
      <c r="C1963" s="8"/>
      <c r="D1963" s="8"/>
      <c r="E1963" s="8"/>
      <c r="F1963" s="8"/>
      <c r="G1963" s="8"/>
      <c r="H1963" s="8"/>
      <c r="I1963" s="8"/>
      <c r="J1963" s="8"/>
      <c r="K1963" s="8"/>
      <c r="L1963" s="8"/>
      <c r="M1963" s="1"/>
      <c r="W1963" s="15" t="s">
        <v>1063</v>
      </c>
      <c r="X1963" s="45" t="s">
        <v>4109</v>
      </c>
    </row>
    <row r="1964" spans="2:24" ht="31.5" hidden="1" customHeight="1" x14ac:dyDescent="0.2">
      <c r="B1964" s="8"/>
      <c r="C1964" s="8"/>
      <c r="D1964" s="8"/>
      <c r="E1964" s="8"/>
      <c r="F1964" s="8"/>
      <c r="G1964" s="8"/>
      <c r="H1964" s="8"/>
      <c r="I1964" s="8"/>
      <c r="J1964" s="8"/>
      <c r="K1964" s="8"/>
      <c r="L1964" s="8"/>
      <c r="M1964" s="1"/>
      <c r="W1964" s="15" t="s">
        <v>1064</v>
      </c>
      <c r="X1964" s="45" t="s">
        <v>4110</v>
      </c>
    </row>
    <row r="1965" spans="2:24" ht="31.5" hidden="1" customHeight="1" x14ac:dyDescent="0.2">
      <c r="B1965" s="8"/>
      <c r="C1965" s="8"/>
      <c r="D1965" s="8"/>
      <c r="E1965" s="8"/>
      <c r="F1965" s="8"/>
      <c r="G1965" s="8"/>
      <c r="H1965" s="8"/>
      <c r="I1965" s="8"/>
      <c r="J1965" s="8"/>
      <c r="K1965" s="8"/>
      <c r="L1965" s="8"/>
      <c r="M1965" s="1"/>
      <c r="W1965" s="15" t="s">
        <v>1066</v>
      </c>
      <c r="X1965" s="45" t="s">
        <v>4111</v>
      </c>
    </row>
    <row r="1966" spans="2:24" ht="31.5" hidden="1" customHeight="1" x14ac:dyDescent="0.2">
      <c r="B1966" s="8"/>
      <c r="C1966" s="8"/>
      <c r="D1966" s="8"/>
      <c r="E1966" s="8"/>
      <c r="F1966" s="8"/>
      <c r="G1966" s="8"/>
      <c r="H1966" s="8"/>
      <c r="I1966" s="8"/>
      <c r="J1966" s="8"/>
      <c r="K1966" s="8"/>
      <c r="L1966" s="8"/>
      <c r="M1966" s="1"/>
      <c r="W1966" s="15" t="s">
        <v>1067</v>
      </c>
      <c r="X1966" s="45" t="s">
        <v>4112</v>
      </c>
    </row>
    <row r="1967" spans="2:24" ht="31.5" hidden="1" customHeight="1" x14ac:dyDescent="0.2">
      <c r="B1967" s="8"/>
      <c r="C1967" s="8"/>
      <c r="D1967" s="8"/>
      <c r="E1967" s="8"/>
      <c r="F1967" s="8"/>
      <c r="G1967" s="8"/>
      <c r="H1967" s="8"/>
      <c r="I1967" s="8"/>
      <c r="J1967" s="8"/>
      <c r="K1967" s="8"/>
      <c r="L1967" s="8"/>
      <c r="M1967" s="1"/>
      <c r="W1967" s="15" t="s">
        <v>276</v>
      </c>
      <c r="X1967" s="45" t="s">
        <v>4113</v>
      </c>
    </row>
    <row r="1968" spans="2:24" ht="31.5" hidden="1" customHeight="1" x14ac:dyDescent="0.2">
      <c r="B1968" s="8"/>
      <c r="C1968" s="8"/>
      <c r="D1968" s="8"/>
      <c r="E1968" s="8"/>
      <c r="F1968" s="8"/>
      <c r="G1968" s="8"/>
      <c r="H1968" s="8"/>
      <c r="I1968" s="8"/>
      <c r="J1968" s="8"/>
      <c r="K1968" s="8"/>
      <c r="L1968" s="8"/>
      <c r="M1968" s="1"/>
      <c r="W1968" s="15" t="s">
        <v>1068</v>
      </c>
      <c r="X1968" s="45" t="s">
        <v>4114</v>
      </c>
    </row>
    <row r="1969" spans="2:24" ht="31.5" hidden="1" customHeight="1" x14ac:dyDescent="0.2">
      <c r="B1969" s="8"/>
      <c r="C1969" s="8"/>
      <c r="D1969" s="8"/>
      <c r="E1969" s="8"/>
      <c r="F1969" s="8"/>
      <c r="G1969" s="8"/>
      <c r="H1969" s="8"/>
      <c r="I1969" s="8"/>
      <c r="J1969" s="8"/>
      <c r="K1969" s="8"/>
      <c r="L1969" s="8"/>
      <c r="M1969" s="1"/>
      <c r="W1969" s="15" t="s">
        <v>1068</v>
      </c>
      <c r="X1969" s="45" t="s">
        <v>4115</v>
      </c>
    </row>
    <row r="1970" spans="2:24" ht="31.5" hidden="1" customHeight="1" x14ac:dyDescent="0.2">
      <c r="B1970" s="8"/>
      <c r="C1970" s="8"/>
      <c r="D1970" s="8"/>
      <c r="E1970" s="8"/>
      <c r="F1970" s="8"/>
      <c r="G1970" s="8"/>
      <c r="H1970" s="8"/>
      <c r="I1970" s="8"/>
      <c r="J1970" s="8"/>
      <c r="K1970" s="8"/>
      <c r="L1970" s="8"/>
      <c r="M1970" s="1"/>
      <c r="W1970" s="15" t="s">
        <v>410</v>
      </c>
      <c r="X1970" s="45" t="s">
        <v>4116</v>
      </c>
    </row>
    <row r="1971" spans="2:24" ht="31.5" hidden="1" customHeight="1" x14ac:dyDescent="0.2">
      <c r="B1971" s="8"/>
      <c r="C1971" s="8"/>
      <c r="D1971" s="8"/>
      <c r="E1971" s="8"/>
      <c r="F1971" s="8"/>
      <c r="G1971" s="8"/>
      <c r="H1971" s="8"/>
      <c r="I1971" s="8"/>
      <c r="J1971" s="8"/>
      <c r="K1971" s="8"/>
      <c r="L1971" s="8"/>
      <c r="M1971" s="1"/>
      <c r="W1971" s="15" t="s">
        <v>1331</v>
      </c>
      <c r="X1971" s="45" t="s">
        <v>4117</v>
      </c>
    </row>
    <row r="1972" spans="2:24" ht="31.5" hidden="1" customHeight="1" x14ac:dyDescent="0.2">
      <c r="B1972" s="8"/>
      <c r="C1972" s="8"/>
      <c r="D1972" s="8"/>
      <c r="E1972" s="8"/>
      <c r="F1972" s="8"/>
      <c r="G1972" s="8"/>
      <c r="H1972" s="8"/>
      <c r="I1972" s="8"/>
      <c r="J1972" s="8"/>
      <c r="K1972" s="8"/>
      <c r="L1972" s="8"/>
      <c r="M1972" s="1"/>
      <c r="W1972" s="15" t="s">
        <v>1069</v>
      </c>
      <c r="X1972" s="45" t="s">
        <v>4118</v>
      </c>
    </row>
    <row r="1973" spans="2:24" ht="31.5" hidden="1" customHeight="1" x14ac:dyDescent="0.2">
      <c r="B1973" s="8"/>
      <c r="C1973" s="8"/>
      <c r="D1973" s="8"/>
      <c r="E1973" s="8"/>
      <c r="F1973" s="8"/>
      <c r="G1973" s="8"/>
      <c r="H1973" s="8"/>
      <c r="I1973" s="8"/>
      <c r="J1973" s="8"/>
      <c r="K1973" s="8"/>
      <c r="L1973" s="8"/>
      <c r="M1973" s="1"/>
      <c r="W1973" s="15" t="s">
        <v>1070</v>
      </c>
      <c r="X1973" s="45" t="s">
        <v>4119</v>
      </c>
    </row>
    <row r="1974" spans="2:24" ht="31.5" hidden="1" customHeight="1" x14ac:dyDescent="0.2">
      <c r="B1974" s="8"/>
      <c r="C1974" s="8"/>
      <c r="D1974" s="8"/>
      <c r="E1974" s="8"/>
      <c r="F1974" s="8"/>
      <c r="G1974" s="8"/>
      <c r="H1974" s="8"/>
      <c r="I1974" s="8"/>
      <c r="J1974" s="8"/>
      <c r="K1974" s="8"/>
      <c r="L1974" s="8"/>
      <c r="M1974" s="1"/>
      <c r="W1974" s="15" t="s">
        <v>1070</v>
      </c>
      <c r="X1974" s="45" t="s">
        <v>4120</v>
      </c>
    </row>
    <row r="1975" spans="2:24" ht="31.5" hidden="1" customHeight="1" x14ac:dyDescent="0.2">
      <c r="B1975" s="8"/>
      <c r="C1975" s="8"/>
      <c r="D1975" s="8"/>
      <c r="E1975" s="8"/>
      <c r="F1975" s="8"/>
      <c r="G1975" s="8"/>
      <c r="H1975" s="8"/>
      <c r="I1975" s="8"/>
      <c r="J1975" s="8"/>
      <c r="K1975" s="8"/>
      <c r="L1975" s="8"/>
      <c r="M1975" s="1"/>
      <c r="W1975" s="15" t="s">
        <v>91</v>
      </c>
      <c r="X1975" s="45" t="s">
        <v>4121</v>
      </c>
    </row>
    <row r="1976" spans="2:24" ht="31.5" hidden="1" customHeight="1" x14ac:dyDescent="0.2">
      <c r="B1976" s="8"/>
      <c r="C1976" s="8"/>
      <c r="D1976" s="8"/>
      <c r="E1976" s="8"/>
      <c r="F1976" s="8"/>
      <c r="G1976" s="8"/>
      <c r="H1976" s="8"/>
      <c r="I1976" s="8"/>
      <c r="J1976" s="8"/>
      <c r="K1976" s="8"/>
      <c r="L1976" s="8"/>
      <c r="M1976" s="1"/>
      <c r="W1976" s="15" t="s">
        <v>1071</v>
      </c>
      <c r="X1976" s="45" t="s">
        <v>4122</v>
      </c>
    </row>
    <row r="1977" spans="2:24" ht="31.5" hidden="1" customHeight="1" x14ac:dyDescent="0.2">
      <c r="B1977" s="8"/>
      <c r="C1977" s="8"/>
      <c r="D1977" s="8"/>
      <c r="E1977" s="8"/>
      <c r="F1977" s="8"/>
      <c r="G1977" s="8"/>
      <c r="H1977" s="8"/>
      <c r="I1977" s="8"/>
      <c r="J1977" s="8"/>
      <c r="K1977" s="8"/>
      <c r="L1977" s="8"/>
      <c r="M1977" s="1"/>
      <c r="W1977" s="15" t="s">
        <v>1072</v>
      </c>
      <c r="X1977" s="45" t="s">
        <v>4123</v>
      </c>
    </row>
    <row r="1978" spans="2:24" ht="31.5" hidden="1" customHeight="1" x14ac:dyDescent="0.2">
      <c r="B1978" s="8"/>
      <c r="C1978" s="8"/>
      <c r="D1978" s="8"/>
      <c r="E1978" s="8"/>
      <c r="F1978" s="8"/>
      <c r="G1978" s="8"/>
      <c r="H1978" s="8"/>
      <c r="I1978" s="8"/>
      <c r="J1978" s="8"/>
      <c r="K1978" s="8"/>
      <c r="L1978" s="8"/>
      <c r="M1978" s="1"/>
      <c r="W1978" s="15" t="s">
        <v>623</v>
      </c>
      <c r="X1978" s="45" t="s">
        <v>4124</v>
      </c>
    </row>
    <row r="1979" spans="2:24" ht="31.5" hidden="1" customHeight="1" x14ac:dyDescent="0.2">
      <c r="B1979" s="8"/>
      <c r="C1979" s="8"/>
      <c r="D1979" s="8"/>
      <c r="E1979" s="8"/>
      <c r="F1979" s="8"/>
      <c r="G1979" s="8"/>
      <c r="H1979" s="8"/>
      <c r="I1979" s="8"/>
      <c r="J1979" s="8"/>
      <c r="K1979" s="8"/>
      <c r="L1979" s="8"/>
      <c r="M1979" s="1"/>
      <c r="W1979" s="15" t="s">
        <v>1073</v>
      </c>
      <c r="X1979" s="45" t="s">
        <v>4125</v>
      </c>
    </row>
    <row r="1980" spans="2:24" ht="31.5" hidden="1" customHeight="1" x14ac:dyDescent="0.2">
      <c r="B1980" s="8"/>
      <c r="C1980" s="8"/>
      <c r="D1980" s="8"/>
      <c r="E1980" s="8"/>
      <c r="F1980" s="8"/>
      <c r="G1980" s="8"/>
      <c r="H1980" s="8"/>
      <c r="I1980" s="8"/>
      <c r="J1980" s="8"/>
      <c r="K1980" s="8"/>
      <c r="L1980" s="8"/>
      <c r="M1980" s="1"/>
      <c r="W1980" s="15" t="s">
        <v>205</v>
      </c>
      <c r="X1980" s="45" t="s">
        <v>4126</v>
      </c>
    </row>
    <row r="1981" spans="2:24" ht="31.5" hidden="1" customHeight="1" x14ac:dyDescent="0.2">
      <c r="B1981" s="8"/>
      <c r="C1981" s="8"/>
      <c r="D1981" s="8"/>
      <c r="E1981" s="8"/>
      <c r="F1981" s="8"/>
      <c r="G1981" s="8"/>
      <c r="H1981" s="8"/>
      <c r="I1981" s="8"/>
      <c r="J1981" s="8"/>
      <c r="K1981" s="8"/>
      <c r="L1981" s="8"/>
      <c r="M1981" s="1"/>
      <c r="W1981" s="15" t="s">
        <v>466</v>
      </c>
      <c r="X1981" s="45" t="s">
        <v>4127</v>
      </c>
    </row>
    <row r="1982" spans="2:24" ht="31.5" hidden="1" customHeight="1" x14ac:dyDescent="0.2">
      <c r="B1982" s="8"/>
      <c r="C1982" s="8"/>
      <c r="D1982" s="8"/>
      <c r="E1982" s="8"/>
      <c r="F1982" s="8"/>
      <c r="G1982" s="8"/>
      <c r="H1982" s="8"/>
      <c r="I1982" s="8"/>
      <c r="J1982" s="8"/>
      <c r="K1982" s="8"/>
      <c r="L1982" s="8"/>
      <c r="M1982" s="1"/>
      <c r="W1982" s="15" t="s">
        <v>421</v>
      </c>
      <c r="X1982" s="45" t="s">
        <v>4128</v>
      </c>
    </row>
    <row r="1983" spans="2:24" ht="31.5" hidden="1" customHeight="1" x14ac:dyDescent="0.2">
      <c r="B1983" s="8"/>
      <c r="C1983" s="8"/>
      <c r="D1983" s="8"/>
      <c r="E1983" s="8"/>
      <c r="F1983" s="8"/>
      <c r="G1983" s="8"/>
      <c r="H1983" s="8"/>
      <c r="I1983" s="8"/>
      <c r="J1983" s="8"/>
      <c r="K1983" s="8"/>
      <c r="L1983" s="8"/>
      <c r="M1983" s="1"/>
      <c r="W1983" s="15" t="s">
        <v>1074</v>
      </c>
      <c r="X1983" s="45" t="s">
        <v>4129</v>
      </c>
    </row>
    <row r="1984" spans="2:24" ht="31.5" hidden="1" customHeight="1" x14ac:dyDescent="0.2">
      <c r="B1984" s="8"/>
      <c r="C1984" s="8"/>
      <c r="D1984" s="8"/>
      <c r="E1984" s="8"/>
      <c r="F1984" s="8"/>
      <c r="G1984" s="8"/>
      <c r="H1984" s="8"/>
      <c r="I1984" s="8"/>
      <c r="J1984" s="8"/>
      <c r="K1984" s="8"/>
      <c r="L1984" s="8"/>
      <c r="M1984" s="1"/>
      <c r="W1984" s="15" t="s">
        <v>1075</v>
      </c>
      <c r="X1984" s="45" t="s">
        <v>4130</v>
      </c>
    </row>
    <row r="1985" spans="2:24" ht="31.5" hidden="1" customHeight="1" x14ac:dyDescent="0.2">
      <c r="B1985" s="8"/>
      <c r="C1985" s="8"/>
      <c r="D1985" s="8"/>
      <c r="E1985" s="8"/>
      <c r="F1985" s="8"/>
      <c r="G1985" s="8"/>
      <c r="H1985" s="8"/>
      <c r="I1985" s="8"/>
      <c r="J1985" s="8"/>
      <c r="K1985" s="8"/>
      <c r="L1985" s="8"/>
      <c r="M1985" s="1"/>
      <c r="W1985" s="15" t="s">
        <v>267</v>
      </c>
      <c r="X1985" s="45" t="s">
        <v>4131</v>
      </c>
    </row>
    <row r="1986" spans="2:24" ht="31.5" hidden="1" customHeight="1" x14ac:dyDescent="0.2">
      <c r="B1986" s="8"/>
      <c r="C1986" s="8"/>
      <c r="D1986" s="8"/>
      <c r="E1986" s="8"/>
      <c r="F1986" s="8"/>
      <c r="G1986" s="8"/>
      <c r="H1986" s="8"/>
      <c r="I1986" s="8"/>
      <c r="J1986" s="8"/>
      <c r="K1986" s="8"/>
      <c r="L1986" s="8"/>
      <c r="M1986" s="1"/>
      <c r="W1986" s="15" t="s">
        <v>153</v>
      </c>
      <c r="X1986" s="45" t="s">
        <v>4132</v>
      </c>
    </row>
    <row r="1987" spans="2:24" ht="31.5" hidden="1" customHeight="1" x14ac:dyDescent="0.2">
      <c r="B1987" s="8"/>
      <c r="C1987" s="8"/>
      <c r="D1987" s="8"/>
      <c r="E1987" s="8"/>
      <c r="F1987" s="8"/>
      <c r="G1987" s="8"/>
      <c r="H1987" s="8"/>
      <c r="I1987" s="8"/>
      <c r="J1987" s="8"/>
      <c r="K1987" s="8"/>
      <c r="L1987" s="8"/>
      <c r="M1987" s="1"/>
      <c r="W1987" s="15" t="s">
        <v>1076</v>
      </c>
      <c r="X1987" s="45" t="s">
        <v>4133</v>
      </c>
    </row>
    <row r="1988" spans="2:24" ht="31.5" hidden="1" customHeight="1" x14ac:dyDescent="0.2">
      <c r="B1988" s="8"/>
      <c r="C1988" s="8"/>
      <c r="D1988" s="8"/>
      <c r="E1988" s="8"/>
      <c r="F1988" s="8"/>
      <c r="G1988" s="8"/>
      <c r="H1988" s="8"/>
      <c r="I1988" s="8"/>
      <c r="J1988" s="8"/>
      <c r="K1988" s="8"/>
      <c r="L1988" s="8"/>
      <c r="M1988" s="1"/>
      <c r="W1988" s="15" t="s">
        <v>1077</v>
      </c>
      <c r="X1988" s="45" t="s">
        <v>4134</v>
      </c>
    </row>
    <row r="1989" spans="2:24" ht="31.5" hidden="1" customHeight="1" x14ac:dyDescent="0.2">
      <c r="B1989" s="8"/>
      <c r="C1989" s="8"/>
      <c r="D1989" s="8"/>
      <c r="E1989" s="8"/>
      <c r="F1989" s="8"/>
      <c r="G1989" s="8"/>
      <c r="H1989" s="8"/>
      <c r="I1989" s="8"/>
      <c r="J1989" s="8"/>
      <c r="K1989" s="8"/>
      <c r="L1989" s="8"/>
      <c r="M1989" s="1"/>
      <c r="W1989" s="15" t="s">
        <v>1078</v>
      </c>
      <c r="X1989" s="45" t="s">
        <v>4135</v>
      </c>
    </row>
    <row r="1990" spans="2:24" ht="31.5" hidden="1" customHeight="1" x14ac:dyDescent="0.2">
      <c r="B1990" s="8"/>
      <c r="C1990" s="8"/>
      <c r="D1990" s="8"/>
      <c r="E1990" s="8"/>
      <c r="F1990" s="8"/>
      <c r="G1990" s="8"/>
      <c r="H1990" s="8"/>
      <c r="I1990" s="8"/>
      <c r="J1990" s="8"/>
      <c r="K1990" s="8"/>
      <c r="L1990" s="8"/>
      <c r="M1990" s="1"/>
      <c r="W1990" s="15" t="s">
        <v>278</v>
      </c>
      <c r="X1990" s="45" t="s">
        <v>4136</v>
      </c>
    </row>
    <row r="1991" spans="2:24" ht="31.5" hidden="1" customHeight="1" x14ac:dyDescent="0.2">
      <c r="B1991" s="8"/>
      <c r="C1991" s="8"/>
      <c r="D1991" s="8"/>
      <c r="E1991" s="8"/>
      <c r="F1991" s="8"/>
      <c r="G1991" s="8"/>
      <c r="H1991" s="8"/>
      <c r="I1991" s="8"/>
      <c r="J1991" s="8"/>
      <c r="K1991" s="8"/>
      <c r="L1991" s="8"/>
      <c r="M1991" s="1"/>
      <c r="W1991" s="15" t="s">
        <v>476</v>
      </c>
      <c r="X1991" s="45" t="s">
        <v>4137</v>
      </c>
    </row>
    <row r="1992" spans="2:24" ht="31.5" hidden="1" customHeight="1" x14ac:dyDescent="0.2">
      <c r="B1992" s="8"/>
      <c r="C1992" s="8"/>
      <c r="D1992" s="8"/>
      <c r="E1992" s="8"/>
      <c r="F1992" s="8"/>
      <c r="G1992" s="8"/>
      <c r="H1992" s="8"/>
      <c r="I1992" s="8"/>
      <c r="J1992" s="8"/>
      <c r="K1992" s="8"/>
      <c r="L1992" s="8"/>
      <c r="M1992" s="1"/>
      <c r="W1992" s="15" t="s">
        <v>1079</v>
      </c>
      <c r="X1992" s="45" t="s">
        <v>4138</v>
      </c>
    </row>
    <row r="1993" spans="2:24" ht="31.5" hidden="1" customHeight="1" x14ac:dyDescent="0.2">
      <c r="B1993" s="8"/>
      <c r="C1993" s="8"/>
      <c r="D1993" s="8"/>
      <c r="E1993" s="8"/>
      <c r="F1993" s="8"/>
      <c r="G1993" s="8"/>
      <c r="H1993" s="8"/>
      <c r="I1993" s="8"/>
      <c r="J1993" s="8"/>
      <c r="K1993" s="8"/>
      <c r="L1993" s="8"/>
      <c r="M1993" s="1"/>
      <c r="W1993" s="15" t="s">
        <v>28</v>
      </c>
      <c r="X1993" s="45" t="s">
        <v>4139</v>
      </c>
    </row>
    <row r="1994" spans="2:24" ht="31.5" hidden="1" customHeight="1" x14ac:dyDescent="0.2">
      <c r="B1994" s="8"/>
      <c r="C1994" s="8"/>
      <c r="D1994" s="8"/>
      <c r="E1994" s="8"/>
      <c r="F1994" s="8"/>
      <c r="G1994" s="8"/>
      <c r="H1994" s="8"/>
      <c r="I1994" s="8"/>
      <c r="J1994" s="8"/>
      <c r="K1994" s="8"/>
      <c r="L1994" s="8"/>
      <c r="M1994" s="1"/>
      <c r="W1994" s="15" t="s">
        <v>1080</v>
      </c>
      <c r="X1994" s="45" t="s">
        <v>4140</v>
      </c>
    </row>
    <row r="1995" spans="2:24" ht="31.5" hidden="1" customHeight="1" x14ac:dyDescent="0.2">
      <c r="B1995" s="8"/>
      <c r="C1995" s="8"/>
      <c r="D1995" s="8"/>
      <c r="E1995" s="8"/>
      <c r="F1995" s="8"/>
      <c r="G1995" s="8"/>
      <c r="H1995" s="8"/>
      <c r="I1995" s="8"/>
      <c r="J1995" s="8"/>
      <c r="K1995" s="8"/>
      <c r="L1995" s="8"/>
      <c r="M1995" s="1"/>
      <c r="W1995" s="15" t="s">
        <v>1081</v>
      </c>
      <c r="X1995" s="45" t="s">
        <v>4141</v>
      </c>
    </row>
    <row r="1996" spans="2:24" ht="31.5" hidden="1" customHeight="1" x14ac:dyDescent="0.2">
      <c r="B1996" s="8"/>
      <c r="C1996" s="8"/>
      <c r="D1996" s="8"/>
      <c r="E1996" s="8"/>
      <c r="F1996" s="8"/>
      <c r="G1996" s="8"/>
      <c r="H1996" s="8"/>
      <c r="I1996" s="8"/>
      <c r="J1996" s="8"/>
      <c r="K1996" s="8"/>
      <c r="L1996" s="8"/>
      <c r="M1996" s="1"/>
      <c r="W1996" s="15" t="s">
        <v>405</v>
      </c>
      <c r="X1996" s="45" t="s">
        <v>4142</v>
      </c>
    </row>
    <row r="1997" spans="2:24" ht="31.5" hidden="1" customHeight="1" x14ac:dyDescent="0.2">
      <c r="B1997" s="8"/>
      <c r="C1997" s="8"/>
      <c r="D1997" s="8"/>
      <c r="E1997" s="8"/>
      <c r="F1997" s="8"/>
      <c r="G1997" s="8"/>
      <c r="H1997" s="8"/>
      <c r="I1997" s="8"/>
      <c r="J1997" s="8"/>
      <c r="K1997" s="8"/>
      <c r="L1997" s="8"/>
      <c r="M1997" s="1"/>
      <c r="W1997" s="15" t="s">
        <v>405</v>
      </c>
      <c r="X1997" s="45" t="s">
        <v>4143</v>
      </c>
    </row>
    <row r="1998" spans="2:24" ht="31.5" hidden="1" customHeight="1" x14ac:dyDescent="0.2">
      <c r="B1998" s="8"/>
      <c r="C1998" s="8"/>
      <c r="D1998" s="8"/>
      <c r="E1998" s="8"/>
      <c r="F1998" s="8"/>
      <c r="G1998" s="8"/>
      <c r="H1998" s="8"/>
      <c r="I1998" s="8"/>
      <c r="J1998" s="8"/>
      <c r="K1998" s="8"/>
      <c r="L1998" s="8"/>
      <c r="M1998" s="1"/>
      <c r="W1998" s="15" t="s">
        <v>1082</v>
      </c>
      <c r="X1998" s="45" t="s">
        <v>4144</v>
      </c>
    </row>
    <row r="1999" spans="2:24" ht="31.5" hidden="1" customHeight="1" x14ac:dyDescent="0.2">
      <c r="B1999" s="8"/>
      <c r="C1999" s="8"/>
      <c r="D1999" s="8"/>
      <c r="E1999" s="8"/>
      <c r="F1999" s="8"/>
      <c r="G1999" s="8"/>
      <c r="H1999" s="8"/>
      <c r="I1999" s="8"/>
      <c r="J1999" s="8"/>
      <c r="K1999" s="8"/>
      <c r="L1999" s="8"/>
      <c r="M1999" s="1"/>
      <c r="W1999" s="15" t="s">
        <v>1211</v>
      </c>
      <c r="X1999" s="45" t="s">
        <v>4145</v>
      </c>
    </row>
    <row r="2000" spans="2:24" ht="31.5" hidden="1" customHeight="1" x14ac:dyDescent="0.2">
      <c r="B2000" s="8"/>
      <c r="C2000" s="8"/>
      <c r="D2000" s="8"/>
      <c r="E2000" s="8"/>
      <c r="F2000" s="8"/>
      <c r="G2000" s="8"/>
      <c r="H2000" s="8"/>
      <c r="I2000" s="8"/>
      <c r="J2000" s="8"/>
      <c r="K2000" s="8"/>
      <c r="L2000" s="8"/>
      <c r="M2000" s="1"/>
      <c r="W2000" s="15" t="s">
        <v>1083</v>
      </c>
      <c r="X2000" s="45" t="s">
        <v>4146</v>
      </c>
    </row>
    <row r="2001" spans="2:24" ht="31.5" hidden="1" customHeight="1" x14ac:dyDescent="0.2">
      <c r="B2001" s="8"/>
      <c r="C2001" s="8"/>
      <c r="D2001" s="8"/>
      <c r="E2001" s="8"/>
      <c r="F2001" s="8"/>
      <c r="G2001" s="8"/>
      <c r="H2001" s="8"/>
      <c r="I2001" s="8"/>
      <c r="J2001" s="8"/>
      <c r="K2001" s="8"/>
      <c r="L2001" s="8"/>
      <c r="M2001" s="1"/>
      <c r="W2001" s="15" t="s">
        <v>628</v>
      </c>
      <c r="X2001" s="45" t="s">
        <v>4147</v>
      </c>
    </row>
    <row r="2002" spans="2:24" ht="31.5" hidden="1" customHeight="1" x14ac:dyDescent="0.2">
      <c r="B2002" s="8"/>
      <c r="C2002" s="8"/>
      <c r="D2002" s="8"/>
      <c r="E2002" s="8"/>
      <c r="F2002" s="8"/>
      <c r="G2002" s="8"/>
      <c r="H2002" s="8"/>
      <c r="I2002" s="8"/>
      <c r="J2002" s="8"/>
      <c r="K2002" s="8"/>
      <c r="L2002" s="8"/>
      <c r="M2002" s="1"/>
      <c r="W2002" s="15" t="s">
        <v>1084</v>
      </c>
      <c r="X2002" s="45" t="s">
        <v>4148</v>
      </c>
    </row>
    <row r="2003" spans="2:24" ht="31.5" hidden="1" customHeight="1" x14ac:dyDescent="0.2">
      <c r="B2003" s="8"/>
      <c r="C2003" s="8"/>
      <c r="D2003" s="8"/>
      <c r="E2003" s="8"/>
      <c r="F2003" s="8"/>
      <c r="G2003" s="8"/>
      <c r="H2003" s="8"/>
      <c r="I2003" s="8"/>
      <c r="J2003" s="8"/>
      <c r="K2003" s="8"/>
      <c r="L2003" s="8"/>
      <c r="M2003" s="1"/>
      <c r="W2003" s="15" t="s">
        <v>1085</v>
      </c>
      <c r="X2003" s="45" t="s">
        <v>4149</v>
      </c>
    </row>
    <row r="2004" spans="2:24" ht="31.5" hidden="1" customHeight="1" x14ac:dyDescent="0.2">
      <c r="B2004" s="8"/>
      <c r="C2004" s="8"/>
      <c r="D2004" s="8"/>
      <c r="E2004" s="8"/>
      <c r="F2004" s="8"/>
      <c r="G2004" s="8"/>
      <c r="H2004" s="8"/>
      <c r="I2004" s="8"/>
      <c r="J2004" s="8"/>
      <c r="K2004" s="8"/>
      <c r="L2004" s="8"/>
      <c r="M2004" s="1"/>
      <c r="W2004" s="15" t="s">
        <v>298</v>
      </c>
      <c r="X2004" s="45" t="s">
        <v>4150</v>
      </c>
    </row>
    <row r="2005" spans="2:24" ht="31.5" hidden="1" customHeight="1" x14ac:dyDescent="0.2">
      <c r="B2005" s="8"/>
      <c r="C2005" s="8"/>
      <c r="D2005" s="8"/>
      <c r="E2005" s="8"/>
      <c r="F2005" s="8"/>
      <c r="G2005" s="8"/>
      <c r="H2005" s="8"/>
      <c r="I2005" s="8"/>
      <c r="J2005" s="8"/>
      <c r="K2005" s="8"/>
      <c r="L2005" s="8"/>
      <c r="M2005" s="1"/>
      <c r="W2005" s="15" t="s">
        <v>644</v>
      </c>
      <c r="X2005" s="45" t="s">
        <v>4151</v>
      </c>
    </row>
    <row r="2006" spans="2:24" ht="31.5" hidden="1" customHeight="1" x14ac:dyDescent="0.2">
      <c r="B2006" s="8"/>
      <c r="C2006" s="8"/>
      <c r="D2006" s="8"/>
      <c r="E2006" s="8"/>
      <c r="F2006" s="8"/>
      <c r="G2006" s="8"/>
      <c r="H2006" s="8"/>
      <c r="I2006" s="8"/>
      <c r="J2006" s="8"/>
      <c r="K2006" s="8"/>
      <c r="L2006" s="8"/>
      <c r="M2006" s="1"/>
      <c r="W2006" s="15" t="s">
        <v>1086</v>
      </c>
      <c r="X2006" s="45" t="s">
        <v>4152</v>
      </c>
    </row>
    <row r="2007" spans="2:24" ht="31.5" hidden="1" customHeight="1" x14ac:dyDescent="0.2">
      <c r="B2007" s="8"/>
      <c r="C2007" s="8"/>
      <c r="D2007" s="8"/>
      <c r="E2007" s="8"/>
      <c r="F2007" s="8"/>
      <c r="G2007" s="8"/>
      <c r="H2007" s="8"/>
      <c r="I2007" s="8"/>
      <c r="J2007" s="8"/>
      <c r="K2007" s="8"/>
      <c r="L2007" s="8"/>
      <c r="M2007" s="1"/>
      <c r="W2007" s="15" t="s">
        <v>147</v>
      </c>
      <c r="X2007" s="45" t="s">
        <v>4153</v>
      </c>
    </row>
    <row r="2008" spans="2:24" ht="31.5" hidden="1" customHeight="1" x14ac:dyDescent="0.2">
      <c r="B2008" s="8"/>
      <c r="C2008" s="8"/>
      <c r="D2008" s="8"/>
      <c r="E2008" s="8"/>
      <c r="F2008" s="8"/>
      <c r="G2008" s="8"/>
      <c r="H2008" s="8"/>
      <c r="I2008" s="8"/>
      <c r="J2008" s="8"/>
      <c r="K2008" s="8"/>
      <c r="L2008" s="8"/>
      <c r="M2008" s="1"/>
      <c r="W2008" s="15" t="s">
        <v>1087</v>
      </c>
      <c r="X2008" s="45" t="s">
        <v>4154</v>
      </c>
    </row>
    <row r="2009" spans="2:24" ht="31.5" hidden="1" customHeight="1" x14ac:dyDescent="0.2">
      <c r="B2009" s="8"/>
      <c r="C2009" s="8"/>
      <c r="D2009" s="8"/>
      <c r="E2009" s="8"/>
      <c r="F2009" s="8"/>
      <c r="G2009" s="8"/>
      <c r="H2009" s="8"/>
      <c r="I2009" s="8"/>
      <c r="J2009" s="8"/>
      <c r="K2009" s="8"/>
      <c r="L2009" s="8"/>
      <c r="M2009" s="1"/>
      <c r="W2009" s="15" t="s">
        <v>1088</v>
      </c>
      <c r="X2009" s="45" t="s">
        <v>4155</v>
      </c>
    </row>
    <row r="2010" spans="2:24" ht="31.5" hidden="1" customHeight="1" x14ac:dyDescent="0.2">
      <c r="B2010" s="8"/>
      <c r="C2010" s="8"/>
      <c r="D2010" s="8"/>
      <c r="E2010" s="8"/>
      <c r="F2010" s="8"/>
      <c r="G2010" s="8"/>
      <c r="H2010" s="8"/>
      <c r="I2010" s="8"/>
      <c r="J2010" s="8"/>
      <c r="K2010" s="8"/>
      <c r="L2010" s="8"/>
      <c r="M2010" s="1"/>
      <c r="W2010" s="15" t="s">
        <v>1089</v>
      </c>
      <c r="X2010" s="45" t="s">
        <v>4156</v>
      </c>
    </row>
    <row r="2011" spans="2:24" ht="31.5" hidden="1" customHeight="1" x14ac:dyDescent="0.2">
      <c r="B2011" s="8"/>
      <c r="C2011" s="8"/>
      <c r="D2011" s="8"/>
      <c r="E2011" s="8"/>
      <c r="F2011" s="8"/>
      <c r="G2011" s="8"/>
      <c r="H2011" s="8"/>
      <c r="I2011" s="8"/>
      <c r="J2011" s="8"/>
      <c r="K2011" s="8"/>
      <c r="L2011" s="8"/>
      <c r="M2011" s="1"/>
      <c r="W2011" s="15" t="s">
        <v>1090</v>
      </c>
      <c r="X2011" s="45" t="s">
        <v>4157</v>
      </c>
    </row>
    <row r="2012" spans="2:24" ht="31.5" hidden="1" customHeight="1" x14ac:dyDescent="0.2">
      <c r="B2012" s="8"/>
      <c r="C2012" s="8"/>
      <c r="D2012" s="8"/>
      <c r="E2012" s="8"/>
      <c r="F2012" s="8"/>
      <c r="G2012" s="8"/>
      <c r="H2012" s="8"/>
      <c r="I2012" s="8"/>
      <c r="J2012" s="8"/>
      <c r="K2012" s="8"/>
      <c r="L2012" s="8"/>
      <c r="M2012" s="1"/>
      <c r="W2012" s="15" t="s">
        <v>1444</v>
      </c>
      <c r="X2012" s="45" t="s">
        <v>4158</v>
      </c>
    </row>
    <row r="2013" spans="2:24" ht="31.5" hidden="1" customHeight="1" x14ac:dyDescent="0.2">
      <c r="B2013" s="8"/>
      <c r="C2013" s="8"/>
      <c r="D2013" s="8"/>
      <c r="E2013" s="8"/>
      <c r="F2013" s="8"/>
      <c r="G2013" s="8"/>
      <c r="H2013" s="8"/>
      <c r="I2013" s="8"/>
      <c r="J2013" s="8"/>
      <c r="K2013" s="8"/>
      <c r="L2013" s="8"/>
      <c r="M2013" s="1"/>
      <c r="W2013" s="15" t="s">
        <v>1091</v>
      </c>
      <c r="X2013" s="45" t="s">
        <v>4159</v>
      </c>
    </row>
    <row r="2014" spans="2:24" ht="31.5" hidden="1" customHeight="1" x14ac:dyDescent="0.2">
      <c r="B2014" s="8"/>
      <c r="C2014" s="8"/>
      <c r="D2014" s="8"/>
      <c r="E2014" s="8"/>
      <c r="F2014" s="8"/>
      <c r="G2014" s="8"/>
      <c r="H2014" s="8"/>
      <c r="I2014" s="8"/>
      <c r="J2014" s="8"/>
      <c r="K2014" s="8"/>
      <c r="L2014" s="8"/>
      <c r="M2014" s="1"/>
      <c r="W2014" s="15" t="s">
        <v>1092</v>
      </c>
      <c r="X2014" s="45" t="s">
        <v>4160</v>
      </c>
    </row>
    <row r="2015" spans="2:24" ht="31.5" hidden="1" customHeight="1" x14ac:dyDescent="0.2">
      <c r="B2015" s="8"/>
      <c r="C2015" s="8"/>
      <c r="D2015" s="8"/>
      <c r="E2015" s="8"/>
      <c r="F2015" s="8"/>
      <c r="G2015" s="8"/>
      <c r="H2015" s="8"/>
      <c r="I2015" s="8"/>
      <c r="J2015" s="8"/>
      <c r="K2015" s="8"/>
      <c r="L2015" s="8"/>
      <c r="M2015" s="1"/>
      <c r="W2015" s="15" t="s">
        <v>1093</v>
      </c>
      <c r="X2015" s="45" t="s">
        <v>4161</v>
      </c>
    </row>
    <row r="2016" spans="2:24" ht="31.5" hidden="1" customHeight="1" x14ac:dyDescent="0.2">
      <c r="B2016" s="8"/>
      <c r="C2016" s="8"/>
      <c r="D2016" s="8"/>
      <c r="E2016" s="8"/>
      <c r="F2016" s="8"/>
      <c r="G2016" s="8"/>
      <c r="H2016" s="8"/>
      <c r="I2016" s="8"/>
      <c r="J2016" s="8"/>
      <c r="K2016" s="8"/>
      <c r="L2016" s="8"/>
      <c r="M2016" s="1"/>
      <c r="W2016" s="15" t="s">
        <v>1094</v>
      </c>
      <c r="X2016" s="45" t="s">
        <v>4162</v>
      </c>
    </row>
    <row r="2017" spans="2:24" ht="31.5" hidden="1" customHeight="1" x14ac:dyDescent="0.2">
      <c r="B2017" s="8"/>
      <c r="C2017" s="8"/>
      <c r="D2017" s="8"/>
      <c r="E2017" s="8"/>
      <c r="F2017" s="8"/>
      <c r="G2017" s="8"/>
      <c r="H2017" s="8"/>
      <c r="I2017" s="8"/>
      <c r="J2017" s="8"/>
      <c r="K2017" s="8"/>
      <c r="L2017" s="8"/>
      <c r="M2017" s="1"/>
      <c r="W2017" s="15" t="s">
        <v>160</v>
      </c>
      <c r="X2017" s="45" t="s">
        <v>4163</v>
      </c>
    </row>
    <row r="2018" spans="2:24" ht="31.5" hidden="1" customHeight="1" x14ac:dyDescent="0.2">
      <c r="B2018" s="8"/>
      <c r="C2018" s="8"/>
      <c r="D2018" s="8"/>
      <c r="E2018" s="8"/>
      <c r="F2018" s="8"/>
      <c r="G2018" s="8"/>
      <c r="H2018" s="8"/>
      <c r="I2018" s="8"/>
      <c r="J2018" s="8"/>
      <c r="K2018" s="8"/>
      <c r="L2018" s="8"/>
      <c r="M2018" s="1"/>
      <c r="W2018" s="15" t="s">
        <v>1095</v>
      </c>
      <c r="X2018" s="45" t="s">
        <v>4164</v>
      </c>
    </row>
    <row r="2019" spans="2:24" ht="31.5" hidden="1" customHeight="1" x14ac:dyDescent="0.2">
      <c r="B2019" s="8"/>
      <c r="C2019" s="8"/>
      <c r="D2019" s="8"/>
      <c r="E2019" s="8"/>
      <c r="F2019" s="8"/>
      <c r="G2019" s="8"/>
      <c r="H2019" s="8"/>
      <c r="I2019" s="8"/>
      <c r="J2019" s="8"/>
      <c r="K2019" s="8"/>
      <c r="L2019" s="8"/>
      <c r="M2019" s="1"/>
      <c r="W2019" s="15" t="s">
        <v>1096</v>
      </c>
      <c r="X2019" s="45" t="s">
        <v>4165</v>
      </c>
    </row>
    <row r="2020" spans="2:24" ht="31.5" hidden="1" customHeight="1" x14ac:dyDescent="0.2">
      <c r="B2020" s="8"/>
      <c r="C2020" s="8"/>
      <c r="D2020" s="8"/>
      <c r="E2020" s="8"/>
      <c r="F2020" s="8"/>
      <c r="G2020" s="8"/>
      <c r="H2020" s="8"/>
      <c r="I2020" s="8"/>
      <c r="J2020" s="8"/>
      <c r="K2020" s="8"/>
      <c r="L2020" s="8"/>
      <c r="M2020" s="1"/>
      <c r="W2020" s="15" t="s">
        <v>1097</v>
      </c>
      <c r="X2020" s="45" t="s">
        <v>4166</v>
      </c>
    </row>
    <row r="2021" spans="2:24" ht="31.5" hidden="1" customHeight="1" x14ac:dyDescent="0.2">
      <c r="B2021" s="8"/>
      <c r="C2021" s="8"/>
      <c r="D2021" s="8"/>
      <c r="E2021" s="8"/>
      <c r="F2021" s="8"/>
      <c r="G2021" s="8"/>
      <c r="H2021" s="8"/>
      <c r="I2021" s="8"/>
      <c r="J2021" s="8"/>
      <c r="K2021" s="8"/>
      <c r="L2021" s="8"/>
      <c r="M2021" s="1"/>
      <c r="W2021" s="15" t="s">
        <v>1098</v>
      </c>
      <c r="X2021" s="45" t="s">
        <v>4167</v>
      </c>
    </row>
    <row r="2022" spans="2:24" ht="31.5" hidden="1" customHeight="1" x14ac:dyDescent="0.2">
      <c r="B2022" s="8"/>
      <c r="C2022" s="8"/>
      <c r="D2022" s="8"/>
      <c r="E2022" s="8"/>
      <c r="F2022" s="8"/>
      <c r="G2022" s="8"/>
      <c r="H2022" s="8"/>
      <c r="I2022" s="8"/>
      <c r="J2022" s="8"/>
      <c r="K2022" s="8"/>
      <c r="L2022" s="8"/>
      <c r="M2022" s="1"/>
      <c r="W2022" s="15" t="s">
        <v>480</v>
      </c>
      <c r="X2022" s="45" t="s">
        <v>4168</v>
      </c>
    </row>
    <row r="2023" spans="2:24" ht="31.5" hidden="1" customHeight="1" x14ac:dyDescent="0.2">
      <c r="B2023" s="8"/>
      <c r="C2023" s="8"/>
      <c r="D2023" s="8"/>
      <c r="E2023" s="8"/>
      <c r="F2023" s="8"/>
      <c r="G2023" s="8"/>
      <c r="H2023" s="8"/>
      <c r="I2023" s="8"/>
      <c r="J2023" s="8"/>
      <c r="K2023" s="8"/>
      <c r="L2023" s="8"/>
      <c r="M2023" s="1"/>
      <c r="W2023" s="15" t="s">
        <v>1099</v>
      </c>
      <c r="X2023" s="45" t="s">
        <v>4169</v>
      </c>
    </row>
    <row r="2024" spans="2:24" ht="31.5" hidden="1" customHeight="1" x14ac:dyDescent="0.2">
      <c r="B2024" s="8"/>
      <c r="C2024" s="8"/>
      <c r="D2024" s="8"/>
      <c r="E2024" s="8"/>
      <c r="F2024" s="8"/>
      <c r="G2024" s="8"/>
      <c r="H2024" s="8"/>
      <c r="I2024" s="8"/>
      <c r="J2024" s="8"/>
      <c r="K2024" s="8"/>
      <c r="L2024" s="8"/>
      <c r="M2024" s="1"/>
      <c r="W2024" s="15" t="s">
        <v>633</v>
      </c>
      <c r="X2024" s="45" t="s">
        <v>4170</v>
      </c>
    </row>
    <row r="2025" spans="2:24" ht="31.5" hidden="1" customHeight="1" x14ac:dyDescent="0.2">
      <c r="B2025" s="8"/>
      <c r="C2025" s="8"/>
      <c r="D2025" s="8"/>
      <c r="E2025" s="8"/>
      <c r="F2025" s="8"/>
      <c r="G2025" s="8"/>
      <c r="H2025" s="8"/>
      <c r="I2025" s="8"/>
      <c r="J2025" s="8"/>
      <c r="K2025" s="8"/>
      <c r="L2025" s="8"/>
      <c r="M2025" s="1"/>
      <c r="W2025" s="15" t="s">
        <v>1100</v>
      </c>
      <c r="X2025" s="45" t="s">
        <v>4171</v>
      </c>
    </row>
    <row r="2026" spans="2:24" ht="31.5" hidden="1" customHeight="1" x14ac:dyDescent="0.2">
      <c r="B2026" s="8"/>
      <c r="C2026" s="8"/>
      <c r="D2026" s="8"/>
      <c r="E2026" s="8"/>
      <c r="F2026" s="8"/>
      <c r="G2026" s="8"/>
      <c r="H2026" s="8"/>
      <c r="I2026" s="8"/>
      <c r="J2026" s="8"/>
      <c r="K2026" s="8"/>
      <c r="L2026" s="8"/>
      <c r="M2026" s="1"/>
      <c r="W2026" s="15" t="s">
        <v>367</v>
      </c>
      <c r="X2026" s="45" t="s">
        <v>4172</v>
      </c>
    </row>
    <row r="2027" spans="2:24" ht="31.5" hidden="1" customHeight="1" x14ac:dyDescent="0.2">
      <c r="B2027" s="8"/>
      <c r="C2027" s="8"/>
      <c r="D2027" s="8"/>
      <c r="E2027" s="8"/>
      <c r="F2027" s="8"/>
      <c r="G2027" s="8"/>
      <c r="H2027" s="8"/>
      <c r="I2027" s="8"/>
      <c r="J2027" s="8"/>
      <c r="K2027" s="8"/>
      <c r="L2027" s="8"/>
      <c r="M2027" s="1"/>
      <c r="W2027" s="15" t="s">
        <v>328</v>
      </c>
      <c r="X2027" s="45" t="s">
        <v>4173</v>
      </c>
    </row>
    <row r="2028" spans="2:24" ht="31.5" hidden="1" customHeight="1" x14ac:dyDescent="0.2">
      <c r="B2028" s="8"/>
      <c r="C2028" s="8"/>
      <c r="D2028" s="8"/>
      <c r="E2028" s="8"/>
      <c r="F2028" s="8"/>
      <c r="G2028" s="8"/>
      <c r="H2028" s="8"/>
      <c r="I2028" s="8"/>
      <c r="J2028" s="8"/>
      <c r="K2028" s="8"/>
      <c r="L2028" s="8"/>
      <c r="M2028" s="1"/>
      <c r="W2028" s="15" t="s">
        <v>203</v>
      </c>
      <c r="X2028" s="45" t="s">
        <v>4174</v>
      </c>
    </row>
    <row r="2029" spans="2:24" ht="31.5" hidden="1" customHeight="1" x14ac:dyDescent="0.2">
      <c r="B2029" s="8"/>
      <c r="C2029" s="8"/>
      <c r="D2029" s="8"/>
      <c r="E2029" s="8"/>
      <c r="F2029" s="8"/>
      <c r="G2029" s="8"/>
      <c r="H2029" s="8"/>
      <c r="I2029" s="8"/>
      <c r="J2029" s="8"/>
      <c r="K2029" s="8"/>
      <c r="L2029" s="8"/>
      <c r="M2029" s="1"/>
      <c r="W2029" s="15" t="s">
        <v>1102</v>
      </c>
      <c r="X2029" s="45" t="s">
        <v>4175</v>
      </c>
    </row>
    <row r="2030" spans="2:24" ht="31.5" hidden="1" customHeight="1" x14ac:dyDescent="0.2">
      <c r="B2030" s="8"/>
      <c r="C2030" s="8"/>
      <c r="D2030" s="8"/>
      <c r="E2030" s="8"/>
      <c r="F2030" s="8"/>
      <c r="G2030" s="8"/>
      <c r="H2030" s="8"/>
      <c r="I2030" s="8"/>
      <c r="J2030" s="8"/>
      <c r="K2030" s="8"/>
      <c r="L2030" s="8"/>
      <c r="M2030" s="1"/>
      <c r="W2030" s="15" t="s">
        <v>77</v>
      </c>
      <c r="X2030" s="45" t="s">
        <v>4176</v>
      </c>
    </row>
    <row r="2031" spans="2:24" ht="31.5" hidden="1" customHeight="1" x14ac:dyDescent="0.2">
      <c r="B2031" s="8"/>
      <c r="C2031" s="8"/>
      <c r="D2031" s="8"/>
      <c r="E2031" s="8"/>
      <c r="F2031" s="8"/>
      <c r="G2031" s="8"/>
      <c r="H2031" s="8"/>
      <c r="I2031" s="8"/>
      <c r="J2031" s="8"/>
      <c r="K2031" s="8"/>
      <c r="L2031" s="8"/>
      <c r="M2031" s="1"/>
      <c r="W2031" s="15" t="s">
        <v>170</v>
      </c>
      <c r="X2031" s="45" t="s">
        <v>4177</v>
      </c>
    </row>
    <row r="2032" spans="2:24" ht="31.5" hidden="1" customHeight="1" x14ac:dyDescent="0.2">
      <c r="B2032" s="8"/>
      <c r="C2032" s="8"/>
      <c r="D2032" s="8"/>
      <c r="E2032" s="8"/>
      <c r="F2032" s="8"/>
      <c r="G2032" s="8"/>
      <c r="H2032" s="8"/>
      <c r="I2032" s="8"/>
      <c r="J2032" s="8"/>
      <c r="K2032" s="8"/>
      <c r="L2032" s="8"/>
      <c r="M2032" s="1"/>
      <c r="W2032" s="15" t="s">
        <v>320</v>
      </c>
      <c r="X2032" s="45" t="s">
        <v>4178</v>
      </c>
    </row>
    <row r="2033" spans="2:24" ht="31.5" hidden="1" customHeight="1" x14ac:dyDescent="0.2">
      <c r="B2033" s="8"/>
      <c r="C2033" s="8"/>
      <c r="D2033" s="8"/>
      <c r="E2033" s="8"/>
      <c r="F2033" s="8"/>
      <c r="G2033" s="8"/>
      <c r="H2033" s="8"/>
      <c r="I2033" s="8"/>
      <c r="J2033" s="8"/>
      <c r="K2033" s="8"/>
      <c r="L2033" s="8"/>
      <c r="M2033" s="1"/>
      <c r="W2033" s="15" t="s">
        <v>1103</v>
      </c>
      <c r="X2033" s="45" t="s">
        <v>4179</v>
      </c>
    </row>
    <row r="2034" spans="2:24" ht="31.5" hidden="1" customHeight="1" x14ac:dyDescent="0.2">
      <c r="B2034" s="8"/>
      <c r="C2034" s="8"/>
      <c r="D2034" s="8"/>
      <c r="E2034" s="8"/>
      <c r="F2034" s="8"/>
      <c r="G2034" s="8"/>
      <c r="H2034" s="8"/>
      <c r="I2034" s="8"/>
      <c r="J2034" s="8"/>
      <c r="K2034" s="8"/>
      <c r="L2034" s="8"/>
      <c r="M2034" s="1"/>
      <c r="W2034" s="15" t="s">
        <v>1104</v>
      </c>
      <c r="X2034" s="45" t="s">
        <v>4180</v>
      </c>
    </row>
    <row r="2035" spans="2:24" ht="31.5" hidden="1" customHeight="1" x14ac:dyDescent="0.2">
      <c r="B2035" s="8"/>
      <c r="C2035" s="8"/>
      <c r="D2035" s="8"/>
      <c r="E2035" s="8"/>
      <c r="F2035" s="8"/>
      <c r="G2035" s="8"/>
      <c r="H2035" s="8"/>
      <c r="I2035" s="8"/>
      <c r="J2035" s="8"/>
      <c r="K2035" s="8"/>
      <c r="L2035" s="8"/>
      <c r="M2035" s="1"/>
      <c r="W2035" s="15" t="s">
        <v>109</v>
      </c>
      <c r="X2035" s="45" t="s">
        <v>4181</v>
      </c>
    </row>
    <row r="2036" spans="2:24" ht="31.5" hidden="1" customHeight="1" x14ac:dyDescent="0.2">
      <c r="B2036" s="8"/>
      <c r="C2036" s="8"/>
      <c r="D2036" s="8"/>
      <c r="E2036" s="8"/>
      <c r="F2036" s="8"/>
      <c r="G2036" s="8"/>
      <c r="H2036" s="8"/>
      <c r="I2036" s="8"/>
      <c r="J2036" s="8"/>
      <c r="K2036" s="8"/>
      <c r="L2036" s="8"/>
      <c r="M2036" s="1"/>
      <c r="W2036" s="15" t="s">
        <v>1568</v>
      </c>
      <c r="X2036" s="45" t="s">
        <v>4182</v>
      </c>
    </row>
    <row r="2037" spans="2:24" ht="31.5" hidden="1" customHeight="1" x14ac:dyDescent="0.2">
      <c r="B2037" s="8"/>
      <c r="C2037" s="8"/>
      <c r="D2037" s="8"/>
      <c r="E2037" s="8"/>
      <c r="F2037" s="8"/>
      <c r="G2037" s="8"/>
      <c r="H2037" s="8"/>
      <c r="I2037" s="8"/>
      <c r="J2037" s="8"/>
      <c r="K2037" s="8"/>
      <c r="L2037" s="8"/>
      <c r="M2037" s="1"/>
      <c r="W2037" s="15" t="s">
        <v>1105</v>
      </c>
      <c r="X2037" s="45" t="s">
        <v>4183</v>
      </c>
    </row>
    <row r="2038" spans="2:24" ht="31.5" hidden="1" customHeight="1" x14ac:dyDescent="0.2">
      <c r="B2038" s="8"/>
      <c r="C2038" s="8"/>
      <c r="D2038" s="8"/>
      <c r="E2038" s="8"/>
      <c r="F2038" s="8"/>
      <c r="G2038" s="8"/>
      <c r="H2038" s="8"/>
      <c r="I2038" s="8"/>
      <c r="J2038" s="8"/>
      <c r="K2038" s="8"/>
      <c r="L2038" s="8"/>
      <c r="M2038" s="1"/>
      <c r="W2038" s="15" t="s">
        <v>1105</v>
      </c>
      <c r="X2038" s="45" t="s">
        <v>4184</v>
      </c>
    </row>
    <row r="2039" spans="2:24" ht="31.5" hidden="1" customHeight="1" x14ac:dyDescent="0.2">
      <c r="B2039" s="8"/>
      <c r="C2039" s="8"/>
      <c r="D2039" s="8"/>
      <c r="E2039" s="8"/>
      <c r="F2039" s="8"/>
      <c r="G2039" s="8"/>
      <c r="H2039" s="8"/>
      <c r="I2039" s="8"/>
      <c r="J2039" s="8"/>
      <c r="K2039" s="8"/>
      <c r="L2039" s="8"/>
      <c r="M2039" s="1"/>
      <c r="W2039" s="15" t="s">
        <v>1106</v>
      </c>
      <c r="X2039" s="45" t="s">
        <v>4185</v>
      </c>
    </row>
    <row r="2040" spans="2:24" ht="31.5" hidden="1" customHeight="1" x14ac:dyDescent="0.2">
      <c r="B2040" s="8"/>
      <c r="C2040" s="8"/>
      <c r="D2040" s="8"/>
      <c r="E2040" s="8"/>
      <c r="F2040" s="8"/>
      <c r="G2040" s="8"/>
      <c r="H2040" s="8"/>
      <c r="I2040" s="8"/>
      <c r="J2040" s="8"/>
      <c r="K2040" s="8"/>
      <c r="L2040" s="8"/>
      <c r="M2040" s="1"/>
      <c r="W2040" s="15" t="s">
        <v>1107</v>
      </c>
      <c r="X2040" s="45" t="s">
        <v>4186</v>
      </c>
    </row>
    <row r="2041" spans="2:24" ht="31.5" hidden="1" customHeight="1" x14ac:dyDescent="0.2">
      <c r="B2041" s="8"/>
      <c r="C2041" s="8"/>
      <c r="D2041" s="8"/>
      <c r="E2041" s="8"/>
      <c r="F2041" s="8"/>
      <c r="G2041" s="8"/>
      <c r="H2041" s="8"/>
      <c r="I2041" s="8"/>
      <c r="J2041" s="8"/>
      <c r="K2041" s="8"/>
      <c r="L2041" s="8"/>
      <c r="M2041" s="1"/>
      <c r="W2041" s="15" t="s">
        <v>1108</v>
      </c>
      <c r="X2041" s="45" t="s">
        <v>4187</v>
      </c>
    </row>
    <row r="2042" spans="2:24" ht="31.5" hidden="1" customHeight="1" x14ac:dyDescent="0.2">
      <c r="B2042" s="8"/>
      <c r="C2042" s="8"/>
      <c r="D2042" s="8"/>
      <c r="E2042" s="8"/>
      <c r="F2042" s="8"/>
      <c r="G2042" s="8"/>
      <c r="H2042" s="8"/>
      <c r="I2042" s="8"/>
      <c r="J2042" s="8"/>
      <c r="K2042" s="8"/>
      <c r="L2042" s="8"/>
      <c r="M2042" s="1"/>
      <c r="W2042" s="15" t="s">
        <v>1109</v>
      </c>
      <c r="X2042" s="45" t="s">
        <v>4188</v>
      </c>
    </row>
    <row r="2043" spans="2:24" ht="31.5" hidden="1" customHeight="1" x14ac:dyDescent="0.2">
      <c r="B2043" s="8"/>
      <c r="C2043" s="8"/>
      <c r="D2043" s="8"/>
      <c r="E2043" s="8"/>
      <c r="F2043" s="8"/>
      <c r="G2043" s="8"/>
      <c r="H2043" s="8"/>
      <c r="I2043" s="8"/>
      <c r="J2043" s="8"/>
      <c r="K2043" s="8"/>
      <c r="L2043" s="8"/>
      <c r="M2043" s="1"/>
      <c r="W2043" s="15" t="s">
        <v>1110</v>
      </c>
      <c r="X2043" s="45" t="s">
        <v>4189</v>
      </c>
    </row>
    <row r="2044" spans="2:24" ht="31.5" hidden="1" customHeight="1" x14ac:dyDescent="0.2">
      <c r="B2044" s="8"/>
      <c r="C2044" s="8"/>
      <c r="D2044" s="8"/>
      <c r="E2044" s="8"/>
      <c r="F2044" s="8"/>
      <c r="G2044" s="8"/>
      <c r="H2044" s="8"/>
      <c r="I2044" s="8"/>
      <c r="J2044" s="8"/>
      <c r="K2044" s="8"/>
      <c r="L2044" s="8"/>
      <c r="M2044" s="1"/>
      <c r="W2044" s="15" t="s">
        <v>1111</v>
      </c>
      <c r="X2044" s="45" t="s">
        <v>4190</v>
      </c>
    </row>
    <row r="2045" spans="2:24" ht="31.5" hidden="1" customHeight="1" x14ac:dyDescent="0.2">
      <c r="B2045" s="8"/>
      <c r="C2045" s="8"/>
      <c r="D2045" s="8"/>
      <c r="E2045" s="8"/>
      <c r="F2045" s="8"/>
      <c r="G2045" s="8"/>
      <c r="H2045" s="8"/>
      <c r="I2045" s="8"/>
      <c r="J2045" s="8"/>
      <c r="K2045" s="8"/>
      <c r="L2045" s="8"/>
      <c r="M2045" s="1"/>
      <c r="W2045" s="15" t="s">
        <v>370</v>
      </c>
      <c r="X2045" s="45" t="s">
        <v>4191</v>
      </c>
    </row>
    <row r="2046" spans="2:24" ht="31.5" hidden="1" customHeight="1" x14ac:dyDescent="0.2">
      <c r="B2046" s="8"/>
      <c r="C2046" s="8"/>
      <c r="D2046" s="8"/>
      <c r="E2046" s="8"/>
      <c r="F2046" s="8"/>
      <c r="G2046" s="8"/>
      <c r="H2046" s="8"/>
      <c r="I2046" s="8"/>
      <c r="J2046" s="8"/>
      <c r="K2046" s="8"/>
      <c r="L2046" s="8"/>
      <c r="M2046" s="1"/>
      <c r="W2046" s="15" t="s">
        <v>1112</v>
      </c>
      <c r="X2046" s="45" t="s">
        <v>4192</v>
      </c>
    </row>
    <row r="2047" spans="2:24" ht="31.5" hidden="1" customHeight="1" x14ac:dyDescent="0.2">
      <c r="B2047" s="8"/>
      <c r="C2047" s="8"/>
      <c r="D2047" s="8"/>
      <c r="E2047" s="8"/>
      <c r="F2047" s="8"/>
      <c r="G2047" s="8"/>
      <c r="H2047" s="8"/>
      <c r="I2047" s="8"/>
      <c r="J2047" s="8"/>
      <c r="K2047" s="8"/>
      <c r="L2047" s="8"/>
      <c r="M2047" s="1"/>
      <c r="W2047" s="15" t="s">
        <v>439</v>
      </c>
      <c r="X2047" s="45" t="s">
        <v>4193</v>
      </c>
    </row>
    <row r="2048" spans="2:24" ht="31.5" hidden="1" customHeight="1" x14ac:dyDescent="0.2">
      <c r="B2048" s="8"/>
      <c r="C2048" s="8"/>
      <c r="D2048" s="8"/>
      <c r="E2048" s="8"/>
      <c r="F2048" s="8"/>
      <c r="G2048" s="8"/>
      <c r="H2048" s="8"/>
      <c r="I2048" s="8"/>
      <c r="J2048" s="8"/>
      <c r="K2048" s="8"/>
      <c r="L2048" s="8"/>
      <c r="M2048" s="1"/>
      <c r="W2048" s="15" t="s">
        <v>439</v>
      </c>
      <c r="X2048" s="45" t="s">
        <v>4194</v>
      </c>
    </row>
    <row r="2049" spans="2:24" ht="31.5" hidden="1" customHeight="1" x14ac:dyDescent="0.2">
      <c r="B2049" s="8"/>
      <c r="C2049" s="8"/>
      <c r="D2049" s="8"/>
      <c r="E2049" s="8"/>
      <c r="F2049" s="8"/>
      <c r="G2049" s="8"/>
      <c r="H2049" s="8"/>
      <c r="I2049" s="8"/>
      <c r="J2049" s="8"/>
      <c r="K2049" s="8"/>
      <c r="L2049" s="8"/>
      <c r="M2049" s="1"/>
      <c r="W2049" s="15" t="s">
        <v>624</v>
      </c>
      <c r="X2049" s="45" t="s">
        <v>4195</v>
      </c>
    </row>
    <row r="2050" spans="2:24" ht="31.5" hidden="1" customHeight="1" x14ac:dyDescent="0.2">
      <c r="B2050" s="8"/>
      <c r="C2050" s="8"/>
      <c r="D2050" s="8"/>
      <c r="E2050" s="8"/>
      <c r="F2050" s="8"/>
      <c r="G2050" s="8"/>
      <c r="H2050" s="8"/>
      <c r="I2050" s="8"/>
      <c r="J2050" s="8"/>
      <c r="K2050" s="8"/>
      <c r="L2050" s="8"/>
      <c r="M2050" s="1"/>
      <c r="W2050" s="15" t="s">
        <v>1113</v>
      </c>
      <c r="X2050" s="45" t="s">
        <v>4196</v>
      </c>
    </row>
    <row r="2051" spans="2:24" ht="31.5" hidden="1" customHeight="1" x14ac:dyDescent="0.2">
      <c r="B2051" s="8"/>
      <c r="C2051" s="8"/>
      <c r="D2051" s="8"/>
      <c r="E2051" s="8"/>
      <c r="F2051" s="8"/>
      <c r="G2051" s="8"/>
      <c r="H2051" s="8"/>
      <c r="I2051" s="8"/>
      <c r="J2051" s="8"/>
      <c r="K2051" s="8"/>
      <c r="L2051" s="8"/>
      <c r="M2051" s="1"/>
      <c r="W2051" s="15" t="s">
        <v>1114</v>
      </c>
      <c r="X2051" s="45" t="s">
        <v>4197</v>
      </c>
    </row>
    <row r="2052" spans="2:24" ht="31.5" hidden="1" customHeight="1" x14ac:dyDescent="0.2">
      <c r="B2052" s="8"/>
      <c r="C2052" s="8"/>
      <c r="D2052" s="8"/>
      <c r="E2052" s="8"/>
      <c r="F2052" s="8"/>
      <c r="G2052" s="8"/>
      <c r="H2052" s="8"/>
      <c r="I2052" s="8"/>
      <c r="J2052" s="8"/>
      <c r="K2052" s="8"/>
      <c r="L2052" s="8"/>
      <c r="M2052" s="1"/>
      <c r="W2052" s="15" t="s">
        <v>441</v>
      </c>
      <c r="X2052" s="45" t="s">
        <v>4198</v>
      </c>
    </row>
    <row r="2053" spans="2:24" ht="31.5" hidden="1" customHeight="1" x14ac:dyDescent="0.2">
      <c r="B2053" s="8"/>
      <c r="C2053" s="8"/>
      <c r="D2053" s="8"/>
      <c r="E2053" s="8"/>
      <c r="F2053" s="8"/>
      <c r="G2053" s="8"/>
      <c r="H2053" s="8"/>
      <c r="I2053" s="8"/>
      <c r="J2053" s="8"/>
      <c r="K2053" s="8"/>
      <c r="L2053" s="8"/>
      <c r="M2053" s="1"/>
      <c r="W2053" s="15" t="s">
        <v>1116</v>
      </c>
      <c r="X2053" s="45" t="s">
        <v>4199</v>
      </c>
    </row>
    <row r="2054" spans="2:24" ht="31.5" hidden="1" customHeight="1" x14ac:dyDescent="0.2">
      <c r="B2054" s="8"/>
      <c r="C2054" s="8"/>
      <c r="D2054" s="8"/>
      <c r="E2054" s="8"/>
      <c r="F2054" s="8"/>
      <c r="G2054" s="8"/>
      <c r="H2054" s="8"/>
      <c r="I2054" s="8"/>
      <c r="J2054" s="8"/>
      <c r="K2054" s="8"/>
      <c r="L2054" s="8"/>
      <c r="M2054" s="1"/>
      <c r="W2054" s="15" t="s">
        <v>1115</v>
      </c>
      <c r="X2054" s="45" t="s">
        <v>4200</v>
      </c>
    </row>
    <row r="2055" spans="2:24" ht="31.5" hidden="1" customHeight="1" x14ac:dyDescent="0.2">
      <c r="B2055" s="8"/>
      <c r="C2055" s="8"/>
      <c r="D2055" s="8"/>
      <c r="E2055" s="8"/>
      <c r="F2055" s="8"/>
      <c r="G2055" s="8"/>
      <c r="H2055" s="8"/>
      <c r="I2055" s="8"/>
      <c r="J2055" s="8"/>
      <c r="K2055" s="8"/>
      <c r="L2055" s="8"/>
      <c r="M2055" s="1"/>
      <c r="W2055" s="15" t="s">
        <v>2034</v>
      </c>
      <c r="X2055" s="45" t="s">
        <v>4201</v>
      </c>
    </row>
    <row r="2056" spans="2:24" ht="31.5" hidden="1" customHeight="1" x14ac:dyDescent="0.2">
      <c r="B2056" s="8"/>
      <c r="C2056" s="8"/>
      <c r="D2056" s="8"/>
      <c r="E2056" s="8"/>
      <c r="F2056" s="8"/>
      <c r="G2056" s="8"/>
      <c r="H2056" s="8"/>
      <c r="I2056" s="8"/>
      <c r="J2056" s="8"/>
      <c r="K2056" s="8"/>
      <c r="L2056" s="8"/>
      <c r="M2056" s="1"/>
      <c r="W2056" s="15" t="s">
        <v>1117</v>
      </c>
      <c r="X2056" s="45" t="s">
        <v>4202</v>
      </c>
    </row>
    <row r="2057" spans="2:24" ht="31.5" hidden="1" customHeight="1" x14ac:dyDescent="0.2">
      <c r="B2057" s="8"/>
      <c r="C2057" s="8"/>
      <c r="D2057" s="8"/>
      <c r="E2057" s="8"/>
      <c r="F2057" s="8"/>
      <c r="G2057" s="8"/>
      <c r="H2057" s="8"/>
      <c r="I2057" s="8"/>
      <c r="J2057" s="8"/>
      <c r="K2057" s="8"/>
      <c r="L2057" s="8"/>
      <c r="M2057" s="1"/>
      <c r="W2057" s="15" t="s">
        <v>1118</v>
      </c>
      <c r="X2057" s="45" t="s">
        <v>4203</v>
      </c>
    </row>
    <row r="2058" spans="2:24" ht="31.5" hidden="1" customHeight="1" x14ac:dyDescent="0.2">
      <c r="B2058" s="8"/>
      <c r="C2058" s="8"/>
      <c r="D2058" s="8"/>
      <c r="E2058" s="8"/>
      <c r="F2058" s="8"/>
      <c r="G2058" s="8"/>
      <c r="H2058" s="8"/>
      <c r="I2058" s="8"/>
      <c r="J2058" s="8"/>
      <c r="K2058" s="8"/>
      <c r="L2058" s="8"/>
      <c r="M2058" s="1"/>
      <c r="W2058" s="15" t="s">
        <v>1119</v>
      </c>
      <c r="X2058" s="45" t="s">
        <v>4204</v>
      </c>
    </row>
    <row r="2059" spans="2:24" ht="31.5" hidden="1" customHeight="1" x14ac:dyDescent="0.2">
      <c r="B2059" s="8"/>
      <c r="C2059" s="8"/>
      <c r="D2059" s="8"/>
      <c r="E2059" s="8"/>
      <c r="F2059" s="8"/>
      <c r="G2059" s="8"/>
      <c r="H2059" s="8"/>
      <c r="I2059" s="8"/>
      <c r="J2059" s="8"/>
      <c r="K2059" s="8"/>
      <c r="L2059" s="8"/>
      <c r="M2059" s="1"/>
      <c r="W2059" s="15" t="s">
        <v>1119</v>
      </c>
      <c r="X2059" s="45" t="s">
        <v>4205</v>
      </c>
    </row>
    <row r="2060" spans="2:24" ht="31.5" hidden="1" customHeight="1" x14ac:dyDescent="0.2">
      <c r="B2060" s="8"/>
      <c r="C2060" s="8"/>
      <c r="D2060" s="8"/>
      <c r="E2060" s="8"/>
      <c r="F2060" s="8"/>
      <c r="G2060" s="8"/>
      <c r="H2060" s="8"/>
      <c r="I2060" s="8"/>
      <c r="J2060" s="8"/>
      <c r="K2060" s="8"/>
      <c r="L2060" s="8"/>
      <c r="M2060" s="1"/>
      <c r="W2060" s="15" t="s">
        <v>1119</v>
      </c>
      <c r="X2060" s="45" t="s">
        <v>4206</v>
      </c>
    </row>
    <row r="2061" spans="2:24" ht="31.5" hidden="1" customHeight="1" x14ac:dyDescent="0.2">
      <c r="B2061" s="8"/>
      <c r="C2061" s="8"/>
      <c r="D2061" s="8"/>
      <c r="E2061" s="8"/>
      <c r="F2061" s="8"/>
      <c r="G2061" s="8"/>
      <c r="H2061" s="8"/>
      <c r="I2061" s="8"/>
      <c r="J2061" s="8"/>
      <c r="K2061" s="8"/>
      <c r="L2061" s="8"/>
      <c r="M2061" s="1"/>
      <c r="W2061" s="15" t="s">
        <v>1120</v>
      </c>
      <c r="X2061" s="45" t="s">
        <v>4207</v>
      </c>
    </row>
    <row r="2062" spans="2:24" ht="31.5" hidden="1" customHeight="1" x14ac:dyDescent="0.2">
      <c r="B2062" s="8"/>
      <c r="C2062" s="8"/>
      <c r="D2062" s="8"/>
      <c r="E2062" s="8"/>
      <c r="F2062" s="8"/>
      <c r="G2062" s="8"/>
      <c r="H2062" s="8"/>
      <c r="I2062" s="8"/>
      <c r="J2062" s="8"/>
      <c r="K2062" s="8"/>
      <c r="L2062" s="8"/>
      <c r="M2062" s="1"/>
      <c r="W2062" s="15" t="s">
        <v>1121</v>
      </c>
      <c r="X2062" s="45" t="s">
        <v>4208</v>
      </c>
    </row>
    <row r="2063" spans="2:24" ht="31.5" hidden="1" customHeight="1" x14ac:dyDescent="0.2">
      <c r="B2063" s="8"/>
      <c r="C2063" s="8"/>
      <c r="D2063" s="8"/>
      <c r="E2063" s="8"/>
      <c r="F2063" s="8"/>
      <c r="G2063" s="8"/>
      <c r="H2063" s="8"/>
      <c r="I2063" s="8"/>
      <c r="J2063" s="8"/>
      <c r="K2063" s="8"/>
      <c r="L2063" s="8"/>
      <c r="M2063" s="1"/>
      <c r="W2063" s="15" t="s">
        <v>293</v>
      </c>
      <c r="X2063" s="45" t="s">
        <v>4209</v>
      </c>
    </row>
    <row r="2064" spans="2:24" ht="31.5" hidden="1" customHeight="1" x14ac:dyDescent="0.2">
      <c r="B2064" s="8"/>
      <c r="C2064" s="8"/>
      <c r="D2064" s="8"/>
      <c r="E2064" s="8"/>
      <c r="F2064" s="8"/>
      <c r="G2064" s="8"/>
      <c r="H2064" s="8"/>
      <c r="I2064" s="8"/>
      <c r="J2064" s="8"/>
      <c r="K2064" s="8"/>
      <c r="L2064" s="8"/>
      <c r="M2064" s="1"/>
      <c r="W2064" s="15" t="s">
        <v>1352</v>
      </c>
      <c r="X2064" s="45" t="s">
        <v>4210</v>
      </c>
    </row>
    <row r="2065" spans="2:24" ht="31.5" hidden="1" customHeight="1" x14ac:dyDescent="0.2">
      <c r="B2065" s="8"/>
      <c r="C2065" s="8"/>
      <c r="D2065" s="8"/>
      <c r="E2065" s="8"/>
      <c r="F2065" s="8"/>
      <c r="G2065" s="8"/>
      <c r="H2065" s="8"/>
      <c r="I2065" s="8"/>
      <c r="J2065" s="8"/>
      <c r="K2065" s="8"/>
      <c r="L2065" s="8"/>
      <c r="M2065" s="1"/>
      <c r="W2065" s="15" t="s">
        <v>1232</v>
      </c>
      <c r="X2065" s="45" t="s">
        <v>4211</v>
      </c>
    </row>
    <row r="2066" spans="2:24" ht="31.5" hidden="1" customHeight="1" x14ac:dyDescent="0.2">
      <c r="B2066" s="8"/>
      <c r="C2066" s="8"/>
      <c r="D2066" s="8"/>
      <c r="E2066" s="8"/>
      <c r="F2066" s="8"/>
      <c r="G2066" s="8"/>
      <c r="H2066" s="8"/>
      <c r="I2066" s="8"/>
      <c r="J2066" s="8"/>
      <c r="K2066" s="8"/>
      <c r="L2066" s="8"/>
      <c r="M2066" s="1"/>
      <c r="W2066" s="15" t="s">
        <v>1122</v>
      </c>
      <c r="X2066" s="45" t="s">
        <v>4212</v>
      </c>
    </row>
    <row r="2067" spans="2:24" ht="31.5" hidden="1" customHeight="1" x14ac:dyDescent="0.2">
      <c r="B2067" s="8"/>
      <c r="C2067" s="8"/>
      <c r="D2067" s="8"/>
      <c r="E2067" s="8"/>
      <c r="F2067" s="8"/>
      <c r="G2067" s="8"/>
      <c r="H2067" s="8"/>
      <c r="I2067" s="8"/>
      <c r="J2067" s="8"/>
      <c r="K2067" s="8"/>
      <c r="L2067" s="8"/>
      <c r="M2067" s="1"/>
      <c r="W2067" s="15" t="s">
        <v>1122</v>
      </c>
      <c r="X2067" s="45" t="s">
        <v>4213</v>
      </c>
    </row>
    <row r="2068" spans="2:24" ht="31.5" hidden="1" customHeight="1" x14ac:dyDescent="0.2">
      <c r="B2068" s="8"/>
      <c r="C2068" s="8"/>
      <c r="D2068" s="8"/>
      <c r="E2068" s="8"/>
      <c r="F2068" s="8"/>
      <c r="G2068" s="8"/>
      <c r="H2068" s="8"/>
      <c r="I2068" s="8"/>
      <c r="J2068" s="8"/>
      <c r="K2068" s="8"/>
      <c r="L2068" s="8"/>
      <c r="M2068" s="1"/>
      <c r="W2068" s="15" t="s">
        <v>1123</v>
      </c>
      <c r="X2068" s="45" t="s">
        <v>4214</v>
      </c>
    </row>
    <row r="2069" spans="2:24" ht="31.5" hidden="1" customHeight="1" x14ac:dyDescent="0.2">
      <c r="B2069" s="8"/>
      <c r="C2069" s="8"/>
      <c r="D2069" s="8"/>
      <c r="E2069" s="8"/>
      <c r="F2069" s="8"/>
      <c r="G2069" s="8"/>
      <c r="H2069" s="8"/>
      <c r="I2069" s="8"/>
      <c r="J2069" s="8"/>
      <c r="K2069" s="8"/>
      <c r="L2069" s="8"/>
      <c r="M2069" s="1"/>
      <c r="W2069" s="15" t="s">
        <v>1124</v>
      </c>
      <c r="X2069" s="45" t="s">
        <v>4215</v>
      </c>
    </row>
    <row r="2070" spans="2:24" ht="31.5" hidden="1" customHeight="1" x14ac:dyDescent="0.2">
      <c r="B2070" s="8"/>
      <c r="C2070" s="8"/>
      <c r="D2070" s="8"/>
      <c r="E2070" s="8"/>
      <c r="F2070" s="8"/>
      <c r="G2070" s="8"/>
      <c r="H2070" s="8"/>
      <c r="I2070" s="8"/>
      <c r="J2070" s="8"/>
      <c r="K2070" s="8"/>
      <c r="L2070" s="8"/>
      <c r="M2070" s="1"/>
      <c r="W2070" s="15" t="s">
        <v>42</v>
      </c>
      <c r="X2070" s="45" t="s">
        <v>4216</v>
      </c>
    </row>
    <row r="2071" spans="2:24" ht="31.5" hidden="1" customHeight="1" x14ac:dyDescent="0.2">
      <c r="B2071" s="8"/>
      <c r="C2071" s="8"/>
      <c r="D2071" s="8"/>
      <c r="E2071" s="8"/>
      <c r="F2071" s="8"/>
      <c r="G2071" s="8"/>
      <c r="H2071" s="8"/>
      <c r="I2071" s="8"/>
      <c r="J2071" s="8"/>
      <c r="K2071" s="8"/>
      <c r="L2071" s="8"/>
      <c r="M2071" s="1"/>
      <c r="W2071" s="15" t="s">
        <v>1125</v>
      </c>
      <c r="X2071" s="45" t="s">
        <v>4217</v>
      </c>
    </row>
    <row r="2072" spans="2:24" ht="31.5" hidden="1" customHeight="1" x14ac:dyDescent="0.2">
      <c r="B2072" s="8"/>
      <c r="C2072" s="8"/>
      <c r="D2072" s="8"/>
      <c r="E2072" s="8"/>
      <c r="F2072" s="8"/>
      <c r="G2072" s="8"/>
      <c r="H2072" s="8"/>
      <c r="I2072" s="8"/>
      <c r="J2072" s="8"/>
      <c r="K2072" s="8"/>
      <c r="L2072" s="8"/>
      <c r="M2072" s="1"/>
      <c r="W2072" s="15" t="s">
        <v>1259</v>
      </c>
      <c r="X2072" s="45" t="s">
        <v>4218</v>
      </c>
    </row>
    <row r="2073" spans="2:24" ht="31.5" hidden="1" customHeight="1" x14ac:dyDescent="0.2">
      <c r="B2073" s="8"/>
      <c r="C2073" s="8"/>
      <c r="D2073" s="8"/>
      <c r="E2073" s="8"/>
      <c r="F2073" s="8"/>
      <c r="G2073" s="8"/>
      <c r="H2073" s="8"/>
      <c r="I2073" s="8"/>
      <c r="J2073" s="8"/>
      <c r="K2073" s="8"/>
      <c r="L2073" s="8"/>
      <c r="M2073" s="1"/>
      <c r="W2073" s="15" t="s">
        <v>1339</v>
      </c>
      <c r="X2073" s="45" t="s">
        <v>4219</v>
      </c>
    </row>
    <row r="2074" spans="2:24" ht="31.5" hidden="1" customHeight="1" x14ac:dyDescent="0.2">
      <c r="B2074" s="8"/>
      <c r="C2074" s="8"/>
      <c r="D2074" s="8"/>
      <c r="E2074" s="8"/>
      <c r="F2074" s="8"/>
      <c r="G2074" s="8"/>
      <c r="H2074" s="8"/>
      <c r="I2074" s="8"/>
      <c r="J2074" s="8"/>
      <c r="K2074" s="8"/>
      <c r="L2074" s="8"/>
      <c r="M2074" s="1"/>
      <c r="W2074" s="15" t="s">
        <v>615</v>
      </c>
      <c r="X2074" s="45" t="s">
        <v>4220</v>
      </c>
    </row>
    <row r="2075" spans="2:24" ht="31.5" hidden="1" customHeight="1" x14ac:dyDescent="0.2">
      <c r="B2075" s="8"/>
      <c r="C2075" s="8"/>
      <c r="D2075" s="8"/>
      <c r="E2075" s="8"/>
      <c r="F2075" s="8"/>
      <c r="G2075" s="8"/>
      <c r="H2075" s="8"/>
      <c r="I2075" s="8"/>
      <c r="J2075" s="8"/>
      <c r="K2075" s="8"/>
      <c r="L2075" s="8"/>
      <c r="M2075" s="1"/>
      <c r="W2075" s="15" t="s">
        <v>163</v>
      </c>
      <c r="X2075" s="45" t="s">
        <v>4221</v>
      </c>
    </row>
    <row r="2076" spans="2:24" ht="31.5" hidden="1" customHeight="1" x14ac:dyDescent="0.2">
      <c r="B2076" s="8"/>
      <c r="C2076" s="8"/>
      <c r="D2076" s="8"/>
      <c r="E2076" s="8"/>
      <c r="F2076" s="8"/>
      <c r="G2076" s="8"/>
      <c r="H2076" s="8"/>
      <c r="I2076" s="8"/>
      <c r="J2076" s="8"/>
      <c r="K2076" s="8"/>
      <c r="L2076" s="8"/>
      <c r="M2076" s="1"/>
      <c r="W2076" s="15" t="s">
        <v>571</v>
      </c>
      <c r="X2076" s="45" t="s">
        <v>4222</v>
      </c>
    </row>
    <row r="2077" spans="2:24" ht="31.5" hidden="1" customHeight="1" x14ac:dyDescent="0.2">
      <c r="B2077" s="8"/>
      <c r="C2077" s="8"/>
      <c r="D2077" s="8"/>
      <c r="E2077" s="8"/>
      <c r="F2077" s="8"/>
      <c r="G2077" s="8"/>
      <c r="H2077" s="8"/>
      <c r="I2077" s="8"/>
      <c r="J2077" s="8"/>
      <c r="K2077" s="8"/>
      <c r="L2077" s="8"/>
      <c r="M2077" s="1"/>
      <c r="W2077" s="15" t="s">
        <v>1126</v>
      </c>
      <c r="X2077" s="45" t="s">
        <v>4223</v>
      </c>
    </row>
    <row r="2078" spans="2:24" ht="31.5" hidden="1" customHeight="1" x14ac:dyDescent="0.2">
      <c r="B2078" s="8"/>
      <c r="C2078" s="8"/>
      <c r="D2078" s="8"/>
      <c r="E2078" s="8"/>
      <c r="F2078" s="8"/>
      <c r="G2078" s="8"/>
      <c r="H2078" s="8"/>
      <c r="I2078" s="8"/>
      <c r="J2078" s="8"/>
      <c r="K2078" s="8"/>
      <c r="L2078" s="8"/>
      <c r="M2078" s="1"/>
      <c r="W2078" s="15" t="s">
        <v>1127</v>
      </c>
      <c r="X2078" s="45" t="s">
        <v>4224</v>
      </c>
    </row>
    <row r="2079" spans="2:24" ht="31.5" hidden="1" customHeight="1" x14ac:dyDescent="0.2">
      <c r="B2079" s="8"/>
      <c r="C2079" s="8"/>
      <c r="D2079" s="8"/>
      <c r="E2079" s="8"/>
      <c r="F2079" s="8"/>
      <c r="G2079" s="8"/>
      <c r="H2079" s="8"/>
      <c r="I2079" s="8"/>
      <c r="J2079" s="8"/>
      <c r="K2079" s="8"/>
      <c r="L2079" s="8"/>
      <c r="M2079" s="1"/>
      <c r="W2079" s="15" t="s">
        <v>1128</v>
      </c>
      <c r="X2079" s="45" t="s">
        <v>4225</v>
      </c>
    </row>
    <row r="2080" spans="2:24" ht="31.5" hidden="1" customHeight="1" x14ac:dyDescent="0.2">
      <c r="B2080" s="8"/>
      <c r="C2080" s="8"/>
      <c r="D2080" s="8"/>
      <c r="E2080" s="8"/>
      <c r="F2080" s="8"/>
      <c r="G2080" s="8"/>
      <c r="H2080" s="8"/>
      <c r="I2080" s="8"/>
      <c r="J2080" s="8"/>
      <c r="K2080" s="8"/>
      <c r="L2080" s="8"/>
      <c r="M2080" s="1"/>
      <c r="W2080" s="15" t="s">
        <v>1129</v>
      </c>
      <c r="X2080" s="45" t="s">
        <v>4226</v>
      </c>
    </row>
    <row r="2081" spans="2:24" ht="31.5" hidden="1" customHeight="1" x14ac:dyDescent="0.2">
      <c r="B2081" s="8"/>
      <c r="C2081" s="8"/>
      <c r="D2081" s="8"/>
      <c r="E2081" s="8"/>
      <c r="F2081" s="8"/>
      <c r="G2081" s="8"/>
      <c r="H2081" s="8"/>
      <c r="I2081" s="8"/>
      <c r="J2081" s="8"/>
      <c r="K2081" s="8"/>
      <c r="L2081" s="8"/>
      <c r="M2081" s="1"/>
      <c r="W2081" s="15" t="s">
        <v>1130</v>
      </c>
      <c r="X2081" s="45" t="s">
        <v>4227</v>
      </c>
    </row>
    <row r="2082" spans="2:24" ht="31.5" hidden="1" customHeight="1" x14ac:dyDescent="0.2">
      <c r="B2082" s="8"/>
      <c r="C2082" s="8"/>
      <c r="D2082" s="8"/>
      <c r="E2082" s="8"/>
      <c r="F2082" s="8"/>
      <c r="G2082" s="8"/>
      <c r="H2082" s="8"/>
      <c r="I2082" s="8"/>
      <c r="J2082" s="8"/>
      <c r="K2082" s="8"/>
      <c r="L2082" s="8"/>
      <c r="M2082" s="1"/>
      <c r="W2082" s="15" t="s">
        <v>552</v>
      </c>
      <c r="X2082" s="45" t="s">
        <v>4228</v>
      </c>
    </row>
    <row r="2083" spans="2:24" ht="31.5" hidden="1" customHeight="1" x14ac:dyDescent="0.2">
      <c r="B2083" s="8"/>
      <c r="C2083" s="8"/>
      <c r="D2083" s="8"/>
      <c r="E2083" s="8"/>
      <c r="F2083" s="8"/>
      <c r="G2083" s="8"/>
      <c r="H2083" s="8"/>
      <c r="I2083" s="8"/>
      <c r="J2083" s="8"/>
      <c r="K2083" s="8"/>
      <c r="L2083" s="8"/>
      <c r="M2083" s="1"/>
      <c r="W2083" s="15" t="s">
        <v>1131</v>
      </c>
      <c r="X2083" s="45" t="s">
        <v>4229</v>
      </c>
    </row>
    <row r="2084" spans="2:24" ht="31.5" hidden="1" customHeight="1" x14ac:dyDescent="0.2">
      <c r="B2084" s="8"/>
      <c r="C2084" s="8"/>
      <c r="D2084" s="8"/>
      <c r="E2084" s="8"/>
      <c r="F2084" s="8"/>
      <c r="G2084" s="8"/>
      <c r="H2084" s="8"/>
      <c r="I2084" s="8"/>
      <c r="J2084" s="8"/>
      <c r="K2084" s="8"/>
      <c r="L2084" s="8"/>
      <c r="M2084" s="1"/>
      <c r="W2084" s="15" t="s">
        <v>1132</v>
      </c>
      <c r="X2084" s="45" t="s">
        <v>4230</v>
      </c>
    </row>
    <row r="2085" spans="2:24" ht="31.5" hidden="1" customHeight="1" x14ac:dyDescent="0.2">
      <c r="B2085" s="8"/>
      <c r="C2085" s="8"/>
      <c r="D2085" s="8"/>
      <c r="E2085" s="8"/>
      <c r="F2085" s="8"/>
      <c r="G2085" s="8"/>
      <c r="H2085" s="8"/>
      <c r="I2085" s="8"/>
      <c r="J2085" s="8"/>
      <c r="K2085" s="8"/>
      <c r="L2085" s="8"/>
      <c r="M2085" s="1"/>
      <c r="W2085" s="15" t="s">
        <v>1133</v>
      </c>
      <c r="X2085" s="45" t="s">
        <v>4231</v>
      </c>
    </row>
    <row r="2086" spans="2:24" ht="31.5" hidden="1" customHeight="1" x14ac:dyDescent="0.2">
      <c r="B2086" s="8"/>
      <c r="C2086" s="8"/>
      <c r="D2086" s="8"/>
      <c r="E2086" s="8"/>
      <c r="F2086" s="8"/>
      <c r="G2086" s="8"/>
      <c r="H2086" s="8"/>
      <c r="I2086" s="8"/>
      <c r="J2086" s="8"/>
      <c r="K2086" s="8"/>
      <c r="L2086" s="8"/>
      <c r="M2086" s="1"/>
      <c r="W2086" s="15" t="s">
        <v>1133</v>
      </c>
      <c r="X2086" s="45" t="s">
        <v>4232</v>
      </c>
    </row>
    <row r="2087" spans="2:24" ht="31.5" hidden="1" customHeight="1" x14ac:dyDescent="0.2">
      <c r="B2087" s="8"/>
      <c r="C2087" s="8"/>
      <c r="D2087" s="8"/>
      <c r="E2087" s="8"/>
      <c r="F2087" s="8"/>
      <c r="G2087" s="8"/>
      <c r="H2087" s="8"/>
      <c r="I2087" s="8"/>
      <c r="J2087" s="8"/>
      <c r="K2087" s="8"/>
      <c r="L2087" s="8"/>
      <c r="M2087" s="1"/>
      <c r="W2087" s="15" t="s">
        <v>1134</v>
      </c>
      <c r="X2087" s="45" t="s">
        <v>4233</v>
      </c>
    </row>
    <row r="2088" spans="2:24" ht="31.5" hidden="1" customHeight="1" x14ac:dyDescent="0.2">
      <c r="B2088" s="8"/>
      <c r="C2088" s="8"/>
      <c r="D2088" s="8"/>
      <c r="E2088" s="8"/>
      <c r="F2088" s="8"/>
      <c r="G2088" s="8"/>
      <c r="H2088" s="8"/>
      <c r="I2088" s="8"/>
      <c r="J2088" s="8"/>
      <c r="K2088" s="8"/>
      <c r="L2088" s="8"/>
      <c r="M2088" s="1"/>
      <c r="W2088" s="15" t="s">
        <v>149</v>
      </c>
      <c r="X2088" s="45" t="s">
        <v>4234</v>
      </c>
    </row>
    <row r="2089" spans="2:24" ht="31.5" hidden="1" customHeight="1" x14ac:dyDescent="0.2">
      <c r="B2089" s="8"/>
      <c r="C2089" s="8"/>
      <c r="D2089" s="8"/>
      <c r="E2089" s="8"/>
      <c r="F2089" s="8"/>
      <c r="G2089" s="8"/>
      <c r="H2089" s="8"/>
      <c r="I2089" s="8"/>
      <c r="J2089" s="8"/>
      <c r="K2089" s="8"/>
      <c r="L2089" s="8"/>
      <c r="M2089" s="1"/>
      <c r="W2089" s="15" t="s">
        <v>368</v>
      </c>
      <c r="X2089" s="45" t="s">
        <v>4235</v>
      </c>
    </row>
    <row r="2090" spans="2:24" ht="31.5" hidden="1" customHeight="1" x14ac:dyDescent="0.2">
      <c r="B2090" s="8"/>
      <c r="C2090" s="8"/>
      <c r="D2090" s="8"/>
      <c r="E2090" s="8"/>
      <c r="F2090" s="8"/>
      <c r="G2090" s="8"/>
      <c r="H2090" s="8"/>
      <c r="I2090" s="8"/>
      <c r="J2090" s="8"/>
      <c r="K2090" s="8"/>
      <c r="L2090" s="8"/>
      <c r="M2090" s="1"/>
      <c r="W2090" s="15" t="s">
        <v>478</v>
      </c>
      <c r="X2090" s="45" t="s">
        <v>4236</v>
      </c>
    </row>
    <row r="2091" spans="2:24" ht="31.5" hidden="1" customHeight="1" x14ac:dyDescent="0.2">
      <c r="B2091" s="8"/>
      <c r="C2091" s="8"/>
      <c r="D2091" s="8"/>
      <c r="E2091" s="8"/>
      <c r="F2091" s="8"/>
      <c r="G2091" s="8"/>
      <c r="H2091" s="8"/>
      <c r="I2091" s="8"/>
      <c r="J2091" s="8"/>
      <c r="K2091" s="8"/>
      <c r="L2091" s="8"/>
      <c r="M2091" s="1"/>
      <c r="W2091" s="15" t="s">
        <v>345</v>
      </c>
      <c r="X2091" s="45" t="s">
        <v>4237</v>
      </c>
    </row>
    <row r="2092" spans="2:24" ht="31.5" hidden="1" customHeight="1" x14ac:dyDescent="0.2">
      <c r="B2092" s="8"/>
      <c r="C2092" s="8"/>
      <c r="D2092" s="8"/>
      <c r="E2092" s="8"/>
      <c r="F2092" s="8"/>
      <c r="G2092" s="8"/>
      <c r="H2092" s="8"/>
      <c r="I2092" s="8"/>
      <c r="J2092" s="8"/>
      <c r="K2092" s="8"/>
      <c r="L2092" s="8"/>
      <c r="M2092" s="1"/>
      <c r="W2092" s="15" t="s">
        <v>1135</v>
      </c>
      <c r="X2092" s="45" t="s">
        <v>4238</v>
      </c>
    </row>
    <row r="2093" spans="2:24" ht="31.5" hidden="1" customHeight="1" x14ac:dyDescent="0.2">
      <c r="B2093" s="8"/>
      <c r="C2093" s="8"/>
      <c r="D2093" s="8"/>
      <c r="E2093" s="8"/>
      <c r="F2093" s="8"/>
      <c r="G2093" s="8"/>
      <c r="H2093" s="8"/>
      <c r="I2093" s="8"/>
      <c r="J2093" s="8"/>
      <c r="K2093" s="8"/>
      <c r="L2093" s="8"/>
      <c r="M2093" s="1"/>
      <c r="W2093" s="15" t="s">
        <v>1136</v>
      </c>
      <c r="X2093" s="45" t="s">
        <v>4239</v>
      </c>
    </row>
    <row r="2094" spans="2:24" ht="31.5" hidden="1" customHeight="1" x14ac:dyDescent="0.2">
      <c r="B2094" s="8"/>
      <c r="C2094" s="8"/>
      <c r="D2094" s="8"/>
      <c r="E2094" s="8"/>
      <c r="F2094" s="8"/>
      <c r="G2094" s="8"/>
      <c r="H2094" s="8"/>
      <c r="I2094" s="8"/>
      <c r="J2094" s="8"/>
      <c r="K2094" s="8"/>
      <c r="L2094" s="8"/>
      <c r="M2094" s="1"/>
      <c r="W2094" s="15" t="s">
        <v>1215</v>
      </c>
      <c r="X2094" s="45" t="s">
        <v>4240</v>
      </c>
    </row>
    <row r="2095" spans="2:24" ht="31.5" hidden="1" customHeight="1" x14ac:dyDescent="0.2">
      <c r="B2095" s="8"/>
      <c r="C2095" s="8"/>
      <c r="D2095" s="8"/>
      <c r="E2095" s="8"/>
      <c r="F2095" s="8"/>
      <c r="G2095" s="8"/>
      <c r="H2095" s="8"/>
      <c r="I2095" s="8"/>
      <c r="J2095" s="8"/>
      <c r="K2095" s="8"/>
      <c r="L2095" s="8"/>
      <c r="M2095" s="1"/>
      <c r="W2095" s="15" t="s">
        <v>1267</v>
      </c>
      <c r="X2095" s="45" t="s">
        <v>4241</v>
      </c>
    </row>
    <row r="2096" spans="2:24" ht="31.5" hidden="1" customHeight="1" x14ac:dyDescent="0.2">
      <c r="B2096" s="8"/>
      <c r="C2096" s="8"/>
      <c r="D2096" s="8"/>
      <c r="E2096" s="8"/>
      <c r="F2096" s="8"/>
      <c r="G2096" s="8"/>
      <c r="H2096" s="8"/>
      <c r="I2096" s="8"/>
      <c r="J2096" s="8"/>
      <c r="K2096" s="8"/>
      <c r="L2096" s="8"/>
      <c r="M2096" s="1"/>
      <c r="W2096" s="15" t="s">
        <v>143</v>
      </c>
      <c r="X2096" s="45" t="s">
        <v>4242</v>
      </c>
    </row>
    <row r="2097" spans="2:24" ht="31.5" hidden="1" customHeight="1" x14ac:dyDescent="0.2">
      <c r="B2097" s="8"/>
      <c r="C2097" s="8"/>
      <c r="D2097" s="8"/>
      <c r="E2097" s="8"/>
      <c r="F2097" s="8"/>
      <c r="G2097" s="8"/>
      <c r="H2097" s="8"/>
      <c r="I2097" s="8"/>
      <c r="J2097" s="8"/>
      <c r="K2097" s="8"/>
      <c r="L2097" s="8"/>
      <c r="M2097" s="1"/>
      <c r="W2097" s="15" t="s">
        <v>1346</v>
      </c>
      <c r="X2097" s="45" t="s">
        <v>4243</v>
      </c>
    </row>
    <row r="2098" spans="2:24" ht="31.5" hidden="1" customHeight="1" x14ac:dyDescent="0.2">
      <c r="B2098" s="8"/>
      <c r="C2098" s="8"/>
      <c r="D2098" s="8"/>
      <c r="E2098" s="8"/>
      <c r="F2098" s="8"/>
      <c r="G2098" s="8"/>
      <c r="H2098" s="8"/>
      <c r="I2098" s="8"/>
      <c r="J2098" s="8"/>
      <c r="K2098" s="8"/>
      <c r="L2098" s="8"/>
      <c r="M2098" s="1"/>
      <c r="W2098" s="15" t="s">
        <v>1137</v>
      </c>
      <c r="X2098" s="45" t="s">
        <v>4244</v>
      </c>
    </row>
    <row r="2099" spans="2:24" ht="31.5" hidden="1" customHeight="1" x14ac:dyDescent="0.2">
      <c r="B2099" s="8"/>
      <c r="C2099" s="8"/>
      <c r="D2099" s="8"/>
      <c r="E2099" s="8"/>
      <c r="F2099" s="8"/>
      <c r="G2099" s="8"/>
      <c r="H2099" s="8"/>
      <c r="I2099" s="8"/>
      <c r="J2099" s="8"/>
      <c r="K2099" s="8"/>
      <c r="L2099" s="8"/>
      <c r="M2099" s="1"/>
      <c r="W2099" s="15" t="s">
        <v>1138</v>
      </c>
      <c r="X2099" s="45" t="s">
        <v>4245</v>
      </c>
    </row>
    <row r="2100" spans="2:24" ht="31.5" hidden="1" customHeight="1" x14ac:dyDescent="0.2">
      <c r="B2100" s="8"/>
      <c r="C2100" s="8"/>
      <c r="D2100" s="8"/>
      <c r="E2100" s="8"/>
      <c r="F2100" s="8"/>
      <c r="G2100" s="8"/>
      <c r="H2100" s="8"/>
      <c r="I2100" s="8"/>
      <c r="J2100" s="8"/>
      <c r="K2100" s="8"/>
      <c r="L2100" s="8"/>
      <c r="M2100" s="1"/>
      <c r="W2100" s="15" t="s">
        <v>1139</v>
      </c>
      <c r="X2100" s="45" t="s">
        <v>4246</v>
      </c>
    </row>
    <row r="2101" spans="2:24" ht="31.5" hidden="1" customHeight="1" x14ac:dyDescent="0.2">
      <c r="B2101" s="8"/>
      <c r="C2101" s="8"/>
      <c r="D2101" s="8"/>
      <c r="E2101" s="8"/>
      <c r="F2101" s="8"/>
      <c r="G2101" s="8"/>
      <c r="H2101" s="8"/>
      <c r="I2101" s="8"/>
      <c r="J2101" s="8"/>
      <c r="K2101" s="8"/>
      <c r="L2101" s="8"/>
      <c r="M2101" s="1"/>
      <c r="W2101" s="15" t="s">
        <v>618</v>
      </c>
      <c r="X2101" s="45" t="s">
        <v>4247</v>
      </c>
    </row>
    <row r="2102" spans="2:24" ht="31.5" hidden="1" customHeight="1" x14ac:dyDescent="0.2">
      <c r="B2102" s="8"/>
      <c r="C2102" s="8"/>
      <c r="D2102" s="8"/>
      <c r="E2102" s="8"/>
      <c r="F2102" s="8"/>
      <c r="G2102" s="8"/>
      <c r="H2102" s="8"/>
      <c r="I2102" s="8"/>
      <c r="J2102" s="8"/>
      <c r="K2102" s="8"/>
      <c r="L2102" s="8"/>
      <c r="M2102" s="1"/>
      <c r="W2102" s="15" t="s">
        <v>313</v>
      </c>
      <c r="X2102" s="45" t="s">
        <v>4248</v>
      </c>
    </row>
    <row r="2103" spans="2:24" ht="31.5" hidden="1" customHeight="1" x14ac:dyDescent="0.2">
      <c r="B2103" s="8"/>
      <c r="C2103" s="8"/>
      <c r="D2103" s="8"/>
      <c r="E2103" s="8"/>
      <c r="F2103" s="8"/>
      <c r="G2103" s="8"/>
      <c r="H2103" s="8"/>
      <c r="I2103" s="8"/>
      <c r="J2103" s="8"/>
      <c r="K2103" s="8"/>
      <c r="L2103" s="8"/>
      <c r="M2103" s="1"/>
      <c r="W2103" s="15" t="s">
        <v>1141</v>
      </c>
      <c r="X2103" s="45" t="s">
        <v>4249</v>
      </c>
    </row>
    <row r="2104" spans="2:24" ht="31.5" hidden="1" customHeight="1" x14ac:dyDescent="0.2">
      <c r="B2104" s="8"/>
      <c r="C2104" s="8"/>
      <c r="D2104" s="8"/>
      <c r="E2104" s="8"/>
      <c r="F2104" s="8"/>
      <c r="G2104" s="8"/>
      <c r="H2104" s="8"/>
      <c r="I2104" s="8"/>
      <c r="J2104" s="8"/>
      <c r="K2104" s="8"/>
      <c r="L2104" s="8"/>
      <c r="M2104" s="1"/>
      <c r="W2104" s="15" t="s">
        <v>1141</v>
      </c>
      <c r="X2104" s="45" t="s">
        <v>4250</v>
      </c>
    </row>
    <row r="2105" spans="2:24" ht="31.5" hidden="1" customHeight="1" x14ac:dyDescent="0.2">
      <c r="B2105" s="8"/>
      <c r="C2105" s="8"/>
      <c r="D2105" s="8"/>
      <c r="E2105" s="8"/>
      <c r="F2105" s="8"/>
      <c r="G2105" s="8"/>
      <c r="H2105" s="8"/>
      <c r="I2105" s="8"/>
      <c r="J2105" s="8"/>
      <c r="K2105" s="8"/>
      <c r="L2105" s="8"/>
      <c r="M2105" s="1"/>
      <c r="W2105" s="15" t="s">
        <v>1142</v>
      </c>
      <c r="X2105" s="45" t="s">
        <v>4251</v>
      </c>
    </row>
    <row r="2106" spans="2:24" ht="31.5" hidden="1" customHeight="1" x14ac:dyDescent="0.2">
      <c r="B2106" s="8"/>
      <c r="C2106" s="8"/>
      <c r="D2106" s="8"/>
      <c r="E2106" s="8"/>
      <c r="F2106" s="8"/>
      <c r="G2106" s="8"/>
      <c r="H2106" s="8"/>
      <c r="I2106" s="8"/>
      <c r="J2106" s="8"/>
      <c r="K2106" s="8"/>
      <c r="L2106" s="8"/>
      <c r="M2106" s="1"/>
      <c r="W2106" s="15" t="s">
        <v>460</v>
      </c>
      <c r="X2106" s="45" t="s">
        <v>4252</v>
      </c>
    </row>
    <row r="2107" spans="2:24" ht="31.5" hidden="1" customHeight="1" x14ac:dyDescent="0.2">
      <c r="B2107" s="8"/>
      <c r="C2107" s="8"/>
      <c r="D2107" s="8"/>
      <c r="E2107" s="8"/>
      <c r="F2107" s="8"/>
      <c r="G2107" s="8"/>
      <c r="H2107" s="8"/>
      <c r="I2107" s="8"/>
      <c r="J2107" s="8"/>
      <c r="K2107" s="8"/>
      <c r="L2107" s="8"/>
      <c r="M2107" s="1"/>
      <c r="W2107" s="15" t="s">
        <v>187</v>
      </c>
      <c r="X2107" s="45" t="s">
        <v>4253</v>
      </c>
    </row>
    <row r="2108" spans="2:24" ht="31.5" hidden="1" customHeight="1" x14ac:dyDescent="0.2">
      <c r="B2108" s="8"/>
      <c r="C2108" s="8"/>
      <c r="D2108" s="8"/>
      <c r="E2108" s="8"/>
      <c r="F2108" s="8"/>
      <c r="G2108" s="8"/>
      <c r="H2108" s="8"/>
      <c r="I2108" s="8"/>
      <c r="J2108" s="8"/>
      <c r="K2108" s="8"/>
      <c r="L2108" s="8"/>
      <c r="M2108" s="1"/>
      <c r="W2108" s="15" t="s">
        <v>1143</v>
      </c>
      <c r="X2108" s="45" t="s">
        <v>4254</v>
      </c>
    </row>
    <row r="2109" spans="2:24" ht="31.5" hidden="1" customHeight="1" x14ac:dyDescent="0.2">
      <c r="B2109" s="8"/>
      <c r="C2109" s="8"/>
      <c r="D2109" s="8"/>
      <c r="E2109" s="8"/>
      <c r="F2109" s="8"/>
      <c r="G2109" s="8"/>
      <c r="H2109" s="8"/>
      <c r="I2109" s="8"/>
      <c r="J2109" s="8"/>
      <c r="K2109" s="8"/>
      <c r="L2109" s="8"/>
      <c r="M2109" s="1"/>
      <c r="W2109" s="15" t="s">
        <v>1144</v>
      </c>
      <c r="X2109" s="45" t="s">
        <v>4255</v>
      </c>
    </row>
    <row r="2110" spans="2:24" ht="31.5" hidden="1" customHeight="1" x14ac:dyDescent="0.2">
      <c r="B2110" s="8"/>
      <c r="C2110" s="8"/>
      <c r="D2110" s="8"/>
      <c r="E2110" s="8"/>
      <c r="F2110" s="8"/>
      <c r="G2110" s="8"/>
      <c r="H2110" s="8"/>
      <c r="I2110" s="8"/>
      <c r="J2110" s="8"/>
      <c r="K2110" s="8"/>
      <c r="L2110" s="8"/>
      <c r="M2110" s="1"/>
      <c r="W2110" s="15" t="s">
        <v>1145</v>
      </c>
      <c r="X2110" s="45" t="s">
        <v>4256</v>
      </c>
    </row>
    <row r="2111" spans="2:24" ht="31.5" hidden="1" customHeight="1" x14ac:dyDescent="0.2">
      <c r="B2111" s="8"/>
      <c r="C2111" s="8"/>
      <c r="D2111" s="8"/>
      <c r="E2111" s="8"/>
      <c r="F2111" s="8"/>
      <c r="G2111" s="8"/>
      <c r="H2111" s="8"/>
      <c r="I2111" s="8"/>
      <c r="J2111" s="8"/>
      <c r="K2111" s="8"/>
      <c r="L2111" s="8"/>
      <c r="M2111" s="1"/>
      <c r="W2111" s="15" t="s">
        <v>1146</v>
      </c>
      <c r="X2111" s="45" t="s">
        <v>4257</v>
      </c>
    </row>
    <row r="2112" spans="2:24" ht="31.5" hidden="1" customHeight="1" x14ac:dyDescent="0.2">
      <c r="B2112" s="8"/>
      <c r="C2112" s="8"/>
      <c r="D2112" s="8"/>
      <c r="E2112" s="8"/>
      <c r="F2112" s="8"/>
      <c r="G2112" s="8"/>
      <c r="H2112" s="8"/>
      <c r="I2112" s="8"/>
      <c r="J2112" s="8"/>
      <c r="K2112" s="8"/>
      <c r="L2112" s="8"/>
      <c r="M2112" s="1"/>
      <c r="W2112" s="15" t="s">
        <v>1293</v>
      </c>
      <c r="X2112" s="45" t="s">
        <v>4258</v>
      </c>
    </row>
    <row r="2113" spans="2:24" ht="31.5" hidden="1" customHeight="1" x14ac:dyDescent="0.2">
      <c r="B2113" s="8"/>
      <c r="C2113" s="8"/>
      <c r="D2113" s="8"/>
      <c r="E2113" s="8"/>
      <c r="F2113" s="8"/>
      <c r="G2113" s="8"/>
      <c r="H2113" s="8"/>
      <c r="I2113" s="8"/>
      <c r="J2113" s="8"/>
      <c r="K2113" s="8"/>
      <c r="L2113" s="8"/>
      <c r="M2113" s="1"/>
      <c r="W2113" s="15" t="s">
        <v>167</v>
      </c>
      <c r="X2113" s="45" t="s">
        <v>4259</v>
      </c>
    </row>
    <row r="2114" spans="2:24" ht="31.5" hidden="1" customHeight="1" x14ac:dyDescent="0.2">
      <c r="B2114" s="8"/>
      <c r="C2114" s="8"/>
      <c r="D2114" s="8"/>
      <c r="E2114" s="8"/>
      <c r="F2114" s="8"/>
      <c r="G2114" s="8"/>
      <c r="H2114" s="8"/>
      <c r="I2114" s="8"/>
      <c r="J2114" s="8"/>
      <c r="K2114" s="8"/>
      <c r="L2114" s="8"/>
      <c r="M2114" s="1"/>
      <c r="W2114" s="15" t="s">
        <v>1147</v>
      </c>
      <c r="X2114" s="45" t="s">
        <v>4260</v>
      </c>
    </row>
    <row r="2115" spans="2:24" ht="31.5" hidden="1" customHeight="1" x14ac:dyDescent="0.2">
      <c r="B2115" s="8"/>
      <c r="C2115" s="8"/>
      <c r="D2115" s="8"/>
      <c r="E2115" s="8"/>
      <c r="F2115" s="8"/>
      <c r="G2115" s="8"/>
      <c r="H2115" s="8"/>
      <c r="I2115" s="8"/>
      <c r="J2115" s="8"/>
      <c r="K2115" s="8"/>
      <c r="L2115" s="8"/>
      <c r="M2115" s="1"/>
      <c r="W2115" s="15" t="s">
        <v>1268</v>
      </c>
      <c r="X2115" s="45" t="s">
        <v>4261</v>
      </c>
    </row>
    <row r="2116" spans="2:24" ht="31.5" hidden="1" customHeight="1" x14ac:dyDescent="0.2">
      <c r="B2116" s="8"/>
      <c r="C2116" s="8"/>
      <c r="D2116" s="8"/>
      <c r="E2116" s="8"/>
      <c r="F2116" s="8"/>
      <c r="G2116" s="8"/>
      <c r="H2116" s="8"/>
      <c r="I2116" s="8"/>
      <c r="J2116" s="8"/>
      <c r="K2116" s="8"/>
      <c r="L2116" s="8"/>
      <c r="M2116" s="1"/>
      <c r="W2116" s="15" t="s">
        <v>133</v>
      </c>
      <c r="X2116" s="45" t="s">
        <v>4262</v>
      </c>
    </row>
    <row r="2117" spans="2:24" ht="31.5" hidden="1" customHeight="1" x14ac:dyDescent="0.2">
      <c r="B2117" s="8"/>
      <c r="C2117" s="8"/>
      <c r="D2117" s="8"/>
      <c r="E2117" s="8"/>
      <c r="F2117" s="8"/>
      <c r="G2117" s="8"/>
      <c r="H2117" s="8"/>
      <c r="I2117" s="8"/>
      <c r="J2117" s="8"/>
      <c r="K2117" s="8"/>
      <c r="L2117" s="8"/>
      <c r="M2117" s="1"/>
      <c r="W2117" s="15" t="s">
        <v>1148</v>
      </c>
      <c r="X2117" s="45" t="s">
        <v>4263</v>
      </c>
    </row>
    <row r="2118" spans="2:24" ht="31.5" hidden="1" customHeight="1" x14ac:dyDescent="0.2">
      <c r="B2118" s="8"/>
      <c r="C2118" s="8"/>
      <c r="D2118" s="8"/>
      <c r="E2118" s="8"/>
      <c r="F2118" s="8"/>
      <c r="G2118" s="8"/>
      <c r="H2118" s="8"/>
      <c r="I2118" s="8"/>
      <c r="J2118" s="8"/>
      <c r="K2118" s="8"/>
      <c r="L2118" s="8"/>
      <c r="M2118" s="1"/>
      <c r="W2118" s="15" t="s">
        <v>1312</v>
      </c>
      <c r="X2118" s="45" t="s">
        <v>4264</v>
      </c>
    </row>
    <row r="2119" spans="2:24" ht="31.5" hidden="1" customHeight="1" x14ac:dyDescent="0.2">
      <c r="B2119" s="8"/>
      <c r="C2119" s="8"/>
      <c r="D2119" s="8"/>
      <c r="E2119" s="8"/>
      <c r="F2119" s="8"/>
      <c r="G2119" s="8"/>
      <c r="H2119" s="8"/>
      <c r="I2119" s="8"/>
      <c r="J2119" s="8"/>
      <c r="K2119" s="8"/>
      <c r="L2119" s="8"/>
      <c r="M2119" s="1"/>
      <c r="W2119" s="15" t="s">
        <v>1149</v>
      </c>
      <c r="X2119" s="45" t="s">
        <v>4265</v>
      </c>
    </row>
    <row r="2120" spans="2:24" ht="31.5" hidden="1" customHeight="1" x14ac:dyDescent="0.2">
      <c r="B2120" s="8"/>
      <c r="C2120" s="8"/>
      <c r="D2120" s="8"/>
      <c r="E2120" s="8"/>
      <c r="F2120" s="8"/>
      <c r="G2120" s="8"/>
      <c r="H2120" s="8"/>
      <c r="I2120" s="8"/>
      <c r="J2120" s="8"/>
      <c r="K2120" s="8"/>
      <c r="L2120" s="8"/>
      <c r="M2120" s="1"/>
      <c r="W2120" s="15" t="s">
        <v>1150</v>
      </c>
      <c r="X2120" s="45" t="s">
        <v>4266</v>
      </c>
    </row>
    <row r="2121" spans="2:24" ht="31.5" hidden="1" customHeight="1" x14ac:dyDescent="0.2">
      <c r="B2121" s="8"/>
      <c r="C2121" s="8"/>
      <c r="D2121" s="8"/>
      <c r="E2121" s="8"/>
      <c r="F2121" s="8"/>
      <c r="G2121" s="8"/>
      <c r="H2121" s="8"/>
      <c r="I2121" s="8"/>
      <c r="J2121" s="8"/>
      <c r="K2121" s="8"/>
      <c r="L2121" s="8"/>
      <c r="M2121" s="1"/>
      <c r="W2121" s="15" t="s">
        <v>1151</v>
      </c>
      <c r="X2121" s="45" t="s">
        <v>4267</v>
      </c>
    </row>
    <row r="2122" spans="2:24" ht="31.5" hidden="1" customHeight="1" x14ac:dyDescent="0.2">
      <c r="B2122" s="8"/>
      <c r="C2122" s="8"/>
      <c r="D2122" s="8"/>
      <c r="E2122" s="8"/>
      <c r="F2122" s="8"/>
      <c r="G2122" s="8"/>
      <c r="H2122" s="8"/>
      <c r="I2122" s="8"/>
      <c r="J2122" s="8"/>
      <c r="K2122" s="8"/>
      <c r="L2122" s="8"/>
      <c r="M2122" s="1"/>
      <c r="W2122" s="15" t="s">
        <v>453</v>
      </c>
      <c r="X2122" s="45" t="s">
        <v>4268</v>
      </c>
    </row>
    <row r="2123" spans="2:24" ht="31.5" hidden="1" customHeight="1" x14ac:dyDescent="0.2">
      <c r="B2123" s="8"/>
      <c r="C2123" s="8"/>
      <c r="D2123" s="8"/>
      <c r="E2123" s="8"/>
      <c r="F2123" s="8"/>
      <c r="G2123" s="8"/>
      <c r="H2123" s="8"/>
      <c r="I2123" s="8"/>
      <c r="J2123" s="8"/>
      <c r="K2123" s="8"/>
      <c r="L2123" s="8"/>
      <c r="M2123" s="1"/>
      <c r="W2123" s="15" t="s">
        <v>295</v>
      </c>
      <c r="X2123" s="45" t="s">
        <v>4269</v>
      </c>
    </row>
    <row r="2124" spans="2:24" ht="31.5" hidden="1" customHeight="1" x14ac:dyDescent="0.2">
      <c r="B2124" s="8"/>
      <c r="C2124" s="8"/>
      <c r="D2124" s="8"/>
      <c r="E2124" s="8"/>
      <c r="F2124" s="8"/>
      <c r="G2124" s="8"/>
      <c r="H2124" s="8"/>
      <c r="I2124" s="8"/>
      <c r="J2124" s="8"/>
      <c r="K2124" s="8"/>
      <c r="L2124" s="8"/>
      <c r="M2124" s="1"/>
      <c r="W2124" s="15" t="s">
        <v>1153</v>
      </c>
      <c r="X2124" s="45" t="s">
        <v>4270</v>
      </c>
    </row>
    <row r="2125" spans="2:24" ht="31.5" hidden="1" customHeight="1" x14ac:dyDescent="0.2">
      <c r="B2125" s="8"/>
      <c r="C2125" s="8"/>
      <c r="D2125" s="8"/>
      <c r="E2125" s="8"/>
      <c r="F2125" s="8"/>
      <c r="G2125" s="8"/>
      <c r="H2125" s="8"/>
      <c r="I2125" s="8"/>
      <c r="J2125" s="8"/>
      <c r="K2125" s="8"/>
      <c r="L2125" s="8"/>
      <c r="M2125" s="1"/>
      <c r="W2125" s="15" t="s">
        <v>1154</v>
      </c>
      <c r="X2125" s="45" t="s">
        <v>4271</v>
      </c>
    </row>
    <row r="2126" spans="2:24" ht="31.5" hidden="1" customHeight="1" x14ac:dyDescent="0.2">
      <c r="B2126" s="8"/>
      <c r="C2126" s="8"/>
      <c r="D2126" s="8"/>
      <c r="E2126" s="8"/>
      <c r="F2126" s="8"/>
      <c r="G2126" s="8"/>
      <c r="H2126" s="8"/>
      <c r="I2126" s="8"/>
      <c r="J2126" s="8"/>
      <c r="K2126" s="8"/>
      <c r="L2126" s="8"/>
      <c r="M2126" s="1"/>
      <c r="W2126" s="15" t="s">
        <v>1154</v>
      </c>
      <c r="X2126" s="45" t="s">
        <v>4272</v>
      </c>
    </row>
    <row r="2127" spans="2:24" ht="31.5" hidden="1" customHeight="1" x14ac:dyDescent="0.2">
      <c r="B2127" s="8"/>
      <c r="C2127" s="8"/>
      <c r="D2127" s="8"/>
      <c r="E2127" s="8"/>
      <c r="F2127" s="8"/>
      <c r="G2127" s="8"/>
      <c r="H2127" s="8"/>
      <c r="I2127" s="8"/>
      <c r="J2127" s="8"/>
      <c r="K2127" s="8"/>
      <c r="L2127" s="8"/>
      <c r="M2127" s="1"/>
      <c r="W2127" s="15" t="s">
        <v>1155</v>
      </c>
      <c r="X2127" s="45" t="s">
        <v>4273</v>
      </c>
    </row>
    <row r="2128" spans="2:24" ht="31.5" hidden="1" customHeight="1" x14ac:dyDescent="0.2">
      <c r="B2128" s="8"/>
      <c r="C2128" s="8"/>
      <c r="D2128" s="8"/>
      <c r="E2128" s="8"/>
      <c r="F2128" s="8"/>
      <c r="G2128" s="8"/>
      <c r="H2128" s="8"/>
      <c r="I2128" s="8"/>
      <c r="J2128" s="8"/>
      <c r="K2128" s="8"/>
      <c r="L2128" s="8"/>
      <c r="M2128" s="1"/>
      <c r="W2128" s="15" t="s">
        <v>14</v>
      </c>
      <c r="X2128" s="45" t="s">
        <v>4274</v>
      </c>
    </row>
    <row r="2129" spans="2:24" ht="31.5" hidden="1" customHeight="1" x14ac:dyDescent="0.2">
      <c r="B2129" s="8"/>
      <c r="C2129" s="8"/>
      <c r="D2129" s="8"/>
      <c r="E2129" s="8"/>
      <c r="F2129" s="8"/>
      <c r="G2129" s="8"/>
      <c r="H2129" s="8"/>
      <c r="I2129" s="8"/>
      <c r="J2129" s="8"/>
      <c r="K2129" s="8"/>
      <c r="L2129" s="8"/>
      <c r="M2129" s="1"/>
      <c r="W2129" s="15" t="s">
        <v>1156</v>
      </c>
      <c r="X2129" s="45" t="s">
        <v>4275</v>
      </c>
    </row>
    <row r="2130" spans="2:24" ht="31.5" hidden="1" customHeight="1" x14ac:dyDescent="0.2">
      <c r="B2130" s="8"/>
      <c r="C2130" s="8"/>
      <c r="D2130" s="8"/>
      <c r="E2130" s="8"/>
      <c r="F2130" s="8"/>
      <c r="G2130" s="8"/>
      <c r="H2130" s="8"/>
      <c r="I2130" s="8"/>
      <c r="J2130" s="8"/>
      <c r="K2130" s="8"/>
      <c r="L2130" s="8"/>
      <c r="M2130" s="1"/>
      <c r="W2130" s="15" t="s">
        <v>1157</v>
      </c>
      <c r="X2130" s="45" t="s">
        <v>4276</v>
      </c>
    </row>
    <row r="2131" spans="2:24" ht="31.5" hidden="1" customHeight="1" x14ac:dyDescent="0.2">
      <c r="B2131" s="8"/>
      <c r="C2131" s="8"/>
      <c r="D2131" s="8"/>
      <c r="E2131" s="8"/>
      <c r="F2131" s="8"/>
      <c r="G2131" s="8"/>
      <c r="H2131" s="8"/>
      <c r="I2131" s="8"/>
      <c r="J2131" s="8"/>
      <c r="K2131" s="8"/>
      <c r="L2131" s="8"/>
      <c r="M2131" s="1"/>
      <c r="W2131" s="15" t="s">
        <v>1158</v>
      </c>
      <c r="X2131" s="45" t="s">
        <v>4277</v>
      </c>
    </row>
    <row r="2132" spans="2:24" ht="31.5" hidden="1" customHeight="1" x14ac:dyDescent="0.2">
      <c r="B2132" s="8"/>
      <c r="C2132" s="8"/>
      <c r="D2132" s="8"/>
      <c r="E2132" s="8"/>
      <c r="F2132" s="8"/>
      <c r="G2132" s="8"/>
      <c r="H2132" s="8"/>
      <c r="I2132" s="8"/>
      <c r="J2132" s="8"/>
      <c r="K2132" s="8"/>
      <c r="L2132" s="8"/>
      <c r="M2132" s="1"/>
      <c r="W2132" s="15" t="s">
        <v>1159</v>
      </c>
      <c r="X2132" s="45" t="s">
        <v>4278</v>
      </c>
    </row>
    <row r="2133" spans="2:24" ht="31.5" hidden="1" customHeight="1" x14ac:dyDescent="0.2">
      <c r="B2133" s="8"/>
      <c r="C2133" s="8"/>
      <c r="D2133" s="8"/>
      <c r="E2133" s="8"/>
      <c r="F2133" s="8"/>
      <c r="G2133" s="8"/>
      <c r="H2133" s="8"/>
      <c r="I2133" s="8"/>
      <c r="J2133" s="8"/>
      <c r="K2133" s="8"/>
      <c r="L2133" s="8"/>
      <c r="M2133" s="1"/>
      <c r="W2133" s="15" t="s">
        <v>1160</v>
      </c>
      <c r="X2133" s="45" t="s">
        <v>4279</v>
      </c>
    </row>
    <row r="2134" spans="2:24" ht="31.5" hidden="1" customHeight="1" x14ac:dyDescent="0.2">
      <c r="B2134" s="8"/>
      <c r="C2134" s="8"/>
      <c r="D2134" s="8"/>
      <c r="E2134" s="8"/>
      <c r="F2134" s="8"/>
      <c r="G2134" s="8"/>
      <c r="H2134" s="8"/>
      <c r="I2134" s="8"/>
      <c r="J2134" s="8"/>
      <c r="K2134" s="8"/>
      <c r="L2134" s="8"/>
      <c r="M2134" s="1"/>
      <c r="W2134" s="15" t="s">
        <v>403</v>
      </c>
      <c r="X2134" s="45" t="s">
        <v>4280</v>
      </c>
    </row>
    <row r="2135" spans="2:24" ht="31.5" hidden="1" customHeight="1" x14ac:dyDescent="0.2">
      <c r="B2135" s="8"/>
      <c r="C2135" s="8"/>
      <c r="D2135" s="8"/>
      <c r="E2135" s="8"/>
      <c r="F2135" s="8"/>
      <c r="G2135" s="8"/>
      <c r="H2135" s="8"/>
      <c r="I2135" s="8"/>
      <c r="J2135" s="8"/>
      <c r="K2135" s="8"/>
      <c r="L2135" s="8"/>
      <c r="M2135" s="1"/>
      <c r="W2135" s="15" t="s">
        <v>594</v>
      </c>
      <c r="X2135" s="45" t="s">
        <v>4281</v>
      </c>
    </row>
    <row r="2136" spans="2:24" ht="31.5" hidden="1" customHeight="1" x14ac:dyDescent="0.2">
      <c r="B2136" s="8"/>
      <c r="C2136" s="8"/>
      <c r="D2136" s="8"/>
      <c r="E2136" s="8"/>
      <c r="F2136" s="8"/>
      <c r="G2136" s="8"/>
      <c r="H2136" s="8"/>
      <c r="I2136" s="8"/>
      <c r="J2136" s="8"/>
      <c r="K2136" s="8"/>
      <c r="L2136" s="8"/>
      <c r="M2136" s="1"/>
      <c r="W2136" s="15" t="s">
        <v>1161</v>
      </c>
      <c r="X2136" s="45" t="s">
        <v>4282</v>
      </c>
    </row>
    <row r="2137" spans="2:24" ht="31.5" hidden="1" customHeight="1" x14ac:dyDescent="0.2">
      <c r="B2137" s="8"/>
      <c r="C2137" s="8"/>
      <c r="D2137" s="8"/>
      <c r="E2137" s="8"/>
      <c r="F2137" s="8"/>
      <c r="G2137" s="8"/>
      <c r="H2137" s="8"/>
      <c r="I2137" s="8"/>
      <c r="J2137" s="8"/>
      <c r="K2137" s="8"/>
      <c r="L2137" s="8"/>
      <c r="M2137" s="1"/>
      <c r="W2137" s="15" t="s">
        <v>400</v>
      </c>
      <c r="X2137" s="45" t="s">
        <v>4283</v>
      </c>
    </row>
    <row r="2138" spans="2:24" ht="31.5" hidden="1" customHeight="1" x14ac:dyDescent="0.2">
      <c r="B2138" s="8"/>
      <c r="C2138" s="8"/>
      <c r="D2138" s="8"/>
      <c r="E2138" s="8"/>
      <c r="F2138" s="8"/>
      <c r="G2138" s="8"/>
      <c r="H2138" s="8"/>
      <c r="I2138" s="8"/>
      <c r="J2138" s="8"/>
      <c r="K2138" s="8"/>
      <c r="L2138" s="8"/>
      <c r="M2138" s="1"/>
      <c r="W2138" s="15" t="s">
        <v>578</v>
      </c>
      <c r="X2138" s="45" t="s">
        <v>4284</v>
      </c>
    </row>
    <row r="2139" spans="2:24" ht="31.5" hidden="1" customHeight="1" x14ac:dyDescent="0.2">
      <c r="B2139" s="8"/>
      <c r="C2139" s="8"/>
      <c r="D2139" s="8"/>
      <c r="E2139" s="8"/>
      <c r="F2139" s="8"/>
      <c r="G2139" s="8"/>
      <c r="H2139" s="8"/>
      <c r="I2139" s="8"/>
      <c r="J2139" s="8"/>
      <c r="K2139" s="8"/>
      <c r="L2139" s="8"/>
      <c r="M2139" s="1"/>
      <c r="W2139" s="15" t="s">
        <v>1162</v>
      </c>
      <c r="X2139" s="45" t="s">
        <v>4285</v>
      </c>
    </row>
    <row r="2140" spans="2:24" ht="31.5" hidden="1" customHeight="1" x14ac:dyDescent="0.2">
      <c r="B2140" s="8"/>
      <c r="C2140" s="8"/>
      <c r="D2140" s="8"/>
      <c r="E2140" s="8"/>
      <c r="F2140" s="8"/>
      <c r="G2140" s="8"/>
      <c r="H2140" s="8"/>
      <c r="I2140" s="8"/>
      <c r="J2140" s="8"/>
      <c r="K2140" s="8"/>
      <c r="L2140" s="8"/>
      <c r="M2140" s="1"/>
      <c r="W2140" s="15" t="s">
        <v>1163</v>
      </c>
      <c r="X2140" s="45" t="s">
        <v>4286</v>
      </c>
    </row>
    <row r="2141" spans="2:24" ht="31.5" hidden="1" customHeight="1" x14ac:dyDescent="0.2">
      <c r="B2141" s="8"/>
      <c r="C2141" s="8"/>
      <c r="D2141" s="8"/>
      <c r="E2141" s="8"/>
      <c r="F2141" s="8"/>
      <c r="G2141" s="8"/>
      <c r="H2141" s="8"/>
      <c r="I2141" s="8"/>
      <c r="J2141" s="8"/>
      <c r="K2141" s="8"/>
      <c r="L2141" s="8"/>
      <c r="M2141" s="1"/>
      <c r="W2141" s="15" t="s">
        <v>1164</v>
      </c>
      <c r="X2141" s="45" t="s">
        <v>4287</v>
      </c>
    </row>
    <row r="2142" spans="2:24" ht="31.5" hidden="1" customHeight="1" x14ac:dyDescent="0.2">
      <c r="B2142" s="8"/>
      <c r="C2142" s="8"/>
      <c r="D2142" s="8"/>
      <c r="E2142" s="8"/>
      <c r="F2142" s="8"/>
      <c r="G2142" s="8"/>
      <c r="H2142" s="8"/>
      <c r="I2142" s="8"/>
      <c r="J2142" s="8"/>
      <c r="K2142" s="8"/>
      <c r="L2142" s="8"/>
      <c r="M2142" s="1"/>
      <c r="W2142" s="15" t="s">
        <v>1165</v>
      </c>
      <c r="X2142" s="45" t="s">
        <v>4288</v>
      </c>
    </row>
    <row r="2143" spans="2:24" ht="31.5" hidden="1" customHeight="1" x14ac:dyDescent="0.2">
      <c r="B2143" s="8"/>
      <c r="C2143" s="8"/>
      <c r="D2143" s="8"/>
      <c r="E2143" s="8"/>
      <c r="F2143" s="8"/>
      <c r="G2143" s="8"/>
      <c r="H2143" s="8"/>
      <c r="I2143" s="8"/>
      <c r="J2143" s="8"/>
      <c r="K2143" s="8"/>
      <c r="L2143" s="8"/>
      <c r="M2143" s="1"/>
      <c r="W2143" s="15" t="s">
        <v>1166</v>
      </c>
      <c r="X2143" s="45" t="s">
        <v>4289</v>
      </c>
    </row>
    <row r="2144" spans="2:24" ht="31.5" hidden="1" customHeight="1" x14ac:dyDescent="0.2">
      <c r="B2144" s="8"/>
      <c r="C2144" s="8"/>
      <c r="D2144" s="8"/>
      <c r="E2144" s="8"/>
      <c r="F2144" s="8"/>
      <c r="G2144" s="8"/>
      <c r="H2144" s="8"/>
      <c r="I2144" s="8"/>
      <c r="J2144" s="8"/>
      <c r="K2144" s="8"/>
      <c r="L2144" s="8"/>
      <c r="M2144" s="1"/>
      <c r="W2144" s="15" t="s">
        <v>64</v>
      </c>
      <c r="X2144" s="45" t="s">
        <v>4290</v>
      </c>
    </row>
    <row r="2145" spans="2:24" ht="31.5" hidden="1" customHeight="1" x14ac:dyDescent="0.2">
      <c r="B2145" s="8"/>
      <c r="C2145" s="8"/>
      <c r="D2145" s="8"/>
      <c r="E2145" s="8"/>
      <c r="F2145" s="8"/>
      <c r="G2145" s="8"/>
      <c r="H2145" s="8"/>
      <c r="I2145" s="8"/>
      <c r="J2145" s="8"/>
      <c r="K2145" s="8"/>
      <c r="L2145" s="8"/>
      <c r="M2145" s="1"/>
      <c r="W2145" s="15" t="s">
        <v>1167</v>
      </c>
      <c r="X2145" s="45" t="s">
        <v>4291</v>
      </c>
    </row>
    <row r="2146" spans="2:24" ht="31.5" hidden="1" customHeight="1" x14ac:dyDescent="0.2">
      <c r="B2146" s="8"/>
      <c r="C2146" s="8"/>
      <c r="D2146" s="8"/>
      <c r="E2146" s="8"/>
      <c r="F2146" s="8"/>
      <c r="G2146" s="8"/>
      <c r="H2146" s="8"/>
      <c r="I2146" s="8"/>
      <c r="J2146" s="8"/>
      <c r="K2146" s="8"/>
      <c r="L2146" s="8"/>
      <c r="M2146" s="1"/>
      <c r="W2146" s="15" t="s">
        <v>1168</v>
      </c>
      <c r="X2146" s="45" t="s">
        <v>4292</v>
      </c>
    </row>
    <row r="2147" spans="2:24" ht="31.5" hidden="1" customHeight="1" x14ac:dyDescent="0.2">
      <c r="B2147" s="8"/>
      <c r="C2147" s="8"/>
      <c r="D2147" s="8"/>
      <c r="E2147" s="8"/>
      <c r="F2147" s="8"/>
      <c r="G2147" s="8"/>
      <c r="H2147" s="8"/>
      <c r="I2147" s="8"/>
      <c r="J2147" s="8"/>
      <c r="K2147" s="8"/>
      <c r="L2147" s="8"/>
      <c r="M2147" s="1"/>
      <c r="W2147" s="15" t="s">
        <v>1169</v>
      </c>
      <c r="X2147" s="45" t="s">
        <v>4293</v>
      </c>
    </row>
    <row r="2148" spans="2:24" ht="31.5" hidden="1" customHeight="1" x14ac:dyDescent="0.2">
      <c r="B2148" s="8"/>
      <c r="C2148" s="8"/>
      <c r="D2148" s="8"/>
      <c r="E2148" s="8"/>
      <c r="F2148" s="8"/>
      <c r="G2148" s="8"/>
      <c r="H2148" s="8"/>
      <c r="I2148" s="8"/>
      <c r="J2148" s="8"/>
      <c r="K2148" s="8"/>
      <c r="L2148" s="8"/>
      <c r="M2148" s="1"/>
      <c r="W2148" s="15" t="s">
        <v>1170</v>
      </c>
      <c r="X2148" s="45" t="s">
        <v>4294</v>
      </c>
    </row>
    <row r="2149" spans="2:24" ht="31.5" hidden="1" customHeight="1" x14ac:dyDescent="0.2">
      <c r="B2149" s="8"/>
      <c r="C2149" s="8"/>
      <c r="D2149" s="8"/>
      <c r="E2149" s="8"/>
      <c r="F2149" s="8"/>
      <c r="G2149" s="8"/>
      <c r="H2149" s="8"/>
      <c r="I2149" s="8"/>
      <c r="J2149" s="8"/>
      <c r="K2149" s="8"/>
      <c r="L2149" s="8"/>
      <c r="M2149" s="1"/>
      <c r="W2149" s="15" t="s">
        <v>1171</v>
      </c>
      <c r="X2149" s="45" t="s">
        <v>4295</v>
      </c>
    </row>
    <row r="2150" spans="2:24" ht="31.5" hidden="1" customHeight="1" x14ac:dyDescent="0.2">
      <c r="B2150" s="8"/>
      <c r="C2150" s="8"/>
      <c r="D2150" s="8"/>
      <c r="E2150" s="8"/>
      <c r="F2150" s="8"/>
      <c r="G2150" s="8"/>
      <c r="H2150" s="8"/>
      <c r="I2150" s="8"/>
      <c r="J2150" s="8"/>
      <c r="K2150" s="8"/>
      <c r="L2150" s="8"/>
      <c r="M2150" s="1"/>
      <c r="W2150" s="15" t="s">
        <v>1172</v>
      </c>
      <c r="X2150" s="45" t="s">
        <v>4296</v>
      </c>
    </row>
    <row r="2151" spans="2:24" ht="31.5" hidden="1" customHeight="1" x14ac:dyDescent="0.2">
      <c r="B2151" s="8"/>
      <c r="C2151" s="8"/>
      <c r="D2151" s="8"/>
      <c r="E2151" s="8"/>
      <c r="F2151" s="8"/>
      <c r="G2151" s="8"/>
      <c r="H2151" s="8"/>
      <c r="I2151" s="8"/>
      <c r="J2151" s="8"/>
      <c r="K2151" s="8"/>
      <c r="L2151" s="8"/>
      <c r="M2151" s="1"/>
      <c r="W2151" s="15" t="s">
        <v>1173</v>
      </c>
      <c r="X2151" s="45" t="s">
        <v>4297</v>
      </c>
    </row>
    <row r="2152" spans="2:24" ht="31.5" hidden="1" customHeight="1" x14ac:dyDescent="0.2">
      <c r="B2152" s="8"/>
      <c r="C2152" s="8"/>
      <c r="D2152" s="8"/>
      <c r="E2152" s="8"/>
      <c r="F2152" s="8"/>
      <c r="G2152" s="8"/>
      <c r="H2152" s="8"/>
      <c r="I2152" s="8"/>
      <c r="J2152" s="8"/>
      <c r="K2152" s="8"/>
      <c r="L2152" s="8"/>
      <c r="M2152" s="1"/>
      <c r="W2152" s="15" t="s">
        <v>1174</v>
      </c>
      <c r="X2152" s="45" t="s">
        <v>4298</v>
      </c>
    </row>
    <row r="2153" spans="2:24" ht="31.5" hidden="1" customHeight="1" x14ac:dyDescent="0.2">
      <c r="B2153" s="8"/>
      <c r="C2153" s="8"/>
      <c r="D2153" s="8"/>
      <c r="E2153" s="8"/>
      <c r="F2153" s="8"/>
      <c r="G2153" s="8"/>
      <c r="H2153" s="8"/>
      <c r="I2153" s="8"/>
      <c r="J2153" s="8"/>
      <c r="K2153" s="8"/>
      <c r="L2153" s="8"/>
      <c r="M2153" s="1"/>
      <c r="W2153" s="15" t="s">
        <v>1175</v>
      </c>
      <c r="X2153" s="45" t="s">
        <v>4299</v>
      </c>
    </row>
    <row r="2154" spans="2:24" ht="31.5" hidden="1" customHeight="1" x14ac:dyDescent="0.2">
      <c r="B2154" s="8"/>
      <c r="C2154" s="8"/>
      <c r="D2154" s="8"/>
      <c r="E2154" s="8"/>
      <c r="F2154" s="8"/>
      <c r="G2154" s="8"/>
      <c r="H2154" s="8"/>
      <c r="I2154" s="8"/>
      <c r="J2154" s="8"/>
      <c r="K2154" s="8"/>
      <c r="L2154" s="8"/>
      <c r="M2154" s="1"/>
      <c r="W2154" s="15" t="s">
        <v>1175</v>
      </c>
      <c r="X2154" s="45" t="s">
        <v>4300</v>
      </c>
    </row>
    <row r="2155" spans="2:24" ht="31.5" hidden="1" customHeight="1" x14ac:dyDescent="0.2">
      <c r="B2155" s="8"/>
      <c r="C2155" s="8"/>
      <c r="D2155" s="8"/>
      <c r="E2155" s="8"/>
      <c r="F2155" s="8"/>
      <c r="G2155" s="8"/>
      <c r="H2155" s="8"/>
      <c r="I2155" s="8"/>
      <c r="J2155" s="8"/>
      <c r="K2155" s="8"/>
      <c r="L2155" s="8"/>
      <c r="M2155" s="1"/>
      <c r="W2155" s="15" t="s">
        <v>1176</v>
      </c>
      <c r="X2155" s="45" t="s">
        <v>4301</v>
      </c>
    </row>
    <row r="2156" spans="2:24" ht="31.5" hidden="1" customHeight="1" x14ac:dyDescent="0.2">
      <c r="B2156" s="8"/>
      <c r="C2156" s="8"/>
      <c r="D2156" s="8"/>
      <c r="E2156" s="8"/>
      <c r="F2156" s="8"/>
      <c r="G2156" s="8"/>
      <c r="H2156" s="8"/>
      <c r="I2156" s="8"/>
      <c r="J2156" s="8"/>
      <c r="K2156" s="8"/>
      <c r="L2156" s="8"/>
      <c r="M2156" s="1"/>
      <c r="W2156" s="15" t="s">
        <v>378</v>
      </c>
      <c r="X2156" s="45" t="s">
        <v>4302</v>
      </c>
    </row>
    <row r="2157" spans="2:24" ht="31.5" hidden="1" customHeight="1" x14ac:dyDescent="0.2">
      <c r="B2157" s="8"/>
      <c r="C2157" s="8"/>
      <c r="D2157" s="8"/>
      <c r="E2157" s="8"/>
      <c r="F2157" s="8"/>
      <c r="G2157" s="8"/>
      <c r="H2157" s="8"/>
      <c r="I2157" s="8"/>
      <c r="J2157" s="8"/>
      <c r="K2157" s="8"/>
      <c r="L2157" s="8"/>
      <c r="M2157" s="1"/>
      <c r="W2157" s="15" t="s">
        <v>206</v>
      </c>
      <c r="X2157" s="45" t="s">
        <v>4303</v>
      </c>
    </row>
    <row r="2158" spans="2:24" ht="31.5" hidden="1" customHeight="1" x14ac:dyDescent="0.2">
      <c r="B2158" s="8"/>
      <c r="C2158" s="8"/>
      <c r="D2158" s="8"/>
      <c r="E2158" s="8"/>
      <c r="F2158" s="8"/>
      <c r="G2158" s="8"/>
      <c r="H2158" s="8"/>
      <c r="I2158" s="8"/>
      <c r="J2158" s="8"/>
      <c r="K2158" s="8"/>
      <c r="L2158" s="8"/>
      <c r="M2158" s="1"/>
      <c r="W2158" s="15" t="s">
        <v>1177</v>
      </c>
      <c r="X2158" s="45" t="s">
        <v>4304</v>
      </c>
    </row>
    <row r="2159" spans="2:24" ht="31.5" hidden="1" customHeight="1" x14ac:dyDescent="0.2">
      <c r="B2159" s="8"/>
      <c r="C2159" s="8"/>
      <c r="D2159" s="8"/>
      <c r="E2159" s="8"/>
      <c r="F2159" s="8"/>
      <c r="G2159" s="8"/>
      <c r="H2159" s="8"/>
      <c r="I2159" s="8"/>
      <c r="J2159" s="8"/>
      <c r="K2159" s="8"/>
      <c r="L2159" s="8"/>
      <c r="M2159" s="1"/>
      <c r="W2159" s="15" t="s">
        <v>1250</v>
      </c>
      <c r="X2159" s="45" t="s">
        <v>4305</v>
      </c>
    </row>
    <row r="2160" spans="2:24" ht="31.5" hidden="1" customHeight="1" x14ac:dyDescent="0.2">
      <c r="B2160" s="8"/>
      <c r="C2160" s="8"/>
      <c r="D2160" s="8"/>
      <c r="E2160" s="8"/>
      <c r="F2160" s="8"/>
      <c r="G2160" s="8"/>
      <c r="H2160" s="8"/>
      <c r="I2160" s="8"/>
      <c r="J2160" s="8"/>
      <c r="K2160" s="8"/>
      <c r="L2160" s="8"/>
      <c r="M2160" s="1"/>
      <c r="W2160" s="15" t="s">
        <v>209</v>
      </c>
      <c r="X2160" s="45" t="s">
        <v>4306</v>
      </c>
    </row>
    <row r="2161" spans="2:24" ht="31.5" hidden="1" customHeight="1" x14ac:dyDescent="0.2">
      <c r="B2161" s="8"/>
      <c r="C2161" s="8"/>
      <c r="D2161" s="8"/>
      <c r="E2161" s="8"/>
      <c r="F2161" s="8"/>
      <c r="G2161" s="8"/>
      <c r="H2161" s="8"/>
      <c r="I2161" s="8"/>
      <c r="J2161" s="8"/>
      <c r="K2161" s="8"/>
      <c r="L2161" s="8"/>
      <c r="M2161" s="1"/>
      <c r="W2161" s="15" t="s">
        <v>1178</v>
      </c>
      <c r="X2161" s="45" t="s">
        <v>4307</v>
      </c>
    </row>
    <row r="2162" spans="2:24" ht="31.5" hidden="1" customHeight="1" x14ac:dyDescent="0.2">
      <c r="B2162" s="8"/>
      <c r="C2162" s="8"/>
      <c r="D2162" s="8"/>
      <c r="E2162" s="8"/>
      <c r="F2162" s="8"/>
      <c r="G2162" s="8"/>
      <c r="H2162" s="8"/>
      <c r="I2162" s="8"/>
      <c r="J2162" s="8"/>
      <c r="K2162" s="8"/>
      <c r="L2162" s="8"/>
      <c r="M2162" s="1"/>
      <c r="W2162" s="15" t="s">
        <v>1179</v>
      </c>
      <c r="X2162" s="45" t="s">
        <v>4308</v>
      </c>
    </row>
    <row r="2163" spans="2:24" ht="31.5" hidden="1" customHeight="1" x14ac:dyDescent="0.2">
      <c r="B2163" s="8"/>
      <c r="C2163" s="8"/>
      <c r="D2163" s="8"/>
      <c r="E2163" s="8"/>
      <c r="F2163" s="8"/>
      <c r="G2163" s="8"/>
      <c r="H2163" s="8"/>
      <c r="I2163" s="8"/>
      <c r="J2163" s="8"/>
      <c r="K2163" s="8"/>
      <c r="L2163" s="8"/>
      <c r="M2163" s="1"/>
      <c r="W2163" s="15" t="s">
        <v>1241</v>
      </c>
      <c r="X2163" s="45" t="s">
        <v>4309</v>
      </c>
    </row>
    <row r="2164" spans="2:24" ht="31.5" hidden="1" customHeight="1" x14ac:dyDescent="0.2">
      <c r="B2164" s="8"/>
      <c r="C2164" s="8"/>
      <c r="D2164" s="8"/>
      <c r="E2164" s="8"/>
      <c r="F2164" s="8"/>
      <c r="G2164" s="8"/>
      <c r="H2164" s="8"/>
      <c r="I2164" s="8"/>
      <c r="J2164" s="8"/>
      <c r="K2164" s="8"/>
      <c r="L2164" s="8"/>
      <c r="M2164" s="1"/>
      <c r="W2164" s="15" t="s">
        <v>1180</v>
      </c>
      <c r="X2164" s="45" t="s">
        <v>4310</v>
      </c>
    </row>
    <row r="2165" spans="2:24" ht="31.5" hidden="1" customHeight="1" x14ac:dyDescent="0.2">
      <c r="B2165" s="8"/>
      <c r="C2165" s="8"/>
      <c r="D2165" s="8"/>
      <c r="E2165" s="8"/>
      <c r="F2165" s="8"/>
      <c r="G2165" s="8"/>
      <c r="H2165" s="8"/>
      <c r="I2165" s="8"/>
      <c r="J2165" s="8"/>
      <c r="K2165" s="8"/>
      <c r="L2165" s="8"/>
      <c r="M2165" s="1"/>
      <c r="W2165" s="15" t="s">
        <v>1181</v>
      </c>
      <c r="X2165" s="45" t="s">
        <v>4311</v>
      </c>
    </row>
    <row r="2166" spans="2:24" ht="31.5" hidden="1" customHeight="1" x14ac:dyDescent="0.2">
      <c r="B2166" s="8"/>
      <c r="C2166" s="8"/>
      <c r="D2166" s="8"/>
      <c r="E2166" s="8"/>
      <c r="F2166" s="8"/>
      <c r="G2166" s="8"/>
      <c r="H2166" s="8"/>
      <c r="I2166" s="8"/>
      <c r="J2166" s="8"/>
      <c r="K2166" s="8"/>
      <c r="L2166" s="8"/>
      <c r="M2166" s="1"/>
      <c r="W2166" s="15" t="s">
        <v>1182</v>
      </c>
      <c r="X2166" s="45" t="s">
        <v>4312</v>
      </c>
    </row>
    <row r="2167" spans="2:24" ht="31.5" hidden="1" customHeight="1" x14ac:dyDescent="0.2">
      <c r="B2167" s="8"/>
      <c r="C2167" s="8"/>
      <c r="D2167" s="8"/>
      <c r="E2167" s="8"/>
      <c r="F2167" s="8"/>
      <c r="G2167" s="8"/>
      <c r="H2167" s="8"/>
      <c r="I2167" s="8"/>
      <c r="J2167" s="8"/>
      <c r="K2167" s="8"/>
      <c r="L2167" s="8"/>
      <c r="M2167" s="1"/>
      <c r="W2167" s="15" t="s">
        <v>1183</v>
      </c>
      <c r="X2167" s="45" t="s">
        <v>4313</v>
      </c>
    </row>
    <row r="2168" spans="2:24" ht="31.5" hidden="1" customHeight="1" x14ac:dyDescent="0.2">
      <c r="B2168" s="8"/>
      <c r="C2168" s="8"/>
      <c r="D2168" s="8"/>
      <c r="E2168" s="8"/>
      <c r="F2168" s="8"/>
      <c r="G2168" s="8"/>
      <c r="H2168" s="8"/>
      <c r="I2168" s="8"/>
      <c r="J2168" s="8"/>
      <c r="K2168" s="8"/>
      <c r="L2168" s="8"/>
      <c r="M2168" s="1"/>
      <c r="W2168" s="15" t="s">
        <v>1184</v>
      </c>
      <c r="X2168" s="45" t="s">
        <v>4314</v>
      </c>
    </row>
    <row r="2169" spans="2:24" ht="31.5" hidden="1" customHeight="1" x14ac:dyDescent="0.2">
      <c r="B2169" s="8"/>
      <c r="C2169" s="8"/>
      <c r="D2169" s="8"/>
      <c r="E2169" s="8"/>
      <c r="F2169" s="8"/>
      <c r="G2169" s="8"/>
      <c r="H2169" s="8"/>
      <c r="I2169" s="8"/>
      <c r="J2169" s="8"/>
      <c r="K2169" s="8"/>
      <c r="L2169" s="8"/>
      <c r="M2169" s="1"/>
      <c r="W2169" s="15" t="s">
        <v>1238</v>
      </c>
      <c r="X2169" s="45" t="s">
        <v>4315</v>
      </c>
    </row>
    <row r="2170" spans="2:24" ht="31.5" hidden="1" customHeight="1" x14ac:dyDescent="0.2">
      <c r="B2170" s="8"/>
      <c r="C2170" s="8"/>
      <c r="D2170" s="8"/>
      <c r="E2170" s="8"/>
      <c r="F2170" s="8"/>
      <c r="G2170" s="8"/>
      <c r="H2170" s="8"/>
      <c r="I2170" s="8"/>
      <c r="J2170" s="8"/>
      <c r="K2170" s="8"/>
      <c r="L2170" s="8"/>
      <c r="M2170" s="1"/>
      <c r="W2170" s="15" t="s">
        <v>1185</v>
      </c>
      <c r="X2170" s="45" t="s">
        <v>4316</v>
      </c>
    </row>
    <row r="2171" spans="2:24" ht="31.5" hidden="1" customHeight="1" x14ac:dyDescent="0.2">
      <c r="B2171" s="8"/>
      <c r="C2171" s="8"/>
      <c r="D2171" s="8"/>
      <c r="E2171" s="8"/>
      <c r="F2171" s="8"/>
      <c r="G2171" s="8"/>
      <c r="H2171" s="8"/>
      <c r="I2171" s="8"/>
      <c r="J2171" s="8"/>
      <c r="K2171" s="8"/>
      <c r="L2171" s="8"/>
      <c r="M2171" s="1"/>
      <c r="W2171" s="15" t="s">
        <v>1227</v>
      </c>
      <c r="X2171" s="45" t="s">
        <v>4317</v>
      </c>
    </row>
    <row r="2172" spans="2:24" ht="31.5" hidden="1" customHeight="1" x14ac:dyDescent="0.2">
      <c r="B2172" s="8"/>
      <c r="C2172" s="8"/>
      <c r="D2172" s="8"/>
      <c r="E2172" s="8"/>
      <c r="F2172" s="8"/>
      <c r="G2172" s="8"/>
      <c r="H2172" s="8"/>
      <c r="I2172" s="8"/>
      <c r="J2172" s="8"/>
      <c r="K2172" s="8"/>
      <c r="L2172" s="8"/>
      <c r="M2172" s="1"/>
      <c r="W2172" s="15" t="s">
        <v>1186</v>
      </c>
      <c r="X2172" s="45" t="s">
        <v>4318</v>
      </c>
    </row>
    <row r="2173" spans="2:24" ht="31.5" hidden="1" customHeight="1" x14ac:dyDescent="0.2">
      <c r="B2173" s="8"/>
      <c r="C2173" s="8"/>
      <c r="D2173" s="8"/>
      <c r="E2173" s="8"/>
      <c r="F2173" s="8"/>
      <c r="G2173" s="8"/>
      <c r="H2173" s="8"/>
      <c r="I2173" s="8"/>
      <c r="J2173" s="8"/>
      <c r="K2173" s="8"/>
      <c r="L2173" s="8"/>
      <c r="M2173" s="1"/>
      <c r="W2173" s="15" t="s">
        <v>1187</v>
      </c>
      <c r="X2173" s="45" t="s">
        <v>4319</v>
      </c>
    </row>
    <row r="2174" spans="2:24" ht="31.5" hidden="1" customHeight="1" x14ac:dyDescent="0.2">
      <c r="B2174" s="8"/>
      <c r="C2174" s="8"/>
      <c r="D2174" s="8"/>
      <c r="E2174" s="8"/>
      <c r="F2174" s="8"/>
      <c r="G2174" s="8"/>
      <c r="H2174" s="8"/>
      <c r="I2174" s="8"/>
      <c r="J2174" s="8"/>
      <c r="K2174" s="8"/>
      <c r="L2174" s="8"/>
      <c r="M2174" s="1"/>
      <c r="W2174" s="15" t="s">
        <v>1188</v>
      </c>
      <c r="X2174" s="45" t="s">
        <v>4320</v>
      </c>
    </row>
    <row r="2175" spans="2:24" ht="31.5" hidden="1" customHeight="1" x14ac:dyDescent="0.2">
      <c r="B2175" s="8"/>
      <c r="C2175" s="8"/>
      <c r="D2175" s="8"/>
      <c r="E2175" s="8"/>
      <c r="F2175" s="8"/>
      <c r="G2175" s="8"/>
      <c r="H2175" s="8"/>
      <c r="I2175" s="8"/>
      <c r="J2175" s="8"/>
      <c r="K2175" s="8"/>
      <c r="L2175" s="8"/>
      <c r="M2175" s="1"/>
      <c r="W2175" s="15" t="s">
        <v>1189</v>
      </c>
      <c r="X2175" s="45" t="s">
        <v>4321</v>
      </c>
    </row>
    <row r="2176" spans="2:24" ht="31.5" hidden="1" customHeight="1" x14ac:dyDescent="0.2">
      <c r="B2176" s="8"/>
      <c r="C2176" s="8"/>
      <c r="D2176" s="8"/>
      <c r="E2176" s="8"/>
      <c r="F2176" s="8"/>
      <c r="G2176" s="8"/>
      <c r="H2176" s="8"/>
      <c r="I2176" s="8"/>
      <c r="J2176" s="8"/>
      <c r="K2176" s="8"/>
      <c r="L2176" s="8"/>
      <c r="M2176" s="1"/>
      <c r="W2176" s="15"/>
    </row>
    <row r="2177" spans="2:23" ht="31.5" hidden="1" customHeight="1" x14ac:dyDescent="0.2">
      <c r="B2177" s="8"/>
      <c r="C2177" s="8"/>
      <c r="D2177" s="8"/>
      <c r="E2177" s="8"/>
      <c r="F2177" s="8"/>
      <c r="G2177" s="8"/>
      <c r="H2177" s="8"/>
      <c r="I2177" s="8"/>
      <c r="J2177" s="8"/>
      <c r="K2177" s="8"/>
      <c r="L2177" s="8"/>
      <c r="M2177" s="1"/>
      <c r="W2177" s="15"/>
    </row>
    <row r="2178" spans="2:23" ht="31.5" hidden="1" customHeight="1" x14ac:dyDescent="0.2">
      <c r="B2178" s="8"/>
      <c r="C2178" s="8"/>
      <c r="D2178" s="8"/>
      <c r="E2178" s="8"/>
      <c r="F2178" s="8"/>
      <c r="G2178" s="8"/>
      <c r="H2178" s="8"/>
      <c r="I2178" s="8"/>
      <c r="J2178" s="8"/>
      <c r="K2178" s="8"/>
      <c r="L2178" s="8"/>
      <c r="M2178" s="1"/>
      <c r="W2178" s="15"/>
    </row>
    <row r="2179" spans="2:23" ht="31.5" hidden="1" customHeight="1" x14ac:dyDescent="0.2">
      <c r="B2179" s="8"/>
      <c r="C2179" s="8"/>
      <c r="D2179" s="8"/>
      <c r="E2179" s="8"/>
      <c r="F2179" s="8"/>
      <c r="G2179" s="8"/>
      <c r="H2179" s="8"/>
      <c r="I2179" s="8"/>
      <c r="J2179" s="8"/>
      <c r="K2179" s="8"/>
      <c r="L2179" s="8"/>
      <c r="M2179" s="1"/>
      <c r="W2179" s="15"/>
    </row>
    <row r="2180" spans="2:23" ht="31.5" hidden="1" customHeight="1" x14ac:dyDescent="0.2">
      <c r="B2180" s="8"/>
      <c r="C2180" s="8"/>
      <c r="D2180" s="8"/>
      <c r="E2180" s="8"/>
      <c r="F2180" s="8"/>
      <c r="G2180" s="8"/>
      <c r="H2180" s="8"/>
      <c r="I2180" s="8"/>
      <c r="J2180" s="8"/>
      <c r="K2180" s="8"/>
      <c r="L2180" s="8"/>
      <c r="M2180" s="1"/>
      <c r="W2180" s="15"/>
    </row>
    <row r="2181" spans="2:23" ht="31.5" hidden="1" customHeight="1" x14ac:dyDescent="0.2">
      <c r="B2181" s="8"/>
      <c r="C2181" s="8"/>
      <c r="D2181" s="8"/>
      <c r="E2181" s="8"/>
      <c r="F2181" s="8"/>
      <c r="G2181" s="8"/>
      <c r="H2181" s="8"/>
      <c r="I2181" s="8"/>
      <c r="J2181" s="8"/>
      <c r="K2181" s="8"/>
      <c r="L2181" s="8"/>
      <c r="M2181" s="1"/>
      <c r="W2181" s="15"/>
    </row>
    <row r="2182" spans="2:23" ht="31.5" hidden="1" customHeight="1" x14ac:dyDescent="0.2">
      <c r="B2182" s="8"/>
      <c r="C2182" s="8"/>
      <c r="D2182" s="8"/>
      <c r="E2182" s="8"/>
      <c r="F2182" s="8"/>
      <c r="G2182" s="8"/>
      <c r="H2182" s="8"/>
      <c r="I2182" s="8"/>
      <c r="J2182" s="8"/>
      <c r="K2182" s="8"/>
      <c r="L2182" s="8"/>
      <c r="M2182" s="1"/>
      <c r="W2182" s="15"/>
    </row>
    <row r="2183" spans="2:23" ht="31.5" hidden="1" customHeight="1" x14ac:dyDescent="0.2">
      <c r="B2183" s="8"/>
      <c r="C2183" s="8"/>
      <c r="D2183" s="8"/>
      <c r="E2183" s="8"/>
      <c r="F2183" s="8"/>
      <c r="G2183" s="8"/>
      <c r="H2183" s="8"/>
      <c r="I2183" s="8"/>
      <c r="J2183" s="8"/>
      <c r="K2183" s="8"/>
      <c r="L2183" s="8"/>
      <c r="M2183" s="1"/>
      <c r="W2183" s="15"/>
    </row>
    <row r="2184" spans="2:23" ht="31.5" hidden="1" customHeight="1" x14ac:dyDescent="0.2">
      <c r="B2184" s="8"/>
      <c r="C2184" s="8"/>
      <c r="D2184" s="8"/>
      <c r="E2184" s="8"/>
      <c r="F2184" s="8"/>
      <c r="G2184" s="8"/>
      <c r="H2184" s="8"/>
      <c r="I2184" s="8"/>
      <c r="J2184" s="8"/>
      <c r="K2184" s="8"/>
      <c r="L2184" s="8"/>
      <c r="M2184" s="1"/>
      <c r="W2184" s="15"/>
    </row>
    <row r="2185" spans="2:23" ht="31.5" hidden="1" customHeight="1" x14ac:dyDescent="0.2">
      <c r="B2185" s="8"/>
      <c r="C2185" s="8"/>
      <c r="D2185" s="8"/>
      <c r="E2185" s="8"/>
      <c r="F2185" s="8"/>
      <c r="G2185" s="8"/>
      <c r="H2185" s="8"/>
      <c r="I2185" s="8"/>
      <c r="J2185" s="8"/>
      <c r="K2185" s="8"/>
      <c r="L2185" s="8"/>
      <c r="M2185" s="1"/>
      <c r="W2185" s="15"/>
    </row>
    <row r="2186" spans="2:23" ht="31.5" hidden="1" customHeight="1" x14ac:dyDescent="0.2">
      <c r="B2186" s="8"/>
      <c r="C2186" s="8"/>
      <c r="D2186" s="8"/>
      <c r="E2186" s="8"/>
      <c r="F2186" s="8"/>
      <c r="G2186" s="8"/>
      <c r="H2186" s="8"/>
      <c r="I2186" s="8"/>
      <c r="J2186" s="8"/>
      <c r="K2186" s="8"/>
      <c r="L2186" s="8"/>
      <c r="M2186" s="1"/>
      <c r="W2186" s="15"/>
    </row>
    <row r="2187" spans="2:23" ht="31.5" hidden="1" customHeight="1" x14ac:dyDescent="0.2">
      <c r="B2187" s="8"/>
      <c r="C2187" s="8"/>
      <c r="D2187" s="8"/>
      <c r="E2187" s="8"/>
      <c r="F2187" s="8"/>
      <c r="G2187" s="8"/>
      <c r="H2187" s="8"/>
      <c r="I2187" s="8"/>
      <c r="J2187" s="8"/>
      <c r="K2187" s="8"/>
      <c r="L2187" s="8"/>
      <c r="M2187" s="1"/>
      <c r="W2187" s="15"/>
    </row>
    <row r="2188" spans="2:23" ht="31.5" hidden="1" customHeight="1" x14ac:dyDescent="0.2">
      <c r="B2188" s="8"/>
      <c r="C2188" s="8"/>
      <c r="D2188" s="8"/>
      <c r="E2188" s="8"/>
      <c r="F2188" s="8"/>
      <c r="G2188" s="8"/>
      <c r="H2188" s="8"/>
      <c r="I2188" s="8"/>
      <c r="J2188" s="8"/>
      <c r="K2188" s="8"/>
      <c r="L2188" s="8"/>
      <c r="M2188" s="1"/>
      <c r="W2188" s="15"/>
    </row>
    <row r="2189" spans="2:23" ht="31.5" hidden="1" customHeight="1" x14ac:dyDescent="0.2">
      <c r="B2189" s="8"/>
      <c r="C2189" s="8"/>
      <c r="D2189" s="8"/>
      <c r="E2189" s="8"/>
      <c r="F2189" s="8"/>
      <c r="G2189" s="8"/>
      <c r="H2189" s="8"/>
      <c r="I2189" s="8"/>
      <c r="J2189" s="8"/>
      <c r="K2189" s="8"/>
      <c r="L2189" s="8"/>
      <c r="M2189" s="1"/>
      <c r="W2189" s="15"/>
    </row>
    <row r="2190" spans="2:23" ht="31.5" hidden="1" customHeight="1" x14ac:dyDescent="0.2">
      <c r="B2190" s="8"/>
      <c r="C2190" s="8"/>
      <c r="D2190" s="8"/>
      <c r="E2190" s="8"/>
      <c r="F2190" s="8"/>
      <c r="G2190" s="8"/>
      <c r="H2190" s="8"/>
      <c r="I2190" s="8"/>
      <c r="J2190" s="8"/>
      <c r="K2190" s="8"/>
      <c r="L2190" s="8"/>
      <c r="M2190" s="1"/>
      <c r="W2190" s="15"/>
    </row>
    <row r="2191" spans="2:23" ht="31.5" hidden="1" customHeight="1" x14ac:dyDescent="0.2">
      <c r="B2191" s="8"/>
      <c r="C2191" s="8"/>
      <c r="D2191" s="8"/>
      <c r="E2191" s="8"/>
      <c r="F2191" s="8"/>
      <c r="G2191" s="8"/>
      <c r="H2191" s="8"/>
      <c r="I2191" s="8"/>
      <c r="J2191" s="8"/>
      <c r="K2191" s="8"/>
      <c r="L2191" s="8"/>
      <c r="M2191" s="1"/>
      <c r="W2191" s="15"/>
    </row>
    <row r="2192" spans="2:23" ht="31.5" hidden="1" customHeight="1" x14ac:dyDescent="0.2">
      <c r="B2192" s="8"/>
      <c r="C2192" s="8"/>
      <c r="D2192" s="8"/>
      <c r="E2192" s="8"/>
      <c r="F2192" s="8"/>
      <c r="G2192" s="8"/>
      <c r="H2192" s="8"/>
      <c r="I2192" s="8"/>
      <c r="J2192" s="8"/>
      <c r="K2192" s="8"/>
      <c r="L2192" s="8"/>
      <c r="M2192" s="1"/>
      <c r="W2192" s="15"/>
    </row>
    <row r="2193" spans="2:23" ht="31.5" hidden="1" customHeight="1" x14ac:dyDescent="0.2">
      <c r="B2193" s="8"/>
      <c r="C2193" s="8"/>
      <c r="D2193" s="8"/>
      <c r="E2193" s="8"/>
      <c r="F2193" s="8"/>
      <c r="G2193" s="8"/>
      <c r="H2193" s="8"/>
      <c r="I2193" s="8"/>
      <c r="J2193" s="8"/>
      <c r="K2193" s="8"/>
      <c r="L2193" s="8"/>
      <c r="M2193" s="1"/>
      <c r="W2193" s="15"/>
    </row>
    <row r="2194" spans="2:23" ht="31.5" hidden="1" customHeight="1" x14ac:dyDescent="0.2">
      <c r="B2194" s="8"/>
      <c r="C2194" s="8"/>
      <c r="D2194" s="8"/>
      <c r="E2194" s="8"/>
      <c r="F2194" s="8"/>
      <c r="G2194" s="8"/>
      <c r="H2194" s="8"/>
      <c r="I2194" s="8"/>
      <c r="J2194" s="8"/>
      <c r="K2194" s="8"/>
      <c r="L2194" s="8"/>
      <c r="M2194" s="1"/>
      <c r="W2194" s="15"/>
    </row>
    <row r="2195" spans="2:23" ht="31.5" hidden="1" customHeight="1" x14ac:dyDescent="0.2">
      <c r="B2195" s="8"/>
      <c r="C2195" s="8"/>
      <c r="D2195" s="8"/>
      <c r="E2195" s="8"/>
      <c r="F2195" s="8"/>
      <c r="G2195" s="8"/>
      <c r="H2195" s="8"/>
      <c r="I2195" s="8"/>
      <c r="J2195" s="8"/>
      <c r="K2195" s="8"/>
      <c r="L2195" s="8"/>
      <c r="M2195" s="1"/>
      <c r="W2195" s="15"/>
    </row>
    <row r="2196" spans="2:23" ht="31.5" hidden="1" customHeight="1" x14ac:dyDescent="0.2">
      <c r="B2196" s="8"/>
      <c r="C2196" s="8"/>
      <c r="D2196" s="8"/>
      <c r="E2196" s="8"/>
      <c r="F2196" s="8"/>
      <c r="G2196" s="8"/>
      <c r="H2196" s="8"/>
      <c r="I2196" s="8"/>
      <c r="J2196" s="8"/>
      <c r="K2196" s="8"/>
      <c r="L2196" s="8"/>
      <c r="M2196" s="1"/>
      <c r="W2196" s="15"/>
    </row>
    <row r="2197" spans="2:23" ht="31.5" hidden="1" customHeight="1" x14ac:dyDescent="0.2">
      <c r="B2197" s="8"/>
      <c r="C2197" s="8"/>
      <c r="D2197" s="8"/>
      <c r="E2197" s="8"/>
      <c r="F2197" s="8"/>
      <c r="G2197" s="8"/>
      <c r="H2197" s="8"/>
      <c r="I2197" s="8"/>
      <c r="J2197" s="8"/>
      <c r="K2197" s="8"/>
      <c r="L2197" s="8"/>
      <c r="M2197" s="1"/>
      <c r="W2197" s="15"/>
    </row>
    <row r="2198" spans="2:23" ht="31.5" hidden="1" customHeight="1" x14ac:dyDescent="0.2">
      <c r="B2198" s="8"/>
      <c r="C2198" s="8"/>
      <c r="D2198" s="8"/>
      <c r="E2198" s="8"/>
      <c r="F2198" s="8"/>
      <c r="G2198" s="8"/>
      <c r="H2198" s="8"/>
      <c r="I2198" s="8"/>
      <c r="J2198" s="8"/>
      <c r="K2198" s="8"/>
      <c r="L2198" s="8"/>
      <c r="M2198" s="1"/>
      <c r="W2198" s="15"/>
    </row>
    <row r="2199" spans="2:23" ht="31.5" hidden="1" customHeight="1" x14ac:dyDescent="0.2">
      <c r="B2199" s="8"/>
      <c r="C2199" s="8"/>
      <c r="D2199" s="8"/>
      <c r="E2199" s="8"/>
      <c r="F2199" s="8"/>
      <c r="G2199" s="8"/>
      <c r="H2199" s="8"/>
      <c r="I2199" s="8"/>
      <c r="J2199" s="8"/>
      <c r="K2199" s="8"/>
      <c r="L2199" s="8"/>
      <c r="M2199" s="1"/>
      <c r="W2199" s="15"/>
    </row>
    <row r="2200" spans="2:23" ht="31.5" hidden="1" customHeight="1" x14ac:dyDescent="0.2">
      <c r="B2200" s="8"/>
      <c r="C2200" s="8"/>
      <c r="D2200" s="8"/>
      <c r="E2200" s="8"/>
      <c r="F2200" s="8"/>
      <c r="G2200" s="8"/>
      <c r="H2200" s="8"/>
      <c r="I2200" s="8"/>
      <c r="J2200" s="8"/>
      <c r="K2200" s="8"/>
      <c r="L2200" s="8"/>
      <c r="M2200" s="1"/>
      <c r="W2200" s="15"/>
    </row>
    <row r="2201" spans="2:23" ht="31.5" hidden="1" customHeight="1" x14ac:dyDescent="0.2">
      <c r="B2201" s="8"/>
      <c r="C2201" s="8"/>
      <c r="D2201" s="8"/>
      <c r="E2201" s="8"/>
      <c r="F2201" s="8"/>
      <c r="G2201" s="8"/>
      <c r="H2201" s="8"/>
      <c r="I2201" s="8"/>
      <c r="J2201" s="8"/>
      <c r="K2201" s="8"/>
      <c r="L2201" s="8"/>
      <c r="M2201" s="1"/>
      <c r="W2201" s="15"/>
    </row>
    <row r="2202" spans="2:23" ht="31.5" hidden="1" customHeight="1" x14ac:dyDescent="0.2">
      <c r="B2202" s="8"/>
      <c r="C2202" s="8"/>
      <c r="D2202" s="8"/>
      <c r="E2202" s="8"/>
      <c r="F2202" s="8"/>
      <c r="G2202" s="8"/>
      <c r="H2202" s="8"/>
      <c r="I2202" s="8"/>
      <c r="J2202" s="8"/>
      <c r="K2202" s="8"/>
      <c r="L2202" s="8"/>
      <c r="M2202" s="1"/>
      <c r="W2202" s="15"/>
    </row>
    <row r="2203" spans="2:23" ht="31.5" hidden="1" customHeight="1" x14ac:dyDescent="0.2">
      <c r="B2203" s="8"/>
      <c r="C2203" s="8"/>
      <c r="D2203" s="8"/>
      <c r="E2203" s="8"/>
      <c r="F2203" s="8"/>
      <c r="G2203" s="8"/>
      <c r="H2203" s="8"/>
      <c r="I2203" s="8"/>
      <c r="J2203" s="8"/>
      <c r="K2203" s="8"/>
      <c r="L2203" s="8"/>
      <c r="M2203" s="1"/>
      <c r="W2203" s="15"/>
    </row>
    <row r="2204" spans="2:23" ht="31.5" hidden="1" customHeight="1" x14ac:dyDescent="0.2">
      <c r="B2204" s="8"/>
      <c r="C2204" s="8"/>
      <c r="D2204" s="8"/>
      <c r="E2204" s="8"/>
      <c r="F2204" s="8"/>
      <c r="G2204" s="8"/>
      <c r="H2204" s="8"/>
      <c r="I2204" s="8"/>
      <c r="J2204" s="8"/>
      <c r="K2204" s="8"/>
      <c r="L2204" s="8"/>
      <c r="M2204" s="1"/>
      <c r="W2204" s="15"/>
    </row>
    <row r="2205" spans="2:23" ht="31.5" hidden="1" customHeight="1" x14ac:dyDescent="0.2">
      <c r="B2205" s="8"/>
      <c r="C2205" s="8"/>
      <c r="D2205" s="8"/>
      <c r="E2205" s="8"/>
      <c r="F2205" s="8"/>
      <c r="G2205" s="8"/>
      <c r="H2205" s="8"/>
      <c r="I2205" s="8"/>
      <c r="J2205" s="8"/>
      <c r="K2205" s="8"/>
      <c r="L2205" s="8"/>
      <c r="M2205" s="1"/>
      <c r="W2205" s="15"/>
    </row>
    <row r="2206" spans="2:23" ht="31.5" hidden="1" customHeight="1" x14ac:dyDescent="0.2">
      <c r="B2206" s="8"/>
      <c r="C2206" s="8"/>
      <c r="D2206" s="8"/>
      <c r="E2206" s="8"/>
      <c r="F2206" s="8"/>
      <c r="G2206" s="8"/>
      <c r="H2206" s="8"/>
      <c r="I2206" s="8"/>
      <c r="J2206" s="8"/>
      <c r="K2206" s="8"/>
      <c r="L2206" s="8"/>
      <c r="M2206" s="1"/>
      <c r="W2206" s="15"/>
    </row>
    <row r="2207" spans="2:23" ht="31.5" hidden="1" customHeight="1" x14ac:dyDescent="0.2">
      <c r="B2207" s="8"/>
      <c r="C2207" s="8"/>
      <c r="D2207" s="8"/>
      <c r="E2207" s="8"/>
      <c r="F2207" s="8"/>
      <c r="G2207" s="8"/>
      <c r="H2207" s="8"/>
      <c r="I2207" s="8"/>
      <c r="J2207" s="8"/>
      <c r="K2207" s="8"/>
      <c r="L2207" s="8"/>
      <c r="M2207" s="1"/>
      <c r="W2207" s="15"/>
    </row>
    <row r="2208" spans="2:23" ht="31.5" hidden="1" customHeight="1" x14ac:dyDescent="0.2">
      <c r="B2208" s="8"/>
      <c r="C2208" s="8"/>
      <c r="D2208" s="8"/>
      <c r="E2208" s="8"/>
      <c r="F2208" s="8"/>
      <c r="G2208" s="8"/>
      <c r="H2208" s="8"/>
      <c r="I2208" s="8"/>
      <c r="J2208" s="8"/>
      <c r="K2208" s="8"/>
      <c r="L2208" s="8"/>
      <c r="M2208" s="1"/>
      <c r="W2208" s="15"/>
    </row>
    <row r="2209" spans="2:23" ht="31.5" hidden="1" customHeight="1" x14ac:dyDescent="0.2">
      <c r="B2209" s="8"/>
      <c r="C2209" s="8"/>
      <c r="D2209" s="8"/>
      <c r="E2209" s="8"/>
      <c r="F2209" s="8"/>
      <c r="G2209" s="8"/>
      <c r="H2209" s="8"/>
      <c r="I2209" s="8"/>
      <c r="J2209" s="8"/>
      <c r="K2209" s="8"/>
      <c r="L2209" s="8"/>
      <c r="M2209" s="1"/>
      <c r="W2209" s="15"/>
    </row>
    <row r="2210" spans="2:23" ht="31.5" hidden="1" customHeight="1" x14ac:dyDescent="0.2">
      <c r="B2210" s="8"/>
      <c r="C2210" s="8"/>
      <c r="D2210" s="8"/>
      <c r="E2210" s="8"/>
      <c r="F2210" s="8"/>
      <c r="G2210" s="8"/>
      <c r="H2210" s="8"/>
      <c r="I2210" s="8"/>
      <c r="J2210" s="8"/>
      <c r="K2210" s="8"/>
      <c r="L2210" s="8"/>
      <c r="M2210" s="1"/>
      <c r="W2210" s="15"/>
    </row>
    <row r="2211" spans="2:23" ht="31.5" hidden="1" customHeight="1" x14ac:dyDescent="0.2">
      <c r="B2211" s="8"/>
      <c r="C2211" s="8"/>
      <c r="D2211" s="8"/>
      <c r="E2211" s="8"/>
      <c r="F2211" s="8"/>
      <c r="G2211" s="8"/>
      <c r="H2211" s="8"/>
      <c r="I2211" s="8"/>
      <c r="J2211" s="8"/>
      <c r="K2211" s="8"/>
      <c r="L2211" s="8"/>
      <c r="M2211" s="1"/>
      <c r="W2211" s="15"/>
    </row>
    <row r="2212" spans="2:23" ht="31.5" hidden="1" customHeight="1" x14ac:dyDescent="0.2">
      <c r="B2212" s="8"/>
      <c r="C2212" s="8"/>
      <c r="D2212" s="8"/>
      <c r="E2212" s="8"/>
      <c r="F2212" s="8"/>
      <c r="G2212" s="8"/>
      <c r="H2212" s="8"/>
      <c r="I2212" s="8"/>
      <c r="J2212" s="8"/>
      <c r="K2212" s="8"/>
      <c r="L2212" s="8"/>
      <c r="M2212" s="1"/>
      <c r="W2212" s="15"/>
    </row>
    <row r="2213" spans="2:23" ht="31.5" hidden="1" customHeight="1" x14ac:dyDescent="0.2">
      <c r="B2213" s="8"/>
      <c r="C2213" s="8"/>
      <c r="D2213" s="8"/>
      <c r="E2213" s="8"/>
      <c r="F2213" s="8"/>
      <c r="G2213" s="8"/>
      <c r="H2213" s="8"/>
      <c r="I2213" s="8"/>
      <c r="J2213" s="8"/>
      <c r="K2213" s="8"/>
      <c r="L2213" s="8"/>
      <c r="M2213" s="1"/>
      <c r="W2213" s="15"/>
    </row>
    <row r="2214" spans="2:23" ht="31.5" hidden="1" customHeight="1" x14ac:dyDescent="0.2">
      <c r="B2214" s="8"/>
      <c r="C2214" s="8"/>
      <c r="D2214" s="8"/>
      <c r="E2214" s="8"/>
      <c r="F2214" s="8"/>
      <c r="G2214" s="8"/>
      <c r="H2214" s="8"/>
      <c r="I2214" s="8"/>
      <c r="J2214" s="8"/>
      <c r="K2214" s="8"/>
      <c r="L2214" s="8"/>
      <c r="M2214" s="1"/>
      <c r="W2214" s="15"/>
    </row>
    <row r="2215" spans="2:23" ht="31.5" hidden="1" customHeight="1" x14ac:dyDescent="0.2">
      <c r="B2215" s="8"/>
      <c r="C2215" s="8"/>
      <c r="D2215" s="8"/>
      <c r="E2215" s="8"/>
      <c r="F2215" s="8"/>
      <c r="G2215" s="8"/>
      <c r="H2215" s="8"/>
      <c r="I2215" s="8"/>
      <c r="J2215" s="8"/>
      <c r="K2215" s="8"/>
      <c r="L2215" s="8"/>
      <c r="M2215" s="1"/>
      <c r="W2215" s="15"/>
    </row>
    <row r="2216" spans="2:23" ht="31.5" hidden="1" customHeight="1" x14ac:dyDescent="0.2">
      <c r="B2216" s="8"/>
      <c r="C2216" s="8"/>
      <c r="D2216" s="8"/>
      <c r="E2216" s="8"/>
      <c r="F2216" s="8"/>
      <c r="G2216" s="8"/>
      <c r="H2216" s="8"/>
      <c r="I2216" s="8"/>
      <c r="J2216" s="8"/>
      <c r="K2216" s="8"/>
      <c r="L2216" s="8"/>
      <c r="M2216" s="1"/>
      <c r="W2216" s="15"/>
    </row>
    <row r="2217" spans="2:23" ht="31.5" hidden="1" customHeight="1" x14ac:dyDescent="0.2">
      <c r="B2217" s="8"/>
      <c r="C2217" s="8"/>
      <c r="D2217" s="8"/>
      <c r="E2217" s="8"/>
      <c r="F2217" s="8"/>
      <c r="G2217" s="8"/>
      <c r="H2217" s="8"/>
      <c r="I2217" s="8"/>
      <c r="J2217" s="8"/>
      <c r="K2217" s="8"/>
      <c r="L2217" s="8"/>
      <c r="M2217" s="1"/>
      <c r="W2217" s="15"/>
    </row>
    <row r="2218" spans="2:23" ht="31.5" hidden="1" customHeight="1" x14ac:dyDescent="0.2">
      <c r="B2218" s="8"/>
      <c r="C2218" s="8"/>
      <c r="D2218" s="8"/>
      <c r="E2218" s="8"/>
      <c r="F2218" s="8"/>
      <c r="G2218" s="8"/>
      <c r="H2218" s="8"/>
      <c r="I2218" s="8"/>
      <c r="J2218" s="8"/>
      <c r="K2218" s="8"/>
      <c r="L2218" s="8"/>
      <c r="M2218" s="1"/>
      <c r="W2218" s="15"/>
    </row>
    <row r="2219" spans="2:23" ht="31.5" hidden="1" customHeight="1" x14ac:dyDescent="0.2">
      <c r="B2219" s="8"/>
      <c r="C2219" s="8"/>
      <c r="D2219" s="8"/>
      <c r="E2219" s="8"/>
      <c r="F2219" s="8"/>
      <c r="G2219" s="8"/>
      <c r="H2219" s="8"/>
      <c r="I2219" s="8"/>
      <c r="J2219" s="8"/>
      <c r="K2219" s="8"/>
      <c r="L2219" s="8"/>
      <c r="M2219" s="1"/>
      <c r="W2219" s="15"/>
    </row>
    <row r="2220" spans="2:23" ht="31.5" hidden="1" customHeight="1" x14ac:dyDescent="0.2">
      <c r="B2220" s="8"/>
      <c r="C2220" s="8"/>
      <c r="D2220" s="8"/>
      <c r="E2220" s="8"/>
      <c r="F2220" s="8"/>
      <c r="G2220" s="8"/>
      <c r="H2220" s="8"/>
      <c r="I2220" s="8"/>
      <c r="J2220" s="8"/>
      <c r="K2220" s="8"/>
      <c r="L2220" s="8"/>
      <c r="M2220" s="1"/>
      <c r="W2220" s="15"/>
    </row>
    <row r="2221" spans="2:23" ht="31.5" hidden="1" customHeight="1" x14ac:dyDescent="0.2">
      <c r="B2221" s="8"/>
      <c r="C2221" s="8"/>
      <c r="D2221" s="8"/>
      <c r="E2221" s="8"/>
      <c r="F2221" s="8"/>
      <c r="G2221" s="8"/>
      <c r="H2221" s="8"/>
      <c r="I2221" s="8"/>
      <c r="J2221" s="8"/>
      <c r="K2221" s="8"/>
      <c r="L2221" s="8"/>
      <c r="M2221" s="1"/>
      <c r="W2221" s="15"/>
    </row>
    <row r="2222" spans="2:23" ht="31.5" hidden="1" customHeight="1" x14ac:dyDescent="0.2">
      <c r="B2222" s="8"/>
      <c r="C2222" s="8"/>
      <c r="D2222" s="8"/>
      <c r="E2222" s="8"/>
      <c r="F2222" s="8"/>
      <c r="G2222" s="8"/>
      <c r="H2222" s="8"/>
      <c r="I2222" s="8"/>
      <c r="J2222" s="8"/>
      <c r="K2222" s="8"/>
      <c r="L2222" s="8"/>
      <c r="M2222" s="1"/>
      <c r="W2222" s="15"/>
    </row>
    <row r="2223" spans="2:23" ht="31.5" hidden="1" customHeight="1" x14ac:dyDescent="0.2">
      <c r="B2223" s="8"/>
      <c r="C2223" s="8"/>
      <c r="D2223" s="8"/>
      <c r="E2223" s="8"/>
      <c r="F2223" s="8"/>
      <c r="G2223" s="8"/>
      <c r="H2223" s="8"/>
      <c r="I2223" s="8"/>
      <c r="J2223" s="8"/>
      <c r="K2223" s="8"/>
      <c r="L2223" s="8"/>
      <c r="M2223" s="1"/>
      <c r="W2223" s="15"/>
    </row>
    <row r="2224" spans="2:23" ht="12.75" hidden="1" x14ac:dyDescent="0.2">
      <c r="B2224" s="8"/>
      <c r="C2224" s="8"/>
      <c r="D2224" s="8"/>
      <c r="E2224" s="8"/>
      <c r="F2224" s="8"/>
      <c r="G2224" s="8"/>
      <c r="H2224" s="8"/>
      <c r="I2224" s="8"/>
      <c r="J2224" s="8"/>
      <c r="K2224" s="8"/>
      <c r="L2224" s="8"/>
      <c r="M2224" s="1"/>
      <c r="W2224" s="15"/>
    </row>
    <row r="2225" spans="2:23" ht="12.75" hidden="1" x14ac:dyDescent="0.2">
      <c r="B2225" s="8"/>
      <c r="C2225" s="8"/>
      <c r="D2225" s="8"/>
      <c r="E2225" s="8"/>
      <c r="F2225" s="8"/>
      <c r="G2225" s="8"/>
      <c r="H2225" s="8"/>
      <c r="I2225" s="8"/>
      <c r="J2225" s="8"/>
      <c r="K2225" s="8"/>
      <c r="L2225" s="8"/>
      <c r="M2225" s="1"/>
      <c r="W2225" s="15"/>
    </row>
    <row r="2226" spans="2:23" ht="12.75" hidden="1" x14ac:dyDescent="0.2">
      <c r="B2226" s="8"/>
      <c r="C2226" s="8"/>
      <c r="D2226" s="8"/>
      <c r="E2226" s="8"/>
      <c r="F2226" s="8"/>
      <c r="G2226" s="8"/>
      <c r="H2226" s="8"/>
      <c r="I2226" s="8"/>
      <c r="J2226" s="8"/>
      <c r="K2226" s="8"/>
      <c r="L2226" s="8"/>
      <c r="M2226" s="1"/>
      <c r="W2226" s="15"/>
    </row>
    <row r="2227" spans="2:23" ht="12.75" hidden="1" x14ac:dyDescent="0.2">
      <c r="B2227" s="8"/>
      <c r="C2227" s="8"/>
      <c r="D2227" s="8"/>
      <c r="E2227" s="8"/>
      <c r="F2227" s="8"/>
      <c r="G2227" s="8"/>
      <c r="H2227" s="8"/>
      <c r="I2227" s="8"/>
      <c r="J2227" s="8"/>
      <c r="K2227" s="8"/>
      <c r="L2227" s="8"/>
      <c r="M2227" s="1"/>
      <c r="W2227" s="15"/>
    </row>
    <row r="2228" spans="2:23" ht="12.75" hidden="1" x14ac:dyDescent="0.2">
      <c r="B2228" s="8"/>
      <c r="C2228" s="8"/>
      <c r="D2228" s="8"/>
      <c r="E2228" s="8"/>
      <c r="F2228" s="8"/>
      <c r="G2228" s="8"/>
      <c r="H2228" s="8"/>
      <c r="I2228" s="8"/>
      <c r="J2228" s="8"/>
      <c r="K2228" s="8"/>
      <c r="L2228" s="8"/>
      <c r="M2228" s="1"/>
      <c r="W2228" s="15"/>
    </row>
    <row r="2229" spans="2:23" ht="12.75" hidden="1" x14ac:dyDescent="0.2">
      <c r="B2229" s="8"/>
      <c r="C2229" s="8"/>
      <c r="D2229" s="8"/>
      <c r="E2229" s="8"/>
      <c r="F2229" s="8"/>
      <c r="G2229" s="8"/>
      <c r="H2229" s="8"/>
      <c r="I2229" s="8"/>
      <c r="J2229" s="8"/>
      <c r="K2229" s="8"/>
      <c r="L2229" s="8"/>
      <c r="M2229" s="1"/>
      <c r="W2229" s="15"/>
    </row>
    <row r="2230" spans="2:23" ht="12.75" hidden="1" x14ac:dyDescent="0.2">
      <c r="B2230" s="8"/>
      <c r="C2230" s="8"/>
      <c r="D2230" s="8"/>
      <c r="E2230" s="8"/>
      <c r="F2230" s="8"/>
      <c r="G2230" s="8"/>
      <c r="H2230" s="8"/>
      <c r="I2230" s="8"/>
      <c r="J2230" s="8"/>
      <c r="K2230" s="8"/>
      <c r="L2230" s="8"/>
      <c r="M2230" s="1"/>
      <c r="W2230" s="15"/>
    </row>
    <row r="2231" spans="2:23" ht="12.75" hidden="1" x14ac:dyDescent="0.2">
      <c r="B2231" s="8"/>
      <c r="C2231" s="8"/>
      <c r="D2231" s="8"/>
      <c r="E2231" s="8"/>
      <c r="F2231" s="8"/>
      <c r="G2231" s="8"/>
      <c r="H2231" s="8"/>
      <c r="I2231" s="8"/>
      <c r="J2231" s="8"/>
      <c r="K2231" s="8"/>
      <c r="L2231" s="8"/>
      <c r="M2231" s="1"/>
      <c r="W2231" s="15"/>
    </row>
    <row r="2232" spans="2:23" ht="12.75" hidden="1" x14ac:dyDescent="0.2">
      <c r="B2232" s="8"/>
      <c r="C2232" s="8"/>
      <c r="D2232" s="8"/>
      <c r="E2232" s="8"/>
      <c r="F2232" s="8"/>
      <c r="G2232" s="8"/>
      <c r="H2232" s="8"/>
      <c r="I2232" s="8"/>
      <c r="J2232" s="8"/>
      <c r="K2232" s="8"/>
      <c r="L2232" s="8"/>
      <c r="M2232" s="1"/>
      <c r="W2232" s="15"/>
    </row>
    <row r="2233" spans="2:23" ht="12.75" hidden="1" x14ac:dyDescent="0.2">
      <c r="B2233" s="8"/>
      <c r="C2233" s="8"/>
      <c r="D2233" s="8"/>
      <c r="E2233" s="8"/>
      <c r="F2233" s="8"/>
      <c r="G2233" s="8"/>
      <c r="H2233" s="8"/>
      <c r="I2233" s="8"/>
      <c r="J2233" s="8"/>
      <c r="K2233" s="8"/>
      <c r="L2233" s="8"/>
      <c r="M2233" s="1"/>
      <c r="W2233" s="15"/>
    </row>
    <row r="2234" spans="2:23" ht="12.75" hidden="1" x14ac:dyDescent="0.2">
      <c r="B2234" s="8"/>
      <c r="C2234" s="8"/>
      <c r="D2234" s="8"/>
      <c r="E2234" s="8"/>
      <c r="F2234" s="8"/>
      <c r="G2234" s="8"/>
      <c r="H2234" s="8"/>
      <c r="I2234" s="8"/>
      <c r="J2234" s="8"/>
      <c r="K2234" s="8"/>
      <c r="L2234" s="8"/>
      <c r="M2234" s="1"/>
      <c r="W2234" s="15"/>
    </row>
    <row r="2235" spans="2:23" ht="12.75" hidden="1" x14ac:dyDescent="0.2">
      <c r="B2235" s="8"/>
      <c r="C2235" s="8"/>
      <c r="D2235" s="8"/>
      <c r="E2235" s="8"/>
      <c r="F2235" s="8"/>
      <c r="G2235" s="8"/>
      <c r="H2235" s="8"/>
      <c r="I2235" s="8"/>
      <c r="J2235" s="8"/>
      <c r="K2235" s="8"/>
      <c r="L2235" s="8"/>
      <c r="M2235" s="1"/>
      <c r="W2235" s="15"/>
    </row>
    <row r="2236" spans="2:23" ht="12.75" hidden="1" x14ac:dyDescent="0.2">
      <c r="B2236" s="8"/>
      <c r="C2236" s="8"/>
      <c r="D2236" s="8"/>
      <c r="E2236" s="8"/>
      <c r="F2236" s="8"/>
      <c r="G2236" s="8"/>
      <c r="H2236" s="8"/>
      <c r="I2236" s="8"/>
      <c r="J2236" s="8"/>
      <c r="K2236" s="8"/>
      <c r="L2236" s="8"/>
      <c r="M2236" s="1"/>
      <c r="W2236" s="15"/>
    </row>
    <row r="2237" spans="2:23" ht="12.75" hidden="1" x14ac:dyDescent="0.2">
      <c r="B2237" s="8"/>
      <c r="C2237" s="8"/>
      <c r="D2237" s="8"/>
      <c r="E2237" s="8"/>
      <c r="F2237" s="8"/>
      <c r="G2237" s="8"/>
      <c r="H2237" s="8"/>
      <c r="I2237" s="8"/>
      <c r="J2237" s="8"/>
      <c r="K2237" s="8"/>
      <c r="L2237" s="8"/>
      <c r="M2237" s="1"/>
      <c r="W2237" s="15"/>
    </row>
    <row r="2238" spans="2:23" ht="12.75" hidden="1" x14ac:dyDescent="0.2">
      <c r="B2238" s="8"/>
      <c r="C2238" s="8"/>
      <c r="D2238" s="8"/>
      <c r="E2238" s="8"/>
      <c r="F2238" s="8"/>
      <c r="G2238" s="8"/>
      <c r="H2238" s="8"/>
      <c r="I2238" s="8"/>
      <c r="J2238" s="8"/>
      <c r="K2238" s="8"/>
      <c r="L2238" s="8"/>
      <c r="M2238" s="1"/>
      <c r="W2238" s="15"/>
    </row>
    <row r="2239" spans="2:23" ht="12.75" hidden="1" x14ac:dyDescent="0.2">
      <c r="B2239" s="8"/>
      <c r="C2239" s="8"/>
      <c r="D2239" s="8"/>
      <c r="E2239" s="8"/>
      <c r="F2239" s="8"/>
      <c r="G2239" s="8"/>
      <c r="H2239" s="8"/>
      <c r="I2239" s="8"/>
      <c r="J2239" s="8"/>
      <c r="K2239" s="8"/>
      <c r="L2239" s="8"/>
      <c r="M2239" s="1"/>
      <c r="W2239" s="15"/>
    </row>
    <row r="2240" spans="2:23" ht="12.75" hidden="1" x14ac:dyDescent="0.2">
      <c r="B2240" s="8"/>
      <c r="C2240" s="8"/>
      <c r="D2240" s="8"/>
      <c r="E2240" s="8"/>
      <c r="F2240" s="8"/>
      <c r="G2240" s="8"/>
      <c r="H2240" s="8"/>
      <c r="I2240" s="8"/>
      <c r="J2240" s="8"/>
      <c r="K2240" s="8"/>
      <c r="L2240" s="8"/>
      <c r="M2240" s="1"/>
      <c r="W2240" s="15"/>
    </row>
    <row r="2241" spans="2:23" ht="12.75" hidden="1" x14ac:dyDescent="0.2">
      <c r="B2241" s="8"/>
      <c r="C2241" s="8"/>
      <c r="D2241" s="8"/>
      <c r="E2241" s="8"/>
      <c r="F2241" s="8"/>
      <c r="G2241" s="8"/>
      <c r="H2241" s="8"/>
      <c r="I2241" s="8"/>
      <c r="J2241" s="8"/>
      <c r="K2241" s="8"/>
      <c r="L2241" s="8"/>
      <c r="M2241" s="1"/>
      <c r="W2241" s="15"/>
    </row>
    <row r="2242" spans="2:23" ht="12.75" hidden="1" x14ac:dyDescent="0.2">
      <c r="B2242" s="8"/>
      <c r="C2242" s="8"/>
      <c r="D2242" s="8"/>
      <c r="E2242" s="8"/>
      <c r="F2242" s="8"/>
      <c r="G2242" s="8"/>
      <c r="H2242" s="8"/>
      <c r="I2242" s="8"/>
      <c r="J2242" s="8"/>
      <c r="K2242" s="8"/>
      <c r="L2242" s="8"/>
      <c r="M2242" s="1"/>
      <c r="W2242" s="15"/>
    </row>
    <row r="2243" spans="2:23" ht="12.75" hidden="1" x14ac:dyDescent="0.2">
      <c r="B2243" s="8"/>
      <c r="C2243" s="8"/>
      <c r="D2243" s="8"/>
      <c r="E2243" s="8"/>
      <c r="F2243" s="8"/>
      <c r="G2243" s="8"/>
      <c r="H2243" s="8"/>
      <c r="I2243" s="8"/>
      <c r="J2243" s="8"/>
      <c r="K2243" s="8"/>
      <c r="L2243" s="8"/>
      <c r="M2243" s="1"/>
      <c r="W2243" s="15"/>
    </row>
    <row r="2244" spans="2:23" ht="12.75" hidden="1" x14ac:dyDescent="0.2">
      <c r="B2244" s="8"/>
      <c r="C2244" s="8"/>
      <c r="D2244" s="8"/>
      <c r="E2244" s="8"/>
      <c r="F2244" s="8"/>
      <c r="G2244" s="8"/>
      <c r="H2244" s="8"/>
      <c r="I2244" s="8"/>
      <c r="J2244" s="8"/>
      <c r="K2244" s="8"/>
      <c r="L2244" s="8"/>
      <c r="M2244" s="1"/>
      <c r="W2244" s="15"/>
    </row>
    <row r="2245" spans="2:23" ht="12.75" hidden="1" x14ac:dyDescent="0.2">
      <c r="B2245" s="8"/>
      <c r="C2245" s="8"/>
      <c r="D2245" s="8"/>
      <c r="E2245" s="8"/>
      <c r="F2245" s="8"/>
      <c r="G2245" s="8"/>
      <c r="H2245" s="8"/>
      <c r="I2245" s="8"/>
      <c r="J2245" s="8"/>
      <c r="K2245" s="8"/>
      <c r="L2245" s="8"/>
      <c r="M2245" s="1"/>
      <c r="W2245" s="15"/>
    </row>
    <row r="2246" spans="2:23" ht="12.75" hidden="1" x14ac:dyDescent="0.2">
      <c r="B2246" s="8"/>
      <c r="C2246" s="8"/>
      <c r="D2246" s="8"/>
      <c r="E2246" s="8"/>
      <c r="F2246" s="8"/>
      <c r="G2246" s="8"/>
      <c r="H2246" s="8"/>
      <c r="I2246" s="8"/>
      <c r="J2246" s="8"/>
      <c r="K2246" s="8"/>
      <c r="L2246" s="8"/>
      <c r="M2246" s="1"/>
      <c r="W2246" s="15"/>
    </row>
    <row r="2247" spans="2:23" ht="12.75" hidden="1" x14ac:dyDescent="0.2">
      <c r="B2247" s="8"/>
      <c r="C2247" s="8"/>
      <c r="D2247" s="8"/>
      <c r="E2247" s="8"/>
      <c r="F2247" s="8"/>
      <c r="G2247" s="8"/>
      <c r="H2247" s="8"/>
      <c r="I2247" s="8"/>
      <c r="J2247" s="8"/>
      <c r="K2247" s="8"/>
      <c r="L2247" s="8"/>
      <c r="M2247" s="1"/>
      <c r="W2247" s="15"/>
    </row>
    <row r="2248" spans="2:23" ht="12.75" hidden="1" x14ac:dyDescent="0.2">
      <c r="B2248" s="8"/>
      <c r="C2248" s="8"/>
      <c r="D2248" s="8"/>
      <c r="E2248" s="8"/>
      <c r="F2248" s="8"/>
      <c r="G2248" s="8"/>
      <c r="H2248" s="8"/>
      <c r="I2248" s="8"/>
      <c r="J2248" s="8"/>
      <c r="K2248" s="8"/>
      <c r="L2248" s="8"/>
      <c r="M2248" s="1"/>
      <c r="W2248" s="15"/>
    </row>
    <row r="2249" spans="2:23" ht="12.75" hidden="1" x14ac:dyDescent="0.2">
      <c r="B2249" s="8"/>
      <c r="C2249" s="8"/>
      <c r="D2249" s="8"/>
      <c r="E2249" s="8"/>
      <c r="F2249" s="8"/>
      <c r="G2249" s="8"/>
      <c r="H2249" s="8"/>
      <c r="I2249" s="8"/>
      <c r="J2249" s="8"/>
      <c r="K2249" s="8"/>
      <c r="L2249" s="8"/>
      <c r="M2249" s="1"/>
      <c r="W2249" s="15"/>
    </row>
    <row r="2250" spans="2:23" ht="12.75" hidden="1" x14ac:dyDescent="0.2">
      <c r="B2250" s="8"/>
      <c r="C2250" s="8"/>
      <c r="D2250" s="8"/>
      <c r="E2250" s="8"/>
      <c r="F2250" s="8"/>
      <c r="G2250" s="8"/>
      <c r="H2250" s="8"/>
      <c r="I2250" s="8"/>
      <c r="J2250" s="8"/>
      <c r="K2250" s="8"/>
      <c r="L2250" s="8"/>
      <c r="M2250" s="1"/>
      <c r="W2250" s="15"/>
    </row>
    <row r="2251" spans="2:23" ht="12.75" hidden="1" x14ac:dyDescent="0.2">
      <c r="B2251" s="8"/>
      <c r="C2251" s="8"/>
      <c r="D2251" s="8"/>
      <c r="E2251" s="8"/>
      <c r="F2251" s="8"/>
      <c r="G2251" s="8"/>
      <c r="H2251" s="8"/>
      <c r="I2251" s="8"/>
      <c r="J2251" s="8"/>
      <c r="K2251" s="8"/>
      <c r="L2251" s="8"/>
      <c r="M2251" s="1"/>
      <c r="W2251" s="15"/>
    </row>
    <row r="2252" spans="2:23" ht="12.75" hidden="1" x14ac:dyDescent="0.2">
      <c r="B2252" s="8"/>
      <c r="C2252" s="8"/>
      <c r="D2252" s="8"/>
      <c r="E2252" s="8"/>
      <c r="F2252" s="8"/>
      <c r="G2252" s="8"/>
      <c r="H2252" s="8"/>
      <c r="I2252" s="8"/>
      <c r="J2252" s="8"/>
      <c r="K2252" s="8"/>
      <c r="L2252" s="8"/>
      <c r="M2252" s="1"/>
      <c r="W2252" s="15"/>
    </row>
    <row r="2253" spans="2:23" ht="12.75" hidden="1" x14ac:dyDescent="0.2">
      <c r="B2253" s="8"/>
      <c r="C2253" s="8"/>
      <c r="D2253" s="8"/>
      <c r="E2253" s="8"/>
      <c r="F2253" s="8"/>
      <c r="G2253" s="8"/>
      <c r="H2253" s="8"/>
      <c r="I2253" s="8"/>
      <c r="J2253" s="8"/>
      <c r="K2253" s="8"/>
      <c r="L2253" s="8"/>
      <c r="M2253" s="1"/>
      <c r="W2253" s="15"/>
    </row>
    <row r="2254" spans="2:23" ht="12.75" hidden="1" x14ac:dyDescent="0.2">
      <c r="B2254" s="8"/>
      <c r="C2254" s="8"/>
      <c r="D2254" s="8"/>
      <c r="E2254" s="8"/>
      <c r="F2254" s="8"/>
      <c r="G2254" s="8"/>
      <c r="H2254" s="8"/>
      <c r="I2254" s="8"/>
      <c r="J2254" s="8"/>
      <c r="K2254" s="8"/>
      <c r="L2254" s="8"/>
      <c r="M2254" s="1"/>
      <c r="W2254" s="15"/>
    </row>
    <row r="2255" spans="2:23" ht="12.75" hidden="1" x14ac:dyDescent="0.2">
      <c r="B2255" s="8"/>
      <c r="C2255" s="8"/>
      <c r="D2255" s="8"/>
      <c r="E2255" s="8"/>
      <c r="F2255" s="8"/>
      <c r="G2255" s="8"/>
      <c r="H2255" s="8"/>
      <c r="I2255" s="8"/>
      <c r="J2255" s="8"/>
      <c r="K2255" s="8"/>
      <c r="L2255" s="8"/>
      <c r="M2255" s="1"/>
      <c r="W2255" s="15"/>
    </row>
    <row r="2256" spans="2:23" ht="12.75" hidden="1" x14ac:dyDescent="0.2">
      <c r="B2256" s="8"/>
      <c r="C2256" s="8"/>
      <c r="D2256" s="8"/>
      <c r="E2256" s="8"/>
      <c r="F2256" s="8"/>
      <c r="G2256" s="8"/>
      <c r="H2256" s="8"/>
      <c r="I2256" s="8"/>
      <c r="J2256" s="8"/>
      <c r="K2256" s="8"/>
      <c r="L2256" s="8"/>
      <c r="M2256" s="1"/>
      <c r="W2256" s="15"/>
    </row>
    <row r="2257" spans="2:23" ht="12.75" hidden="1" x14ac:dyDescent="0.2">
      <c r="B2257" s="8"/>
      <c r="C2257" s="8"/>
      <c r="D2257" s="8"/>
      <c r="E2257" s="8"/>
      <c r="F2257" s="8"/>
      <c r="G2257" s="8"/>
      <c r="H2257" s="8"/>
      <c r="I2257" s="8"/>
      <c r="J2257" s="8"/>
      <c r="K2257" s="8"/>
      <c r="L2257" s="8"/>
      <c r="M2257" s="1"/>
      <c r="W2257" s="15"/>
    </row>
    <row r="2258" spans="2:23" ht="12.75" hidden="1" x14ac:dyDescent="0.2">
      <c r="B2258" s="8"/>
      <c r="C2258" s="8"/>
      <c r="D2258" s="8"/>
      <c r="E2258" s="8"/>
      <c r="F2258" s="8"/>
      <c r="G2258" s="8"/>
      <c r="H2258" s="8"/>
      <c r="I2258" s="8"/>
      <c r="J2258" s="8"/>
      <c r="K2258" s="8"/>
      <c r="L2258" s="8"/>
      <c r="M2258" s="1"/>
      <c r="W2258" s="15"/>
    </row>
    <row r="2259" spans="2:23" ht="12.75" hidden="1" x14ac:dyDescent="0.2">
      <c r="B2259" s="8"/>
      <c r="C2259" s="8"/>
      <c r="D2259" s="8"/>
      <c r="E2259" s="8"/>
      <c r="F2259" s="8"/>
      <c r="G2259" s="8"/>
      <c r="H2259" s="8"/>
      <c r="I2259" s="8"/>
      <c r="J2259" s="8"/>
      <c r="K2259" s="8"/>
      <c r="L2259" s="8"/>
      <c r="M2259" s="1"/>
      <c r="W2259" s="15"/>
    </row>
    <row r="2260" spans="2:23" ht="12.75" hidden="1" x14ac:dyDescent="0.2">
      <c r="B2260" s="8"/>
      <c r="C2260" s="8"/>
      <c r="D2260" s="8"/>
      <c r="E2260" s="8"/>
      <c r="F2260" s="8"/>
      <c r="G2260" s="8"/>
      <c r="H2260" s="8"/>
      <c r="I2260" s="8"/>
      <c r="J2260" s="8"/>
      <c r="K2260" s="8"/>
      <c r="L2260" s="8"/>
      <c r="M2260" s="1"/>
      <c r="W2260" s="15"/>
    </row>
    <row r="2261" spans="2:23" ht="12.75" hidden="1" x14ac:dyDescent="0.2">
      <c r="B2261" s="8"/>
      <c r="C2261" s="8"/>
      <c r="D2261" s="8"/>
      <c r="E2261" s="8"/>
      <c r="F2261" s="8"/>
      <c r="G2261" s="8"/>
      <c r="H2261" s="8"/>
      <c r="I2261" s="8"/>
      <c r="J2261" s="8"/>
      <c r="K2261" s="8"/>
      <c r="L2261" s="8"/>
      <c r="M2261" s="1"/>
      <c r="W2261" s="15"/>
    </row>
    <row r="2262" spans="2:23" ht="12.75" hidden="1" x14ac:dyDescent="0.2">
      <c r="B2262" s="8"/>
      <c r="C2262" s="8"/>
      <c r="D2262" s="8"/>
      <c r="E2262" s="8"/>
      <c r="F2262" s="8"/>
      <c r="G2262" s="8"/>
      <c r="H2262" s="8"/>
      <c r="I2262" s="8"/>
      <c r="J2262" s="8"/>
      <c r="K2262" s="8"/>
      <c r="L2262" s="8"/>
      <c r="M2262" s="1"/>
      <c r="W2262" s="15"/>
    </row>
    <row r="2263" spans="2:23" ht="12.75" hidden="1" x14ac:dyDescent="0.2">
      <c r="B2263" s="8"/>
      <c r="C2263" s="8"/>
      <c r="D2263" s="8"/>
      <c r="E2263" s="8"/>
      <c r="F2263" s="8"/>
      <c r="G2263" s="8"/>
      <c r="H2263" s="8"/>
      <c r="I2263" s="8"/>
      <c r="J2263" s="8"/>
      <c r="K2263" s="8"/>
      <c r="L2263" s="8"/>
      <c r="M2263" s="1"/>
      <c r="W2263" s="15"/>
    </row>
    <row r="2264" spans="2:23" ht="12.75" hidden="1" x14ac:dyDescent="0.2">
      <c r="B2264" s="8"/>
      <c r="C2264" s="8"/>
      <c r="D2264" s="8"/>
      <c r="E2264" s="8"/>
      <c r="F2264" s="8"/>
      <c r="G2264" s="8"/>
      <c r="H2264" s="8"/>
      <c r="I2264" s="8"/>
      <c r="J2264" s="8"/>
      <c r="K2264" s="8"/>
      <c r="L2264" s="8"/>
      <c r="M2264" s="1"/>
      <c r="W2264" s="15"/>
    </row>
    <row r="2265" spans="2:23" ht="12.75" hidden="1" x14ac:dyDescent="0.2">
      <c r="B2265" s="8"/>
      <c r="C2265" s="8"/>
      <c r="D2265" s="8"/>
      <c r="E2265" s="8"/>
      <c r="F2265" s="8"/>
      <c r="G2265" s="8"/>
      <c r="H2265" s="8"/>
      <c r="I2265" s="8"/>
      <c r="J2265" s="8"/>
      <c r="K2265" s="8"/>
      <c r="L2265" s="8"/>
      <c r="M2265" s="1"/>
      <c r="W2265" s="15"/>
    </row>
    <row r="2266" spans="2:23" ht="12.75" hidden="1" x14ac:dyDescent="0.2">
      <c r="B2266" s="8"/>
      <c r="C2266" s="8"/>
      <c r="D2266" s="8"/>
      <c r="E2266" s="8"/>
      <c r="F2266" s="8"/>
      <c r="G2266" s="8"/>
      <c r="H2266" s="8"/>
      <c r="I2266" s="8"/>
      <c r="J2266" s="8"/>
      <c r="K2266" s="8"/>
      <c r="L2266" s="8"/>
      <c r="M2266" s="1"/>
      <c r="W2266" s="15"/>
    </row>
    <row r="2267" spans="2:23" ht="12.75" hidden="1" x14ac:dyDescent="0.2">
      <c r="B2267" s="8"/>
      <c r="C2267" s="8"/>
      <c r="D2267" s="8"/>
      <c r="E2267" s="8"/>
      <c r="F2267" s="8"/>
      <c r="G2267" s="8"/>
      <c r="H2267" s="8"/>
      <c r="I2267" s="8"/>
      <c r="J2267" s="8"/>
      <c r="K2267" s="8"/>
      <c r="L2267" s="8"/>
      <c r="M2267" s="1"/>
      <c r="W2267" s="15"/>
    </row>
    <row r="2268" spans="2:23" ht="12.75" hidden="1" x14ac:dyDescent="0.2">
      <c r="B2268" s="8"/>
      <c r="C2268" s="8"/>
      <c r="D2268" s="8"/>
      <c r="E2268" s="8"/>
      <c r="F2268" s="8"/>
      <c r="G2268" s="8"/>
      <c r="H2268" s="8"/>
      <c r="I2268" s="8"/>
      <c r="J2268" s="8"/>
      <c r="K2268" s="8"/>
      <c r="L2268" s="8"/>
      <c r="M2268" s="1"/>
      <c r="W2268" s="15"/>
    </row>
    <row r="2269" spans="2:23" ht="12.75" hidden="1" x14ac:dyDescent="0.2">
      <c r="B2269" s="8"/>
      <c r="C2269" s="8"/>
      <c r="D2269" s="8"/>
      <c r="E2269" s="8"/>
      <c r="F2269" s="8"/>
      <c r="G2269" s="8"/>
      <c r="H2269" s="8"/>
      <c r="I2269" s="8"/>
      <c r="J2269" s="8"/>
      <c r="K2269" s="8"/>
      <c r="L2269" s="8"/>
      <c r="M2269" s="1"/>
      <c r="W2269" s="15"/>
    </row>
    <row r="2270" spans="2:23" ht="12.75" hidden="1" x14ac:dyDescent="0.2">
      <c r="B2270" s="8"/>
      <c r="C2270" s="8"/>
      <c r="D2270" s="8"/>
      <c r="E2270" s="8"/>
      <c r="F2270" s="8"/>
      <c r="G2270" s="8"/>
      <c r="H2270" s="8"/>
      <c r="I2270" s="8"/>
      <c r="J2270" s="8"/>
      <c r="K2270" s="8"/>
      <c r="L2270" s="8"/>
      <c r="M2270" s="1"/>
      <c r="W2270" s="15"/>
    </row>
    <row r="2271" spans="2:23" ht="12.75" hidden="1" x14ac:dyDescent="0.2">
      <c r="B2271" s="8"/>
      <c r="C2271" s="8"/>
      <c r="D2271" s="8"/>
      <c r="E2271" s="8"/>
      <c r="F2271" s="8"/>
      <c r="G2271" s="8"/>
      <c r="H2271" s="8"/>
      <c r="I2271" s="8"/>
      <c r="J2271" s="8"/>
      <c r="K2271" s="8"/>
      <c r="L2271" s="8"/>
      <c r="M2271" s="1"/>
      <c r="W2271" s="15"/>
    </row>
    <row r="2272" spans="2:23" ht="12.75" hidden="1" x14ac:dyDescent="0.2">
      <c r="B2272" s="8"/>
      <c r="C2272" s="8"/>
      <c r="D2272" s="8"/>
      <c r="E2272" s="8"/>
      <c r="F2272" s="8"/>
      <c r="G2272" s="8"/>
      <c r="H2272" s="8"/>
      <c r="I2272" s="8"/>
      <c r="J2272" s="8"/>
      <c r="K2272" s="8"/>
      <c r="L2272" s="8"/>
      <c r="M2272" s="1"/>
      <c r="W2272" s="15"/>
    </row>
    <row r="2273" spans="2:23" ht="12.75" hidden="1" x14ac:dyDescent="0.2">
      <c r="B2273" s="8"/>
      <c r="C2273" s="8"/>
      <c r="D2273" s="8"/>
      <c r="E2273" s="8"/>
      <c r="F2273" s="8"/>
      <c r="G2273" s="8"/>
      <c r="H2273" s="8"/>
      <c r="I2273" s="8"/>
      <c r="J2273" s="8"/>
      <c r="K2273" s="8"/>
      <c r="L2273" s="8"/>
      <c r="M2273" s="1"/>
      <c r="W2273" s="15"/>
    </row>
    <row r="2274" spans="2:23" ht="12.75" hidden="1" x14ac:dyDescent="0.2">
      <c r="B2274" s="8"/>
      <c r="C2274" s="8"/>
      <c r="D2274" s="8"/>
      <c r="E2274" s="8"/>
      <c r="F2274" s="8"/>
      <c r="G2274" s="8"/>
      <c r="H2274" s="8"/>
      <c r="I2274" s="8"/>
      <c r="J2274" s="8"/>
      <c r="K2274" s="8"/>
      <c r="L2274" s="8"/>
      <c r="M2274" s="1"/>
      <c r="W2274" s="15"/>
    </row>
    <row r="2275" spans="2:23" ht="12.75" hidden="1" x14ac:dyDescent="0.2">
      <c r="B2275" s="8"/>
      <c r="C2275" s="8"/>
      <c r="D2275" s="8"/>
      <c r="E2275" s="8"/>
      <c r="F2275" s="8"/>
      <c r="G2275" s="8"/>
      <c r="H2275" s="8"/>
      <c r="I2275" s="8"/>
      <c r="J2275" s="8"/>
      <c r="K2275" s="8"/>
      <c r="L2275" s="8"/>
      <c r="M2275" s="1"/>
      <c r="W2275" s="15"/>
    </row>
    <row r="2276" spans="2:23" ht="12.75" hidden="1" x14ac:dyDescent="0.2">
      <c r="B2276" s="8"/>
      <c r="C2276" s="8"/>
      <c r="D2276" s="8"/>
      <c r="E2276" s="8"/>
      <c r="F2276" s="8"/>
      <c r="G2276" s="8"/>
      <c r="H2276" s="8"/>
      <c r="I2276" s="8"/>
      <c r="J2276" s="8"/>
      <c r="K2276" s="8"/>
      <c r="L2276" s="8"/>
      <c r="M2276" s="1"/>
      <c r="W2276" s="15"/>
    </row>
    <row r="2277" spans="2:23" ht="12.75" hidden="1" x14ac:dyDescent="0.2">
      <c r="B2277" s="8"/>
      <c r="C2277" s="8"/>
      <c r="D2277" s="8"/>
      <c r="E2277" s="8"/>
      <c r="F2277" s="8"/>
      <c r="G2277" s="8"/>
      <c r="H2277" s="8"/>
      <c r="I2277" s="8"/>
      <c r="J2277" s="8"/>
      <c r="K2277" s="8"/>
      <c r="L2277" s="8"/>
      <c r="M2277" s="1"/>
      <c r="W2277" s="15"/>
    </row>
    <row r="2278" spans="2:23" ht="12.75" hidden="1" x14ac:dyDescent="0.2">
      <c r="B2278" s="8"/>
      <c r="C2278" s="8"/>
      <c r="D2278" s="8"/>
      <c r="E2278" s="8"/>
      <c r="F2278" s="8"/>
      <c r="G2278" s="8"/>
      <c r="H2278" s="8"/>
      <c r="I2278" s="8"/>
      <c r="J2278" s="8"/>
      <c r="K2278" s="8"/>
      <c r="L2278" s="8"/>
      <c r="M2278" s="1"/>
      <c r="W2278" s="15"/>
    </row>
    <row r="2279" spans="2:23" ht="12.75" hidden="1" x14ac:dyDescent="0.2">
      <c r="B2279" s="8"/>
      <c r="C2279" s="8"/>
      <c r="D2279" s="8"/>
      <c r="E2279" s="8"/>
      <c r="F2279" s="8"/>
      <c r="G2279" s="8"/>
      <c r="H2279" s="8"/>
      <c r="I2279" s="8"/>
      <c r="J2279" s="8"/>
      <c r="K2279" s="8"/>
      <c r="L2279" s="8"/>
      <c r="M2279" s="1"/>
      <c r="W2279" s="15"/>
    </row>
    <row r="2280" spans="2:23" ht="12.75" hidden="1" x14ac:dyDescent="0.2">
      <c r="B2280" s="8"/>
      <c r="C2280" s="8"/>
      <c r="D2280" s="8"/>
      <c r="E2280" s="8"/>
      <c r="F2280" s="8"/>
      <c r="G2280" s="8"/>
      <c r="H2280" s="8"/>
      <c r="I2280" s="8"/>
      <c r="J2280" s="8"/>
      <c r="K2280" s="8"/>
      <c r="L2280" s="8"/>
      <c r="M2280" s="1"/>
      <c r="W2280" s="15"/>
    </row>
    <row r="2281" spans="2:23" ht="12.75" hidden="1" x14ac:dyDescent="0.2">
      <c r="B2281" s="8"/>
      <c r="C2281" s="8"/>
      <c r="D2281" s="8"/>
      <c r="E2281" s="8"/>
      <c r="F2281" s="8"/>
      <c r="G2281" s="8"/>
      <c r="H2281" s="8"/>
      <c r="I2281" s="8"/>
      <c r="J2281" s="8"/>
      <c r="K2281" s="8"/>
      <c r="L2281" s="8"/>
      <c r="M2281" s="1"/>
      <c r="W2281" s="15"/>
    </row>
    <row r="2282" spans="2:23" ht="12.75" hidden="1" x14ac:dyDescent="0.2">
      <c r="B2282" s="8"/>
      <c r="C2282" s="8"/>
      <c r="D2282" s="8"/>
      <c r="E2282" s="8"/>
      <c r="F2282" s="8"/>
      <c r="G2282" s="8"/>
      <c r="H2282" s="8"/>
      <c r="I2282" s="8"/>
      <c r="J2282" s="8"/>
      <c r="K2282" s="8"/>
      <c r="L2282" s="8"/>
      <c r="M2282" s="1"/>
      <c r="W2282" s="15"/>
    </row>
    <row r="2283" spans="2:23" ht="12.75" hidden="1" x14ac:dyDescent="0.2">
      <c r="B2283" s="8"/>
      <c r="C2283" s="8"/>
      <c r="D2283" s="8"/>
      <c r="E2283" s="8"/>
      <c r="F2283" s="8"/>
      <c r="G2283" s="8"/>
      <c r="H2283" s="8"/>
      <c r="I2283" s="8"/>
      <c r="J2283" s="8"/>
      <c r="K2283" s="8"/>
      <c r="L2283" s="8"/>
      <c r="M2283" s="1"/>
      <c r="W2283" s="15"/>
    </row>
    <row r="2284" spans="2:23" ht="12.75" hidden="1" x14ac:dyDescent="0.2">
      <c r="B2284" s="8"/>
      <c r="C2284" s="8"/>
      <c r="D2284" s="8"/>
      <c r="E2284" s="8"/>
      <c r="F2284" s="8"/>
      <c r="G2284" s="8"/>
      <c r="H2284" s="8"/>
      <c r="I2284" s="8"/>
      <c r="J2284" s="8"/>
      <c r="K2284" s="8"/>
      <c r="L2284" s="8"/>
      <c r="M2284" s="1"/>
      <c r="W2284" s="15"/>
    </row>
    <row r="2285" spans="2:23" ht="12.75" hidden="1" x14ac:dyDescent="0.2">
      <c r="B2285" s="8"/>
      <c r="C2285" s="8"/>
      <c r="D2285" s="8"/>
      <c r="E2285" s="8"/>
      <c r="F2285" s="8"/>
      <c r="G2285" s="8"/>
      <c r="H2285" s="8"/>
      <c r="I2285" s="8"/>
      <c r="J2285" s="8"/>
      <c r="K2285" s="8"/>
      <c r="L2285" s="8"/>
      <c r="M2285" s="1"/>
      <c r="W2285" s="15"/>
    </row>
    <row r="2286" spans="2:23" ht="12.75" hidden="1" x14ac:dyDescent="0.2">
      <c r="B2286" s="8"/>
      <c r="C2286" s="8"/>
      <c r="D2286" s="8"/>
      <c r="E2286" s="8"/>
      <c r="F2286" s="8"/>
      <c r="G2286" s="8"/>
      <c r="H2286" s="8"/>
      <c r="I2286" s="8"/>
      <c r="J2286" s="8"/>
      <c r="K2286" s="8"/>
      <c r="L2286" s="8"/>
      <c r="M2286" s="1"/>
      <c r="W2286" s="15"/>
    </row>
    <row r="2287" spans="2:23" ht="12.75" hidden="1" x14ac:dyDescent="0.2">
      <c r="B2287" s="8"/>
      <c r="C2287" s="8"/>
      <c r="D2287" s="8"/>
      <c r="E2287" s="8"/>
      <c r="F2287" s="8"/>
      <c r="G2287" s="8"/>
      <c r="H2287" s="8"/>
      <c r="I2287" s="8"/>
      <c r="J2287" s="8"/>
      <c r="K2287" s="8"/>
      <c r="L2287" s="8"/>
      <c r="M2287" s="1"/>
      <c r="W2287" s="15"/>
    </row>
    <row r="2288" spans="2:23" ht="12.75" hidden="1" x14ac:dyDescent="0.2">
      <c r="B2288" s="8"/>
      <c r="C2288" s="8"/>
      <c r="D2288" s="8"/>
      <c r="E2288" s="8"/>
      <c r="F2288" s="8"/>
      <c r="G2288" s="8"/>
      <c r="H2288" s="8"/>
      <c r="I2288" s="8"/>
      <c r="J2288" s="8"/>
      <c r="K2288" s="8"/>
      <c r="L2288" s="8"/>
      <c r="M2288" s="1"/>
      <c r="W2288" s="15"/>
    </row>
    <row r="2289" spans="2:23" ht="12.75" hidden="1" x14ac:dyDescent="0.2">
      <c r="B2289" s="8"/>
      <c r="C2289" s="8"/>
      <c r="D2289" s="8"/>
      <c r="E2289" s="8"/>
      <c r="F2289" s="8"/>
      <c r="G2289" s="8"/>
      <c r="H2289" s="8"/>
      <c r="I2289" s="8"/>
      <c r="J2289" s="8"/>
      <c r="K2289" s="8"/>
      <c r="L2289" s="8"/>
      <c r="M2289" s="1"/>
      <c r="W2289" s="15"/>
    </row>
    <row r="2290" spans="2:23" ht="12.75" hidden="1" x14ac:dyDescent="0.2">
      <c r="B2290" s="8"/>
      <c r="C2290" s="8"/>
      <c r="D2290" s="8"/>
      <c r="E2290" s="8"/>
      <c r="F2290" s="8"/>
      <c r="G2290" s="8"/>
      <c r="H2290" s="8"/>
      <c r="I2290" s="8"/>
      <c r="J2290" s="8"/>
      <c r="K2290" s="8"/>
      <c r="L2290" s="8"/>
      <c r="M2290" s="1"/>
      <c r="W2290" s="15"/>
    </row>
    <row r="2291" spans="2:23" ht="12.75" hidden="1" x14ac:dyDescent="0.2">
      <c r="B2291" s="8"/>
      <c r="C2291" s="8"/>
      <c r="D2291" s="8"/>
      <c r="E2291" s="8"/>
      <c r="F2291" s="8"/>
      <c r="G2291" s="8"/>
      <c r="H2291" s="8"/>
      <c r="I2291" s="8"/>
      <c r="J2291" s="8"/>
      <c r="K2291" s="8"/>
      <c r="L2291" s="8"/>
      <c r="M2291" s="1"/>
      <c r="W2291" s="15"/>
    </row>
    <row r="2292" spans="2:23" ht="12.75" hidden="1" x14ac:dyDescent="0.2">
      <c r="B2292" s="8"/>
      <c r="C2292" s="8"/>
      <c r="D2292" s="8"/>
      <c r="E2292" s="8"/>
      <c r="F2292" s="8"/>
      <c r="G2292" s="8"/>
      <c r="H2292" s="8"/>
      <c r="I2292" s="8"/>
      <c r="J2292" s="8"/>
      <c r="K2292" s="8"/>
      <c r="L2292" s="8"/>
      <c r="M2292" s="1"/>
      <c r="W2292" s="15"/>
    </row>
    <row r="2293" spans="2:23" ht="12.75" hidden="1" x14ac:dyDescent="0.2">
      <c r="B2293" s="8"/>
      <c r="C2293" s="8"/>
      <c r="D2293" s="8"/>
      <c r="E2293" s="8"/>
      <c r="F2293" s="8"/>
      <c r="G2293" s="8"/>
      <c r="H2293" s="8"/>
      <c r="I2293" s="8"/>
      <c r="J2293" s="8"/>
      <c r="K2293" s="8"/>
      <c r="L2293" s="8"/>
      <c r="M2293" s="1"/>
      <c r="W2293" s="15"/>
    </row>
    <row r="2294" spans="2:23" ht="12.75" hidden="1" x14ac:dyDescent="0.2">
      <c r="B2294" s="8"/>
      <c r="C2294" s="8"/>
      <c r="D2294" s="8"/>
      <c r="E2294" s="8"/>
      <c r="F2294" s="8"/>
      <c r="G2294" s="8"/>
      <c r="H2294" s="8"/>
      <c r="I2294" s="8"/>
      <c r="J2294" s="8"/>
      <c r="K2294" s="8"/>
      <c r="L2294" s="8"/>
      <c r="M2294" s="1"/>
      <c r="W2294" s="15"/>
    </row>
    <row r="2295" spans="2:23" ht="12.75" hidden="1" x14ac:dyDescent="0.2">
      <c r="B2295" s="8"/>
      <c r="C2295" s="8"/>
      <c r="D2295" s="8"/>
      <c r="E2295" s="8"/>
      <c r="F2295" s="8"/>
      <c r="G2295" s="8"/>
      <c r="H2295" s="8"/>
      <c r="I2295" s="8"/>
      <c r="J2295" s="8"/>
      <c r="K2295" s="8"/>
      <c r="L2295" s="8"/>
      <c r="M2295" s="1"/>
      <c r="W2295" s="15"/>
    </row>
    <row r="2296" spans="2:23" ht="12.75" hidden="1" x14ac:dyDescent="0.2">
      <c r="B2296" s="8"/>
      <c r="C2296" s="8"/>
      <c r="D2296" s="8"/>
      <c r="E2296" s="8"/>
      <c r="F2296" s="8"/>
      <c r="G2296" s="8"/>
      <c r="H2296" s="8"/>
      <c r="I2296" s="8"/>
      <c r="J2296" s="8"/>
      <c r="K2296" s="8"/>
      <c r="L2296" s="8"/>
      <c r="M2296" s="1"/>
      <c r="W2296" s="15"/>
    </row>
    <row r="2297" spans="2:23" ht="12.75" hidden="1" x14ac:dyDescent="0.2">
      <c r="B2297" s="8"/>
      <c r="C2297" s="8"/>
      <c r="D2297" s="8"/>
      <c r="E2297" s="8"/>
      <c r="F2297" s="8"/>
      <c r="G2297" s="8"/>
      <c r="H2297" s="8"/>
      <c r="I2297" s="8"/>
      <c r="J2297" s="8"/>
      <c r="K2297" s="8"/>
      <c r="L2297" s="8"/>
      <c r="M2297" s="1"/>
      <c r="W2297" s="15"/>
    </row>
    <row r="2298" spans="2:23" ht="12.75" hidden="1" x14ac:dyDescent="0.2">
      <c r="B2298" s="8"/>
      <c r="C2298" s="8"/>
      <c r="D2298" s="8"/>
      <c r="E2298" s="8"/>
      <c r="F2298" s="8"/>
      <c r="G2298" s="8"/>
      <c r="H2298" s="8"/>
      <c r="I2298" s="8"/>
      <c r="J2298" s="8"/>
      <c r="K2298" s="8"/>
      <c r="L2298" s="8"/>
      <c r="M2298" s="1"/>
      <c r="W2298" s="15"/>
    </row>
    <row r="2299" spans="2:23" ht="12.75" hidden="1" x14ac:dyDescent="0.2">
      <c r="B2299" s="8"/>
      <c r="C2299" s="8"/>
      <c r="D2299" s="8"/>
      <c r="E2299" s="8"/>
      <c r="F2299" s="8"/>
      <c r="G2299" s="8"/>
      <c r="H2299" s="8"/>
      <c r="I2299" s="8"/>
      <c r="J2299" s="8"/>
      <c r="K2299" s="8"/>
      <c r="L2299" s="8"/>
      <c r="M2299" s="1"/>
      <c r="W2299" s="15"/>
    </row>
    <row r="2300" spans="2:23" ht="12.75" hidden="1" x14ac:dyDescent="0.2">
      <c r="B2300" s="8"/>
      <c r="C2300" s="8"/>
      <c r="D2300" s="8"/>
      <c r="E2300" s="8"/>
      <c r="F2300" s="8"/>
      <c r="G2300" s="8"/>
      <c r="H2300" s="8"/>
      <c r="I2300" s="8"/>
      <c r="J2300" s="8"/>
      <c r="K2300" s="8"/>
      <c r="L2300" s="8"/>
      <c r="M2300" s="1"/>
      <c r="W2300" s="15"/>
    </row>
    <row r="2301" spans="2:23" ht="12.75" hidden="1" x14ac:dyDescent="0.2">
      <c r="B2301" s="8"/>
      <c r="C2301" s="8"/>
      <c r="D2301" s="8"/>
      <c r="E2301" s="8"/>
      <c r="F2301" s="8"/>
      <c r="G2301" s="8"/>
      <c r="H2301" s="8"/>
      <c r="I2301" s="8"/>
      <c r="J2301" s="8"/>
      <c r="K2301" s="8"/>
      <c r="L2301" s="8"/>
      <c r="M2301" s="1"/>
      <c r="W2301" s="15"/>
    </row>
    <row r="2302" spans="2:23" ht="12.75" hidden="1" x14ac:dyDescent="0.2">
      <c r="B2302" s="8"/>
      <c r="C2302" s="8"/>
      <c r="D2302" s="8"/>
      <c r="E2302" s="8"/>
      <c r="F2302" s="8"/>
      <c r="G2302" s="8"/>
      <c r="H2302" s="8"/>
      <c r="I2302" s="8"/>
      <c r="J2302" s="8"/>
      <c r="K2302" s="8"/>
      <c r="L2302" s="8"/>
      <c r="M2302" s="1"/>
      <c r="W2302" s="15"/>
    </row>
    <row r="2303" spans="2:23" ht="12.75" hidden="1" x14ac:dyDescent="0.2">
      <c r="B2303" s="8"/>
      <c r="C2303" s="8"/>
      <c r="D2303" s="8"/>
      <c r="E2303" s="8"/>
      <c r="F2303" s="8"/>
      <c r="G2303" s="8"/>
      <c r="H2303" s="8"/>
      <c r="I2303" s="8"/>
      <c r="J2303" s="8"/>
      <c r="K2303" s="8"/>
      <c r="L2303" s="8"/>
      <c r="M2303" s="1"/>
      <c r="W2303" s="15"/>
    </row>
    <row r="2304" spans="2:23" ht="12.75" hidden="1" x14ac:dyDescent="0.2">
      <c r="B2304" s="8"/>
      <c r="C2304" s="8"/>
      <c r="D2304" s="8"/>
      <c r="E2304" s="8"/>
      <c r="F2304" s="8"/>
      <c r="G2304" s="8"/>
      <c r="H2304" s="8"/>
      <c r="I2304" s="8"/>
      <c r="J2304" s="8"/>
      <c r="K2304" s="8"/>
      <c r="L2304" s="8"/>
      <c r="M2304" s="1"/>
      <c r="W2304" s="15"/>
    </row>
    <row r="2305" spans="2:23" ht="12.75" hidden="1" x14ac:dyDescent="0.2">
      <c r="B2305" s="8"/>
      <c r="C2305" s="8"/>
      <c r="D2305" s="8"/>
      <c r="E2305" s="8"/>
      <c r="F2305" s="8"/>
      <c r="G2305" s="8"/>
      <c r="H2305" s="8"/>
      <c r="I2305" s="8"/>
      <c r="J2305" s="8"/>
      <c r="K2305" s="8"/>
      <c r="L2305" s="8"/>
      <c r="M2305" s="1"/>
      <c r="W2305" s="15"/>
    </row>
    <row r="2306" spans="2:23" ht="12.75" hidden="1" x14ac:dyDescent="0.2">
      <c r="B2306" s="8"/>
      <c r="C2306" s="8"/>
      <c r="D2306" s="8"/>
      <c r="E2306" s="8"/>
      <c r="F2306" s="8"/>
      <c r="G2306" s="8"/>
      <c r="H2306" s="8"/>
      <c r="I2306" s="8"/>
      <c r="J2306" s="8"/>
      <c r="K2306" s="8"/>
      <c r="L2306" s="8"/>
      <c r="M2306" s="1"/>
      <c r="W2306" s="15"/>
    </row>
    <row r="2307" spans="2:23" ht="12.75" hidden="1" x14ac:dyDescent="0.2">
      <c r="B2307" s="8"/>
      <c r="C2307" s="8"/>
      <c r="D2307" s="8"/>
      <c r="E2307" s="8"/>
      <c r="F2307" s="8"/>
      <c r="G2307" s="8"/>
      <c r="H2307" s="8"/>
      <c r="I2307" s="8"/>
      <c r="J2307" s="8"/>
      <c r="K2307" s="8"/>
      <c r="L2307" s="8"/>
      <c r="M2307" s="1"/>
      <c r="W2307" s="15"/>
    </row>
    <row r="2308" spans="2:23" ht="12.75" hidden="1" x14ac:dyDescent="0.2">
      <c r="B2308" s="8"/>
      <c r="C2308" s="8"/>
      <c r="D2308" s="8"/>
      <c r="E2308" s="8"/>
      <c r="F2308" s="8"/>
      <c r="G2308" s="8"/>
      <c r="H2308" s="8"/>
      <c r="I2308" s="8"/>
      <c r="J2308" s="8"/>
      <c r="K2308" s="8"/>
      <c r="L2308" s="8"/>
      <c r="M2308" s="1"/>
      <c r="W2308" s="15"/>
    </row>
    <row r="2309" spans="2:23" ht="12.75" hidden="1" x14ac:dyDescent="0.2">
      <c r="B2309" s="8"/>
      <c r="C2309" s="8"/>
      <c r="D2309" s="8"/>
      <c r="E2309" s="8"/>
      <c r="F2309" s="8"/>
      <c r="G2309" s="8"/>
      <c r="H2309" s="8"/>
      <c r="I2309" s="8"/>
      <c r="J2309" s="8"/>
      <c r="K2309" s="8"/>
      <c r="L2309" s="8"/>
      <c r="M2309" s="1"/>
      <c r="W2309" s="15"/>
    </row>
    <row r="2310" spans="2:23" ht="12.75" hidden="1" x14ac:dyDescent="0.2">
      <c r="B2310" s="8"/>
      <c r="C2310" s="8"/>
      <c r="D2310" s="8"/>
      <c r="E2310" s="8"/>
      <c r="F2310" s="8"/>
      <c r="G2310" s="8"/>
      <c r="H2310" s="8"/>
      <c r="I2310" s="8"/>
      <c r="J2310" s="8"/>
      <c r="K2310" s="8"/>
      <c r="L2310" s="8"/>
      <c r="M2310" s="1"/>
      <c r="W2310" s="15"/>
    </row>
    <row r="2311" spans="2:23" ht="12.75" hidden="1" x14ac:dyDescent="0.2">
      <c r="B2311" s="8"/>
      <c r="C2311" s="8"/>
      <c r="D2311" s="8"/>
      <c r="E2311" s="8"/>
      <c r="F2311" s="8"/>
      <c r="G2311" s="8"/>
      <c r="H2311" s="8"/>
      <c r="I2311" s="8"/>
      <c r="J2311" s="8"/>
      <c r="K2311" s="8"/>
      <c r="L2311" s="8"/>
      <c r="M2311" s="1"/>
      <c r="W2311" s="15"/>
    </row>
    <row r="2312" spans="2:23" ht="12.75" hidden="1" x14ac:dyDescent="0.2">
      <c r="B2312" s="8"/>
      <c r="C2312" s="8"/>
      <c r="D2312" s="8"/>
      <c r="E2312" s="8"/>
      <c r="F2312" s="8"/>
      <c r="G2312" s="8"/>
      <c r="H2312" s="8"/>
      <c r="I2312" s="8"/>
      <c r="J2312" s="8"/>
      <c r="K2312" s="8"/>
      <c r="L2312" s="8"/>
      <c r="M2312" s="1"/>
      <c r="W2312" s="15"/>
    </row>
    <row r="2313" spans="2:23" ht="12.75" hidden="1" x14ac:dyDescent="0.2">
      <c r="B2313" s="8"/>
      <c r="C2313" s="8"/>
      <c r="D2313" s="8"/>
      <c r="E2313" s="8"/>
      <c r="F2313" s="8"/>
      <c r="G2313" s="8"/>
      <c r="H2313" s="8"/>
      <c r="I2313" s="8"/>
      <c r="J2313" s="8"/>
      <c r="K2313" s="8"/>
      <c r="L2313" s="8"/>
      <c r="M2313" s="1"/>
      <c r="W2313" s="15"/>
    </row>
    <row r="2314" spans="2:23" ht="12.75" hidden="1" x14ac:dyDescent="0.2">
      <c r="B2314" s="8"/>
      <c r="C2314" s="8"/>
      <c r="D2314" s="8"/>
      <c r="E2314" s="8"/>
      <c r="F2314" s="8"/>
      <c r="G2314" s="8"/>
      <c r="H2314" s="8"/>
      <c r="I2314" s="8"/>
      <c r="J2314" s="8"/>
      <c r="K2314" s="8"/>
      <c r="L2314" s="8"/>
      <c r="M2314" s="1"/>
      <c r="W2314" s="15"/>
    </row>
    <row r="2315" spans="2:23" ht="12.75" hidden="1" x14ac:dyDescent="0.2">
      <c r="B2315" s="8"/>
      <c r="C2315" s="8"/>
      <c r="D2315" s="8"/>
      <c r="E2315" s="8"/>
      <c r="F2315" s="8"/>
      <c r="G2315" s="8"/>
      <c r="H2315" s="8"/>
      <c r="I2315" s="8"/>
      <c r="J2315" s="8"/>
      <c r="K2315" s="8"/>
      <c r="L2315" s="8"/>
      <c r="M2315" s="1"/>
      <c r="W2315" s="15"/>
    </row>
    <row r="2316" spans="2:23" ht="12.75" hidden="1" x14ac:dyDescent="0.2">
      <c r="B2316" s="8"/>
      <c r="C2316" s="8"/>
      <c r="D2316" s="8"/>
      <c r="E2316" s="8"/>
      <c r="F2316" s="8"/>
      <c r="G2316" s="8"/>
      <c r="H2316" s="8"/>
      <c r="I2316" s="8"/>
      <c r="J2316" s="8"/>
      <c r="K2316" s="8"/>
      <c r="L2316" s="8"/>
      <c r="M2316" s="1"/>
      <c r="W2316" s="15"/>
    </row>
    <row r="2317" spans="2:23" ht="12.75" hidden="1" x14ac:dyDescent="0.2">
      <c r="B2317" s="8"/>
      <c r="C2317" s="8"/>
      <c r="D2317" s="8"/>
      <c r="E2317" s="8"/>
      <c r="F2317" s="8"/>
      <c r="G2317" s="8"/>
      <c r="H2317" s="8"/>
      <c r="I2317" s="8"/>
      <c r="J2317" s="8"/>
      <c r="K2317" s="8"/>
      <c r="L2317" s="8"/>
      <c r="M2317" s="1"/>
      <c r="W2317" s="15"/>
    </row>
    <row r="2318" spans="2:23" ht="12.75" hidden="1" x14ac:dyDescent="0.2">
      <c r="B2318" s="8"/>
      <c r="C2318" s="8"/>
      <c r="D2318" s="8"/>
      <c r="E2318" s="8"/>
      <c r="F2318" s="8"/>
      <c r="G2318" s="8"/>
      <c r="H2318" s="8"/>
      <c r="I2318" s="8"/>
      <c r="J2318" s="8"/>
      <c r="K2318" s="8"/>
      <c r="L2318" s="8"/>
      <c r="M2318" s="1"/>
      <c r="W2318" s="15"/>
    </row>
    <row r="2319" spans="2:23" ht="12.75" hidden="1" x14ac:dyDescent="0.2">
      <c r="B2319" s="8"/>
      <c r="C2319" s="8"/>
      <c r="D2319" s="8"/>
      <c r="E2319" s="8"/>
      <c r="F2319" s="8"/>
      <c r="G2319" s="8"/>
      <c r="H2319" s="8"/>
      <c r="I2319" s="8"/>
      <c r="J2319" s="8"/>
      <c r="K2319" s="8"/>
      <c r="L2319" s="8"/>
      <c r="M2319" s="1"/>
      <c r="W2319" s="15"/>
    </row>
    <row r="2320" spans="2:23" ht="12.75" hidden="1" x14ac:dyDescent="0.2">
      <c r="B2320" s="8"/>
      <c r="C2320" s="8"/>
      <c r="D2320" s="8"/>
      <c r="E2320" s="8"/>
      <c r="F2320" s="8"/>
      <c r="G2320" s="8"/>
      <c r="H2320" s="8"/>
      <c r="I2320" s="8"/>
      <c r="J2320" s="8"/>
      <c r="K2320" s="8"/>
      <c r="L2320" s="8"/>
      <c r="M2320" s="1"/>
      <c r="W2320" s="15"/>
    </row>
    <row r="2321" spans="2:23" ht="12.75" hidden="1" x14ac:dyDescent="0.2">
      <c r="B2321" s="8"/>
      <c r="C2321" s="8"/>
      <c r="D2321" s="8"/>
      <c r="E2321" s="8"/>
      <c r="F2321" s="8"/>
      <c r="G2321" s="8"/>
      <c r="H2321" s="8"/>
      <c r="I2321" s="8"/>
      <c r="J2321" s="8"/>
      <c r="K2321" s="8"/>
      <c r="L2321" s="8"/>
      <c r="M2321" s="1"/>
      <c r="W2321" s="15"/>
    </row>
    <row r="2322" spans="2:23" ht="12.75" hidden="1" x14ac:dyDescent="0.2">
      <c r="B2322" s="8"/>
      <c r="C2322" s="8"/>
      <c r="D2322" s="8"/>
      <c r="E2322" s="8"/>
      <c r="F2322" s="8"/>
      <c r="G2322" s="8"/>
      <c r="H2322" s="8"/>
      <c r="I2322" s="8"/>
      <c r="J2322" s="8"/>
      <c r="K2322" s="8"/>
      <c r="L2322" s="8"/>
      <c r="M2322" s="1"/>
      <c r="W2322" s="15"/>
    </row>
    <row r="2323" spans="2:23" ht="12.75" hidden="1" x14ac:dyDescent="0.2">
      <c r="B2323" s="8"/>
      <c r="C2323" s="8"/>
      <c r="D2323" s="8"/>
      <c r="E2323" s="8"/>
      <c r="F2323" s="8"/>
      <c r="G2323" s="8"/>
      <c r="H2323" s="8"/>
      <c r="I2323" s="8"/>
      <c r="J2323" s="8"/>
      <c r="K2323" s="8"/>
      <c r="L2323" s="8"/>
      <c r="M2323" s="1"/>
      <c r="W2323" s="15"/>
    </row>
    <row r="2324" spans="2:23" ht="12.75" hidden="1" x14ac:dyDescent="0.2">
      <c r="B2324" s="8"/>
      <c r="C2324" s="8"/>
      <c r="D2324" s="8"/>
      <c r="E2324" s="8"/>
      <c r="F2324" s="8"/>
      <c r="G2324" s="8"/>
      <c r="H2324" s="8"/>
      <c r="I2324" s="8"/>
      <c r="J2324" s="8"/>
      <c r="K2324" s="8"/>
      <c r="L2324" s="8"/>
      <c r="M2324" s="1"/>
      <c r="W2324" s="15"/>
    </row>
    <row r="2325" spans="2:23" ht="12.75" hidden="1" x14ac:dyDescent="0.2">
      <c r="B2325" s="8"/>
      <c r="C2325" s="8"/>
      <c r="D2325" s="8"/>
      <c r="E2325" s="8"/>
      <c r="F2325" s="8"/>
      <c r="G2325" s="8"/>
      <c r="H2325" s="8"/>
      <c r="I2325" s="8"/>
      <c r="J2325" s="8"/>
      <c r="K2325" s="8"/>
      <c r="L2325" s="8"/>
      <c r="M2325" s="1"/>
      <c r="W2325" s="15"/>
    </row>
    <row r="2326" spans="2:23" ht="12.75" hidden="1" x14ac:dyDescent="0.2">
      <c r="B2326" s="8"/>
      <c r="C2326" s="8"/>
      <c r="D2326" s="8"/>
      <c r="E2326" s="8"/>
      <c r="F2326" s="8"/>
      <c r="G2326" s="8"/>
      <c r="H2326" s="8"/>
      <c r="I2326" s="8"/>
      <c r="J2326" s="8"/>
      <c r="K2326" s="8"/>
      <c r="L2326" s="8"/>
      <c r="M2326" s="1"/>
      <c r="W2326" s="15"/>
    </row>
    <row r="2327" spans="2:23" ht="12.75" hidden="1" x14ac:dyDescent="0.2">
      <c r="B2327" s="8"/>
      <c r="C2327" s="8"/>
      <c r="D2327" s="8"/>
      <c r="E2327" s="8"/>
      <c r="F2327" s="8"/>
      <c r="G2327" s="8"/>
      <c r="H2327" s="8"/>
      <c r="I2327" s="8"/>
      <c r="J2327" s="8"/>
      <c r="K2327" s="8"/>
      <c r="L2327" s="8"/>
      <c r="M2327" s="1"/>
      <c r="W2327" s="15"/>
    </row>
    <row r="2328" spans="2:23" ht="12.75" hidden="1" x14ac:dyDescent="0.2">
      <c r="B2328" s="8"/>
      <c r="C2328" s="8"/>
      <c r="D2328" s="8"/>
      <c r="E2328" s="8"/>
      <c r="F2328" s="8"/>
      <c r="G2328" s="8"/>
      <c r="H2328" s="8"/>
      <c r="I2328" s="8"/>
      <c r="J2328" s="8"/>
      <c r="K2328" s="8"/>
      <c r="L2328" s="8"/>
      <c r="M2328" s="1"/>
      <c r="W2328" s="15"/>
    </row>
    <row r="2329" spans="2:23" ht="12.75" hidden="1" x14ac:dyDescent="0.2">
      <c r="B2329" s="8"/>
      <c r="C2329" s="8"/>
      <c r="D2329" s="8"/>
      <c r="E2329" s="8"/>
      <c r="F2329" s="8"/>
      <c r="G2329" s="8"/>
      <c r="H2329" s="8"/>
      <c r="I2329" s="8"/>
      <c r="J2329" s="8"/>
      <c r="K2329" s="8"/>
      <c r="L2329" s="8"/>
      <c r="M2329" s="1"/>
      <c r="W2329" s="15"/>
    </row>
    <row r="2330" spans="2:23" ht="12.75" hidden="1" x14ac:dyDescent="0.2">
      <c r="B2330" s="8"/>
      <c r="C2330" s="8"/>
      <c r="D2330" s="8"/>
      <c r="E2330" s="8"/>
      <c r="F2330" s="8"/>
      <c r="G2330" s="8"/>
      <c r="H2330" s="8"/>
      <c r="I2330" s="8"/>
      <c r="J2330" s="8"/>
      <c r="K2330" s="8"/>
      <c r="L2330" s="8"/>
      <c r="M2330" s="1"/>
      <c r="W2330" s="15"/>
    </row>
    <row r="2331" spans="2:23" ht="12.75" hidden="1" x14ac:dyDescent="0.2">
      <c r="B2331" s="8"/>
      <c r="C2331" s="8"/>
      <c r="D2331" s="8"/>
      <c r="E2331" s="8"/>
      <c r="F2331" s="8"/>
      <c r="G2331" s="8"/>
      <c r="H2331" s="8"/>
      <c r="I2331" s="8"/>
      <c r="J2331" s="8"/>
      <c r="K2331" s="8"/>
      <c r="L2331" s="8"/>
      <c r="M2331" s="1"/>
      <c r="W2331" s="15"/>
    </row>
    <row r="2332" spans="2:23" ht="12.75" hidden="1" x14ac:dyDescent="0.2">
      <c r="B2332" s="8"/>
      <c r="C2332" s="8"/>
      <c r="D2332" s="8"/>
      <c r="E2332" s="8"/>
      <c r="F2332" s="8"/>
      <c r="G2332" s="8"/>
      <c r="H2332" s="8"/>
      <c r="I2332" s="8"/>
      <c r="J2332" s="8"/>
      <c r="K2332" s="8"/>
      <c r="L2332" s="8"/>
      <c r="M2332" s="1"/>
      <c r="W2332" s="15"/>
    </row>
    <row r="2333" spans="2:23" ht="12.75" hidden="1" x14ac:dyDescent="0.2">
      <c r="B2333" s="8"/>
      <c r="C2333" s="8"/>
      <c r="D2333" s="8"/>
      <c r="E2333" s="8"/>
      <c r="F2333" s="8"/>
      <c r="G2333" s="8"/>
      <c r="H2333" s="8"/>
      <c r="I2333" s="8"/>
      <c r="J2333" s="8"/>
      <c r="K2333" s="8"/>
      <c r="L2333" s="8"/>
      <c r="M2333" s="1"/>
      <c r="W2333" s="15"/>
    </row>
    <row r="2334" spans="2:23" ht="12.75" hidden="1" x14ac:dyDescent="0.2">
      <c r="B2334" s="8"/>
      <c r="C2334" s="8"/>
      <c r="D2334" s="8"/>
      <c r="E2334" s="8"/>
      <c r="F2334" s="8"/>
      <c r="G2334" s="8"/>
      <c r="H2334" s="8"/>
      <c r="I2334" s="8"/>
      <c r="J2334" s="8"/>
      <c r="K2334" s="8"/>
      <c r="L2334" s="8"/>
      <c r="M2334" s="1"/>
      <c r="W2334" s="15"/>
    </row>
    <row r="2335" spans="2:23" ht="12.75" hidden="1" x14ac:dyDescent="0.2">
      <c r="B2335" s="8"/>
      <c r="C2335" s="8"/>
      <c r="D2335" s="8"/>
      <c r="E2335" s="8"/>
      <c r="F2335" s="8"/>
      <c r="G2335" s="8"/>
      <c r="H2335" s="8"/>
      <c r="I2335" s="8"/>
      <c r="J2335" s="8"/>
      <c r="K2335" s="8"/>
      <c r="L2335" s="8"/>
      <c r="M2335" s="1"/>
      <c r="W2335" s="15"/>
    </row>
    <row r="2336" spans="2:23" ht="12.75" hidden="1" x14ac:dyDescent="0.2">
      <c r="B2336" s="8"/>
      <c r="C2336" s="8"/>
      <c r="D2336" s="8"/>
      <c r="E2336" s="8"/>
      <c r="F2336" s="8"/>
      <c r="G2336" s="8"/>
      <c r="H2336" s="8"/>
      <c r="I2336" s="8"/>
      <c r="J2336" s="8"/>
      <c r="K2336" s="8"/>
      <c r="L2336" s="8"/>
      <c r="M2336" s="1"/>
      <c r="W2336" s="15"/>
    </row>
    <row r="2337" spans="2:23" ht="12.75" hidden="1" x14ac:dyDescent="0.2">
      <c r="B2337" s="8"/>
      <c r="C2337" s="8"/>
      <c r="D2337" s="8"/>
      <c r="E2337" s="8"/>
      <c r="F2337" s="8"/>
      <c r="G2337" s="8"/>
      <c r="H2337" s="8"/>
      <c r="I2337" s="8"/>
      <c r="J2337" s="8"/>
      <c r="K2337" s="8"/>
      <c r="L2337" s="8"/>
      <c r="M2337" s="1"/>
      <c r="W2337" s="15"/>
    </row>
    <row r="2338" spans="2:23" ht="12.75" hidden="1" x14ac:dyDescent="0.2">
      <c r="B2338" s="8"/>
      <c r="C2338" s="8"/>
      <c r="D2338" s="8"/>
      <c r="E2338" s="8"/>
      <c r="F2338" s="8"/>
      <c r="G2338" s="8"/>
      <c r="H2338" s="8"/>
      <c r="I2338" s="8"/>
      <c r="J2338" s="8"/>
      <c r="K2338" s="8"/>
      <c r="L2338" s="8"/>
      <c r="M2338" s="1"/>
      <c r="W2338" s="15"/>
    </row>
    <row r="2339" spans="2:23" ht="12.75" hidden="1" x14ac:dyDescent="0.2">
      <c r="B2339" s="8"/>
      <c r="C2339" s="8"/>
      <c r="D2339" s="8"/>
      <c r="E2339" s="8"/>
      <c r="F2339" s="8"/>
      <c r="G2339" s="8"/>
      <c r="H2339" s="8"/>
      <c r="I2339" s="8"/>
      <c r="J2339" s="8"/>
      <c r="K2339" s="8"/>
      <c r="L2339" s="8"/>
      <c r="M2339" s="1"/>
      <c r="W2339" s="15"/>
    </row>
    <row r="2340" spans="2:23" ht="12.75" hidden="1" x14ac:dyDescent="0.2">
      <c r="B2340" s="8"/>
      <c r="C2340" s="8"/>
      <c r="D2340" s="8"/>
      <c r="E2340" s="8"/>
      <c r="F2340" s="8"/>
      <c r="G2340" s="8"/>
      <c r="H2340" s="8"/>
      <c r="I2340" s="8"/>
      <c r="J2340" s="8"/>
      <c r="K2340" s="8"/>
      <c r="L2340" s="8"/>
      <c r="M2340" s="1"/>
      <c r="W2340" s="15"/>
    </row>
    <row r="2341" spans="2:23" ht="12.75" hidden="1" x14ac:dyDescent="0.2">
      <c r="B2341" s="8"/>
      <c r="C2341" s="8"/>
      <c r="D2341" s="8"/>
      <c r="E2341" s="8"/>
      <c r="F2341" s="8"/>
      <c r="G2341" s="8"/>
      <c r="H2341" s="8"/>
      <c r="I2341" s="8"/>
      <c r="J2341" s="8"/>
      <c r="K2341" s="8"/>
      <c r="L2341" s="8"/>
      <c r="M2341" s="1"/>
      <c r="W2341" s="15"/>
    </row>
    <row r="2342" spans="2:23" ht="12.75" hidden="1" x14ac:dyDescent="0.2">
      <c r="B2342" s="8"/>
      <c r="C2342" s="8"/>
      <c r="D2342" s="8"/>
      <c r="E2342" s="8"/>
      <c r="F2342" s="8"/>
      <c r="G2342" s="8"/>
      <c r="H2342" s="8"/>
      <c r="I2342" s="8"/>
      <c r="J2342" s="8"/>
      <c r="K2342" s="8"/>
      <c r="L2342" s="8"/>
      <c r="M2342" s="1"/>
      <c r="W2342" s="15"/>
    </row>
    <row r="2343" spans="2:23" ht="12.75" hidden="1" x14ac:dyDescent="0.2">
      <c r="B2343" s="8"/>
      <c r="C2343" s="8"/>
      <c r="D2343" s="8"/>
      <c r="E2343" s="8"/>
      <c r="F2343" s="8"/>
      <c r="G2343" s="8"/>
      <c r="H2343" s="8"/>
      <c r="I2343" s="8"/>
      <c r="J2343" s="8"/>
      <c r="K2343" s="8"/>
      <c r="L2343" s="8"/>
      <c r="M2343" s="1"/>
      <c r="W2343" s="15"/>
    </row>
    <row r="2344" spans="2:23" ht="12.75" hidden="1" x14ac:dyDescent="0.2">
      <c r="B2344" s="8"/>
      <c r="C2344" s="8"/>
      <c r="D2344" s="8"/>
      <c r="E2344" s="8"/>
      <c r="F2344" s="8"/>
      <c r="G2344" s="8"/>
      <c r="H2344" s="8"/>
      <c r="I2344" s="8"/>
      <c r="J2344" s="8"/>
      <c r="K2344" s="8"/>
      <c r="L2344" s="8"/>
      <c r="M2344" s="1"/>
      <c r="W2344" s="15"/>
    </row>
    <row r="2345" spans="2:23" ht="12.75" hidden="1" x14ac:dyDescent="0.2">
      <c r="B2345" s="8"/>
      <c r="C2345" s="8"/>
      <c r="D2345" s="8"/>
      <c r="E2345" s="8"/>
      <c r="F2345" s="8"/>
      <c r="G2345" s="8"/>
      <c r="H2345" s="8"/>
      <c r="I2345" s="8"/>
      <c r="J2345" s="8"/>
      <c r="K2345" s="8"/>
      <c r="L2345" s="8"/>
      <c r="M2345" s="1"/>
      <c r="W2345" s="15"/>
    </row>
    <row r="2346" spans="2:23" ht="12.75" hidden="1" x14ac:dyDescent="0.2">
      <c r="B2346" s="8"/>
      <c r="C2346" s="8"/>
      <c r="D2346" s="8"/>
      <c r="E2346" s="8"/>
      <c r="F2346" s="8"/>
      <c r="G2346" s="8"/>
      <c r="H2346" s="8"/>
      <c r="I2346" s="8"/>
      <c r="J2346" s="8"/>
      <c r="K2346" s="8"/>
      <c r="L2346" s="8"/>
      <c r="M2346" s="1"/>
      <c r="W2346" s="15"/>
    </row>
    <row r="2347" spans="2:23" ht="12.75" hidden="1" x14ac:dyDescent="0.2">
      <c r="B2347" s="8"/>
      <c r="C2347" s="8"/>
      <c r="D2347" s="8"/>
      <c r="E2347" s="8"/>
      <c r="F2347" s="8"/>
      <c r="G2347" s="8"/>
      <c r="H2347" s="8"/>
      <c r="I2347" s="8"/>
      <c r="J2347" s="8"/>
      <c r="K2347" s="8"/>
      <c r="L2347" s="8"/>
      <c r="M2347" s="1"/>
      <c r="W2347" s="15"/>
    </row>
    <row r="2348" spans="2:23" ht="12.75" hidden="1" x14ac:dyDescent="0.2">
      <c r="B2348" s="8"/>
      <c r="C2348" s="8"/>
      <c r="D2348" s="8"/>
      <c r="E2348" s="8"/>
      <c r="F2348" s="8"/>
      <c r="G2348" s="8"/>
      <c r="H2348" s="8"/>
      <c r="I2348" s="8"/>
      <c r="J2348" s="8"/>
      <c r="K2348" s="8"/>
      <c r="L2348" s="8"/>
      <c r="M2348" s="1"/>
      <c r="W2348" s="15"/>
    </row>
    <row r="2349" spans="2:23" ht="12.75" hidden="1" x14ac:dyDescent="0.2">
      <c r="B2349" s="8"/>
      <c r="C2349" s="8"/>
      <c r="D2349" s="8"/>
      <c r="E2349" s="8"/>
      <c r="F2349" s="8"/>
      <c r="G2349" s="8"/>
      <c r="H2349" s="8"/>
      <c r="I2349" s="8"/>
      <c r="J2349" s="8"/>
      <c r="K2349" s="8"/>
      <c r="L2349" s="8"/>
      <c r="M2349" s="1"/>
      <c r="W2349" s="15"/>
    </row>
    <row r="2350" spans="2:23" ht="12.75" hidden="1" x14ac:dyDescent="0.2">
      <c r="B2350" s="8"/>
      <c r="C2350" s="8"/>
      <c r="D2350" s="8"/>
      <c r="E2350" s="8"/>
      <c r="F2350" s="8"/>
      <c r="G2350" s="8"/>
      <c r="H2350" s="8"/>
      <c r="I2350" s="8"/>
      <c r="J2350" s="8"/>
      <c r="K2350" s="8"/>
      <c r="L2350" s="8"/>
      <c r="M2350" s="1"/>
      <c r="W2350" s="15"/>
    </row>
    <row r="2351" spans="2:23" ht="12.75" hidden="1" x14ac:dyDescent="0.2">
      <c r="B2351" s="8"/>
      <c r="C2351" s="8"/>
      <c r="D2351" s="8"/>
      <c r="E2351" s="8"/>
      <c r="F2351" s="8"/>
      <c r="G2351" s="8"/>
      <c r="H2351" s="8"/>
      <c r="I2351" s="8"/>
      <c r="J2351" s="8"/>
      <c r="K2351" s="8"/>
      <c r="L2351" s="8"/>
      <c r="M2351" s="1"/>
      <c r="W2351" s="15"/>
    </row>
    <row r="2352" spans="2:23" ht="12.75" hidden="1" x14ac:dyDescent="0.2">
      <c r="B2352" s="8"/>
      <c r="C2352" s="8"/>
      <c r="D2352" s="8"/>
      <c r="E2352" s="8"/>
      <c r="F2352" s="8"/>
      <c r="G2352" s="8"/>
      <c r="H2352" s="8"/>
      <c r="I2352" s="8"/>
      <c r="J2352" s="8"/>
      <c r="K2352" s="8"/>
      <c r="L2352" s="8"/>
      <c r="M2352" s="1"/>
      <c r="W2352" s="15"/>
    </row>
    <row r="2353" spans="2:23" ht="12.75" hidden="1" x14ac:dyDescent="0.2">
      <c r="B2353" s="8"/>
      <c r="C2353" s="8"/>
      <c r="D2353" s="8"/>
      <c r="E2353" s="8"/>
      <c r="F2353" s="8"/>
      <c r="G2353" s="8"/>
      <c r="H2353" s="8"/>
      <c r="I2353" s="8"/>
      <c r="J2353" s="8"/>
      <c r="K2353" s="8"/>
      <c r="L2353" s="8"/>
      <c r="M2353" s="1"/>
      <c r="W2353" s="15"/>
    </row>
    <row r="2354" spans="2:23" ht="12.75" hidden="1" x14ac:dyDescent="0.2">
      <c r="B2354" s="8"/>
      <c r="C2354" s="8"/>
      <c r="D2354" s="8"/>
      <c r="E2354" s="8"/>
      <c r="F2354" s="8"/>
      <c r="G2354" s="8"/>
      <c r="H2354" s="8"/>
      <c r="I2354" s="8"/>
      <c r="J2354" s="8"/>
      <c r="K2354" s="8"/>
      <c r="L2354" s="8"/>
      <c r="M2354" s="1"/>
      <c r="W2354" s="15"/>
    </row>
    <row r="2355" spans="2:23" ht="12.75" hidden="1" x14ac:dyDescent="0.2">
      <c r="B2355" s="8"/>
      <c r="C2355" s="8"/>
      <c r="D2355" s="8"/>
      <c r="E2355" s="8"/>
      <c r="F2355" s="8"/>
      <c r="G2355" s="8"/>
      <c r="H2355" s="8"/>
      <c r="I2355" s="8"/>
      <c r="J2355" s="8"/>
      <c r="K2355" s="8"/>
      <c r="L2355" s="8"/>
      <c r="M2355" s="1"/>
      <c r="W2355" s="15"/>
    </row>
    <row r="2356" spans="2:23" ht="12.75" hidden="1" x14ac:dyDescent="0.2">
      <c r="B2356" s="8"/>
      <c r="C2356" s="8"/>
      <c r="D2356" s="8"/>
      <c r="E2356" s="8"/>
      <c r="F2356" s="8"/>
      <c r="G2356" s="8"/>
      <c r="H2356" s="8"/>
      <c r="I2356" s="8"/>
      <c r="J2356" s="8"/>
      <c r="K2356" s="8"/>
      <c r="L2356" s="8"/>
      <c r="M2356" s="1"/>
      <c r="W2356" s="15"/>
    </row>
    <row r="2357" spans="2:23" ht="12.75" hidden="1" x14ac:dyDescent="0.2">
      <c r="B2357" s="8"/>
      <c r="C2357" s="8"/>
      <c r="D2357" s="8"/>
      <c r="E2357" s="8"/>
      <c r="F2357" s="8"/>
      <c r="G2357" s="8"/>
      <c r="H2357" s="8"/>
      <c r="I2357" s="8"/>
      <c r="J2357" s="8"/>
      <c r="K2357" s="8"/>
      <c r="L2357" s="8"/>
      <c r="M2357" s="1"/>
      <c r="W2357" s="15"/>
    </row>
    <row r="2358" spans="2:23" ht="12.75" hidden="1" x14ac:dyDescent="0.2">
      <c r="B2358" s="8"/>
      <c r="C2358" s="8"/>
      <c r="D2358" s="8"/>
      <c r="E2358" s="8"/>
      <c r="F2358" s="8"/>
      <c r="G2358" s="8"/>
      <c r="H2358" s="8"/>
      <c r="I2358" s="8"/>
      <c r="J2358" s="8"/>
      <c r="K2358" s="8"/>
      <c r="L2358" s="8"/>
      <c r="M2358" s="1"/>
      <c r="W2358" s="15"/>
    </row>
    <row r="2359" spans="2:23" ht="12.75" hidden="1" x14ac:dyDescent="0.2">
      <c r="B2359" s="8"/>
      <c r="C2359" s="8"/>
      <c r="D2359" s="8"/>
      <c r="E2359" s="8"/>
      <c r="F2359" s="8"/>
      <c r="G2359" s="8"/>
      <c r="H2359" s="8"/>
      <c r="I2359" s="8"/>
      <c r="J2359" s="8"/>
      <c r="K2359" s="8"/>
      <c r="L2359" s="8"/>
      <c r="M2359" s="1"/>
      <c r="W2359" s="15"/>
    </row>
    <row r="2360" spans="2:23" ht="12.75" hidden="1" x14ac:dyDescent="0.2">
      <c r="B2360" s="8"/>
      <c r="C2360" s="8"/>
      <c r="D2360" s="8"/>
      <c r="E2360" s="8"/>
      <c r="F2360" s="8"/>
      <c r="G2360" s="8"/>
      <c r="H2360" s="8"/>
      <c r="I2360" s="8"/>
      <c r="J2360" s="8"/>
      <c r="K2360" s="8"/>
      <c r="L2360" s="8"/>
      <c r="M2360" s="1"/>
      <c r="W2360" s="15"/>
    </row>
    <row r="2361" spans="2:23" ht="12.75" hidden="1" x14ac:dyDescent="0.2">
      <c r="B2361" s="8"/>
      <c r="C2361" s="8"/>
      <c r="D2361" s="8"/>
      <c r="E2361" s="8"/>
      <c r="F2361" s="8"/>
      <c r="G2361" s="8"/>
      <c r="H2361" s="8"/>
      <c r="I2361" s="8"/>
      <c r="J2361" s="8"/>
      <c r="K2361" s="8"/>
      <c r="L2361" s="8"/>
      <c r="M2361" s="1"/>
      <c r="W2361" s="15"/>
    </row>
    <row r="2362" spans="2:23" ht="12.75" hidden="1" x14ac:dyDescent="0.2">
      <c r="B2362" s="8"/>
      <c r="C2362" s="8"/>
      <c r="D2362" s="8"/>
      <c r="E2362" s="8"/>
      <c r="F2362" s="8"/>
      <c r="G2362" s="8"/>
      <c r="H2362" s="8"/>
      <c r="I2362" s="8"/>
      <c r="J2362" s="8"/>
      <c r="K2362" s="8"/>
      <c r="L2362" s="8"/>
      <c r="M2362" s="1"/>
      <c r="W2362" s="15"/>
    </row>
    <row r="2363" spans="2:23" ht="12.75" hidden="1" x14ac:dyDescent="0.2">
      <c r="B2363" s="8"/>
      <c r="C2363" s="8"/>
      <c r="D2363" s="8"/>
      <c r="E2363" s="8"/>
      <c r="F2363" s="8"/>
      <c r="G2363" s="8"/>
      <c r="H2363" s="8"/>
      <c r="I2363" s="8"/>
      <c r="J2363" s="8"/>
      <c r="K2363" s="8"/>
      <c r="L2363" s="8"/>
      <c r="M2363" s="1"/>
      <c r="W2363" s="15"/>
    </row>
    <row r="2364" spans="2:23" ht="12.75" hidden="1" x14ac:dyDescent="0.2">
      <c r="B2364" s="8"/>
      <c r="C2364" s="8"/>
      <c r="D2364" s="8"/>
      <c r="E2364" s="8"/>
      <c r="F2364" s="8"/>
      <c r="G2364" s="8"/>
      <c r="H2364" s="8"/>
      <c r="I2364" s="8"/>
      <c r="J2364" s="8"/>
      <c r="K2364" s="8"/>
      <c r="L2364" s="8"/>
      <c r="M2364" s="1"/>
      <c r="W2364" s="15"/>
    </row>
    <row r="2365" spans="2:23" ht="12.75" hidden="1" x14ac:dyDescent="0.2">
      <c r="B2365" s="8"/>
      <c r="C2365" s="8"/>
      <c r="D2365" s="8"/>
      <c r="E2365" s="8"/>
      <c r="F2365" s="8"/>
      <c r="G2365" s="8"/>
      <c r="H2365" s="8"/>
      <c r="I2365" s="8"/>
      <c r="J2365" s="8"/>
      <c r="K2365" s="8"/>
      <c r="L2365" s="8"/>
      <c r="M2365" s="1"/>
      <c r="W2365" s="15"/>
    </row>
    <row r="2366" spans="2:23" ht="12.75" hidden="1" x14ac:dyDescent="0.2">
      <c r="B2366" s="8"/>
      <c r="C2366" s="8"/>
      <c r="D2366" s="8"/>
      <c r="E2366" s="8"/>
      <c r="F2366" s="8"/>
      <c r="G2366" s="8"/>
      <c r="H2366" s="8"/>
      <c r="I2366" s="8"/>
      <c r="J2366" s="8"/>
      <c r="K2366" s="8"/>
      <c r="L2366" s="8"/>
      <c r="M2366" s="1"/>
      <c r="W2366" s="15"/>
    </row>
    <row r="2367" spans="2:23" ht="12.75" hidden="1" x14ac:dyDescent="0.2">
      <c r="B2367" s="8"/>
      <c r="C2367" s="8"/>
      <c r="D2367" s="8"/>
      <c r="E2367" s="8"/>
      <c r="F2367" s="8"/>
      <c r="G2367" s="8"/>
      <c r="H2367" s="8"/>
      <c r="I2367" s="8"/>
      <c r="J2367" s="8"/>
      <c r="K2367" s="8"/>
      <c r="L2367" s="8"/>
      <c r="M2367" s="1"/>
      <c r="W2367" s="15"/>
    </row>
    <row r="2368" spans="2:23" ht="12.75" hidden="1" x14ac:dyDescent="0.2">
      <c r="B2368" s="8"/>
      <c r="C2368" s="8"/>
      <c r="D2368" s="8"/>
      <c r="E2368" s="8"/>
      <c r="F2368" s="8"/>
      <c r="G2368" s="8"/>
      <c r="H2368" s="8"/>
      <c r="I2368" s="8"/>
      <c r="J2368" s="8"/>
      <c r="K2368" s="8"/>
      <c r="L2368" s="8"/>
      <c r="M2368" s="1"/>
      <c r="W2368" s="15"/>
    </row>
    <row r="2369" spans="2:23" ht="12.75" hidden="1" x14ac:dyDescent="0.2">
      <c r="B2369" s="8"/>
      <c r="C2369" s="8"/>
      <c r="D2369" s="8"/>
      <c r="E2369" s="8"/>
      <c r="F2369" s="8"/>
      <c r="G2369" s="8"/>
      <c r="H2369" s="8"/>
      <c r="I2369" s="8"/>
      <c r="J2369" s="8"/>
      <c r="K2369" s="8"/>
      <c r="L2369" s="8"/>
      <c r="M2369" s="1"/>
      <c r="W2369" s="15"/>
    </row>
    <row r="2370" spans="2:23" ht="12.75" hidden="1" x14ac:dyDescent="0.2">
      <c r="B2370" s="8"/>
      <c r="C2370" s="8"/>
      <c r="D2370" s="8"/>
      <c r="E2370" s="8"/>
      <c r="F2370" s="8"/>
      <c r="G2370" s="8"/>
      <c r="H2370" s="8"/>
      <c r="I2370" s="8"/>
      <c r="J2370" s="8"/>
      <c r="K2370" s="8"/>
      <c r="L2370" s="8"/>
      <c r="M2370" s="1"/>
      <c r="W2370" s="15"/>
    </row>
    <row r="2371" spans="2:23" ht="12.75" hidden="1" x14ac:dyDescent="0.2">
      <c r="B2371" s="8"/>
      <c r="C2371" s="8"/>
      <c r="D2371" s="8"/>
      <c r="E2371" s="8"/>
      <c r="F2371" s="8"/>
      <c r="G2371" s="8"/>
      <c r="H2371" s="8"/>
      <c r="I2371" s="8"/>
      <c r="J2371" s="8"/>
      <c r="K2371" s="8"/>
      <c r="L2371" s="8"/>
      <c r="M2371" s="1"/>
      <c r="W2371" s="15"/>
    </row>
    <row r="2372" spans="2:23" ht="12.75" hidden="1" x14ac:dyDescent="0.2">
      <c r="B2372" s="8"/>
      <c r="C2372" s="8"/>
      <c r="D2372" s="8"/>
      <c r="E2372" s="8"/>
      <c r="F2372" s="8"/>
      <c r="G2372" s="8"/>
      <c r="H2372" s="8"/>
      <c r="I2372" s="8"/>
      <c r="J2372" s="8"/>
      <c r="K2372" s="8"/>
      <c r="L2372" s="8"/>
      <c r="M2372" s="1"/>
      <c r="W2372" s="15"/>
    </row>
    <row r="2373" spans="2:23" ht="12.75" hidden="1" x14ac:dyDescent="0.2">
      <c r="B2373" s="8"/>
      <c r="C2373" s="8"/>
      <c r="D2373" s="8"/>
      <c r="E2373" s="8"/>
      <c r="F2373" s="8"/>
      <c r="G2373" s="8"/>
      <c r="H2373" s="8"/>
      <c r="I2373" s="8"/>
      <c r="J2373" s="8"/>
      <c r="K2373" s="8"/>
      <c r="L2373" s="8"/>
      <c r="M2373" s="1"/>
      <c r="W2373" s="15"/>
    </row>
    <row r="2374" spans="2:23" ht="12.75" hidden="1" x14ac:dyDescent="0.2">
      <c r="B2374" s="8"/>
      <c r="C2374" s="8"/>
      <c r="D2374" s="8"/>
      <c r="E2374" s="8"/>
      <c r="F2374" s="8"/>
      <c r="G2374" s="8"/>
      <c r="H2374" s="8"/>
      <c r="I2374" s="8"/>
      <c r="J2374" s="8"/>
      <c r="K2374" s="8"/>
      <c r="L2374" s="8"/>
      <c r="M2374" s="1"/>
      <c r="W2374" s="15"/>
    </row>
    <row r="2375" spans="2:23" ht="12.75" hidden="1" x14ac:dyDescent="0.2">
      <c r="B2375" s="8"/>
      <c r="C2375" s="8"/>
      <c r="D2375" s="8"/>
      <c r="E2375" s="8"/>
      <c r="F2375" s="8"/>
      <c r="G2375" s="8"/>
      <c r="H2375" s="8"/>
      <c r="I2375" s="8"/>
      <c r="J2375" s="8"/>
      <c r="K2375" s="8"/>
      <c r="L2375" s="8"/>
      <c r="M2375" s="1"/>
      <c r="W2375" s="15"/>
    </row>
    <row r="2376" spans="2:23" ht="12.75" hidden="1" x14ac:dyDescent="0.2">
      <c r="B2376" s="8"/>
      <c r="C2376" s="8"/>
      <c r="D2376" s="8"/>
      <c r="E2376" s="8"/>
      <c r="F2376" s="8"/>
      <c r="G2376" s="8"/>
      <c r="H2376" s="8"/>
      <c r="I2376" s="8"/>
      <c r="J2376" s="8"/>
      <c r="K2376" s="8"/>
      <c r="L2376" s="8"/>
      <c r="M2376" s="1"/>
      <c r="W2376" s="15"/>
    </row>
    <row r="2377" spans="2:23" ht="12.75" hidden="1" x14ac:dyDescent="0.2">
      <c r="B2377" s="8"/>
      <c r="C2377" s="8"/>
      <c r="D2377" s="8"/>
      <c r="E2377" s="8"/>
      <c r="F2377" s="8"/>
      <c r="G2377" s="8"/>
      <c r="H2377" s="8"/>
      <c r="I2377" s="8"/>
      <c r="J2377" s="8"/>
      <c r="K2377" s="8"/>
      <c r="L2377" s="8"/>
      <c r="M2377" s="1"/>
      <c r="W2377" s="15"/>
    </row>
    <row r="2378" spans="2:23" ht="12.75" hidden="1" x14ac:dyDescent="0.2">
      <c r="B2378" s="8"/>
      <c r="C2378" s="8"/>
      <c r="D2378" s="8"/>
      <c r="E2378" s="8"/>
      <c r="F2378" s="8"/>
      <c r="G2378" s="8"/>
      <c r="H2378" s="8"/>
      <c r="I2378" s="8"/>
      <c r="J2378" s="8"/>
      <c r="K2378" s="8"/>
      <c r="L2378" s="8"/>
      <c r="M2378" s="1"/>
      <c r="W2378" s="15"/>
    </row>
    <row r="2379" spans="2:23" ht="12.75" hidden="1" x14ac:dyDescent="0.2">
      <c r="B2379" s="8"/>
      <c r="C2379" s="8"/>
      <c r="D2379" s="8"/>
      <c r="E2379" s="8"/>
      <c r="F2379" s="8"/>
      <c r="G2379" s="8"/>
      <c r="H2379" s="8"/>
      <c r="I2379" s="8"/>
      <c r="J2379" s="8"/>
      <c r="K2379" s="8"/>
      <c r="L2379" s="8"/>
      <c r="M2379" s="1"/>
      <c r="W2379" s="15"/>
    </row>
    <row r="2380" spans="2:23" ht="12.75" hidden="1" x14ac:dyDescent="0.2">
      <c r="B2380" s="8"/>
      <c r="C2380" s="8"/>
      <c r="D2380" s="8"/>
      <c r="E2380" s="8"/>
      <c r="F2380" s="8"/>
      <c r="G2380" s="8"/>
      <c r="H2380" s="8"/>
      <c r="I2380" s="8"/>
      <c r="J2380" s="8"/>
      <c r="K2380" s="8"/>
      <c r="L2380" s="8"/>
      <c r="M2380" s="1"/>
      <c r="W2380" s="15"/>
    </row>
    <row r="2381" spans="2:23" ht="12.75" hidden="1" x14ac:dyDescent="0.2">
      <c r="B2381" s="8"/>
      <c r="C2381" s="8"/>
      <c r="D2381" s="8"/>
      <c r="E2381" s="8"/>
      <c r="F2381" s="8"/>
      <c r="G2381" s="8"/>
      <c r="H2381" s="8"/>
      <c r="I2381" s="8"/>
      <c r="J2381" s="8"/>
      <c r="K2381" s="8"/>
      <c r="L2381" s="8"/>
      <c r="M2381" s="1"/>
      <c r="W2381" s="15"/>
    </row>
    <row r="2382" spans="2:23" ht="12.75" hidden="1" x14ac:dyDescent="0.2">
      <c r="B2382" s="8"/>
      <c r="C2382" s="8"/>
      <c r="D2382" s="8"/>
      <c r="E2382" s="8"/>
      <c r="F2382" s="8"/>
      <c r="G2382" s="8"/>
      <c r="H2382" s="8"/>
      <c r="I2382" s="8"/>
      <c r="J2382" s="8"/>
      <c r="K2382" s="8"/>
      <c r="L2382" s="8"/>
      <c r="M2382" s="1"/>
      <c r="W2382" s="15"/>
    </row>
    <row r="2383" spans="2:23" ht="12.75" hidden="1" x14ac:dyDescent="0.2">
      <c r="B2383" s="8"/>
      <c r="C2383" s="8"/>
      <c r="D2383" s="8"/>
      <c r="E2383" s="8"/>
      <c r="F2383" s="8"/>
      <c r="G2383" s="8"/>
      <c r="H2383" s="8"/>
      <c r="I2383" s="8"/>
      <c r="J2383" s="8"/>
      <c r="K2383" s="8"/>
      <c r="L2383" s="8"/>
      <c r="M2383" s="1"/>
      <c r="W2383" s="15"/>
    </row>
    <row r="2384" spans="2:23" ht="12.75" hidden="1" x14ac:dyDescent="0.2">
      <c r="B2384" s="8"/>
      <c r="C2384" s="8"/>
      <c r="D2384" s="8"/>
      <c r="E2384" s="8"/>
      <c r="F2384" s="8"/>
      <c r="G2384" s="8"/>
      <c r="H2384" s="8"/>
      <c r="I2384" s="8"/>
      <c r="J2384" s="8"/>
      <c r="K2384" s="8"/>
      <c r="L2384" s="8"/>
      <c r="M2384" s="1"/>
      <c r="W2384" s="15"/>
    </row>
    <row r="2385" spans="2:23" ht="12.75" hidden="1" x14ac:dyDescent="0.2">
      <c r="B2385" s="8"/>
      <c r="C2385" s="8"/>
      <c r="D2385" s="8"/>
      <c r="E2385" s="8"/>
      <c r="F2385" s="8"/>
      <c r="G2385" s="8"/>
      <c r="H2385" s="8"/>
      <c r="I2385" s="8"/>
      <c r="J2385" s="8"/>
      <c r="K2385" s="8"/>
      <c r="L2385" s="8"/>
      <c r="M2385" s="1"/>
      <c r="W2385" s="15"/>
    </row>
    <row r="2386" spans="2:23" ht="12.75" hidden="1" x14ac:dyDescent="0.2">
      <c r="B2386" s="8"/>
      <c r="C2386" s="8"/>
      <c r="D2386" s="8"/>
      <c r="E2386" s="8"/>
      <c r="F2386" s="8"/>
      <c r="G2386" s="8"/>
      <c r="H2386" s="8"/>
      <c r="I2386" s="8"/>
      <c r="J2386" s="8"/>
      <c r="K2386" s="8"/>
      <c r="L2386" s="8"/>
      <c r="M2386" s="1"/>
      <c r="W2386" s="15"/>
    </row>
    <row r="2387" spans="2:23" ht="12.75" hidden="1" x14ac:dyDescent="0.2">
      <c r="B2387" s="8"/>
      <c r="C2387" s="8"/>
      <c r="D2387" s="8"/>
      <c r="E2387" s="8"/>
      <c r="F2387" s="8"/>
      <c r="G2387" s="8"/>
      <c r="H2387" s="8"/>
      <c r="I2387" s="8"/>
      <c r="J2387" s="8"/>
      <c r="K2387" s="8"/>
      <c r="L2387" s="8"/>
      <c r="M2387" s="1"/>
      <c r="W2387" s="15"/>
    </row>
    <row r="2388" spans="2:23" ht="12.75" hidden="1" x14ac:dyDescent="0.2">
      <c r="B2388" s="8"/>
      <c r="C2388" s="8"/>
      <c r="D2388" s="8"/>
      <c r="E2388" s="8"/>
      <c r="F2388" s="8"/>
      <c r="G2388" s="8"/>
      <c r="H2388" s="8"/>
      <c r="I2388" s="8"/>
      <c r="J2388" s="8"/>
      <c r="K2388" s="8"/>
      <c r="L2388" s="8"/>
      <c r="M2388" s="1"/>
      <c r="W2388" s="15"/>
    </row>
    <row r="2389" spans="2:23" ht="12.75" hidden="1" x14ac:dyDescent="0.2">
      <c r="B2389" s="8"/>
      <c r="C2389" s="8"/>
      <c r="D2389" s="8"/>
      <c r="E2389" s="8"/>
      <c r="F2389" s="8"/>
      <c r="G2389" s="8"/>
      <c r="H2389" s="8"/>
      <c r="I2389" s="8"/>
      <c r="J2389" s="8"/>
      <c r="K2389" s="8"/>
      <c r="L2389" s="8"/>
      <c r="M2389" s="1"/>
      <c r="W2389" s="15"/>
    </row>
    <row r="2390" spans="2:23" ht="12.75" hidden="1" x14ac:dyDescent="0.2">
      <c r="B2390" s="8"/>
      <c r="C2390" s="8"/>
      <c r="D2390" s="8"/>
      <c r="E2390" s="8"/>
      <c r="F2390" s="8"/>
      <c r="G2390" s="8"/>
      <c r="H2390" s="8"/>
      <c r="I2390" s="8"/>
      <c r="J2390" s="8"/>
      <c r="K2390" s="8"/>
      <c r="L2390" s="8"/>
      <c r="M2390" s="1"/>
      <c r="W2390" s="15"/>
    </row>
    <row r="2391" spans="2:23" ht="12.75" hidden="1" x14ac:dyDescent="0.2">
      <c r="B2391" s="8"/>
      <c r="C2391" s="8"/>
      <c r="D2391" s="8"/>
      <c r="E2391" s="8"/>
      <c r="F2391" s="8"/>
      <c r="G2391" s="8"/>
      <c r="H2391" s="8"/>
      <c r="I2391" s="8"/>
      <c r="J2391" s="8"/>
      <c r="K2391" s="8"/>
      <c r="L2391" s="8"/>
      <c r="M2391" s="1"/>
      <c r="W2391" s="15"/>
    </row>
    <row r="2392" spans="2:23" ht="12.75" hidden="1" x14ac:dyDescent="0.2">
      <c r="B2392" s="8"/>
      <c r="C2392" s="8"/>
      <c r="D2392" s="8"/>
      <c r="E2392" s="8"/>
      <c r="F2392" s="8"/>
      <c r="G2392" s="8"/>
      <c r="H2392" s="8"/>
      <c r="I2392" s="8"/>
      <c r="J2392" s="8"/>
      <c r="K2392" s="8"/>
      <c r="L2392" s="8"/>
      <c r="M2392" s="1"/>
      <c r="W2392" s="15"/>
    </row>
    <row r="2393" spans="2:23" ht="12.75" hidden="1" x14ac:dyDescent="0.2">
      <c r="B2393" s="8"/>
      <c r="C2393" s="8"/>
      <c r="D2393" s="8"/>
      <c r="E2393" s="8"/>
      <c r="F2393" s="8"/>
      <c r="G2393" s="8"/>
      <c r="H2393" s="8"/>
      <c r="I2393" s="8"/>
      <c r="J2393" s="8"/>
      <c r="K2393" s="8"/>
      <c r="L2393" s="8"/>
      <c r="M2393" s="1"/>
      <c r="W2393" s="15"/>
    </row>
    <row r="2394" spans="2:23" ht="12.75" hidden="1" x14ac:dyDescent="0.2">
      <c r="B2394" s="8"/>
      <c r="C2394" s="8"/>
      <c r="D2394" s="8"/>
      <c r="E2394" s="8"/>
      <c r="F2394" s="8"/>
      <c r="G2394" s="8"/>
      <c r="H2394" s="8"/>
      <c r="I2394" s="8"/>
      <c r="J2394" s="8"/>
      <c r="K2394" s="8"/>
      <c r="L2394" s="8"/>
      <c r="M2394" s="1"/>
      <c r="W2394" s="15"/>
    </row>
    <row r="2395" spans="2:23" ht="12.75" hidden="1" x14ac:dyDescent="0.2">
      <c r="B2395" s="8"/>
      <c r="C2395" s="8"/>
      <c r="D2395" s="8"/>
      <c r="E2395" s="8"/>
      <c r="F2395" s="8"/>
      <c r="G2395" s="8"/>
      <c r="H2395" s="8"/>
      <c r="I2395" s="8"/>
      <c r="J2395" s="8"/>
      <c r="K2395" s="8"/>
      <c r="L2395" s="8"/>
      <c r="M2395" s="1"/>
      <c r="W2395" s="15"/>
    </row>
    <row r="2396" spans="2:23" ht="12.75" hidden="1" x14ac:dyDescent="0.2">
      <c r="B2396" s="8"/>
      <c r="C2396" s="8"/>
      <c r="D2396" s="8"/>
      <c r="E2396" s="8"/>
      <c r="F2396" s="8"/>
      <c r="G2396" s="8"/>
      <c r="H2396" s="8"/>
      <c r="I2396" s="8"/>
      <c r="J2396" s="8"/>
      <c r="K2396" s="8"/>
      <c r="L2396" s="8"/>
      <c r="M2396" s="1"/>
      <c r="W2396" s="15"/>
    </row>
    <row r="2397" spans="2:23" ht="12.75" hidden="1" x14ac:dyDescent="0.2">
      <c r="B2397" s="8"/>
      <c r="C2397" s="8"/>
      <c r="D2397" s="8"/>
      <c r="E2397" s="8"/>
      <c r="F2397" s="8"/>
      <c r="G2397" s="8"/>
      <c r="H2397" s="8"/>
      <c r="I2397" s="8"/>
      <c r="J2397" s="8"/>
      <c r="K2397" s="8"/>
      <c r="L2397" s="8"/>
      <c r="M2397" s="1"/>
      <c r="W2397" s="15"/>
    </row>
    <row r="2398" spans="2:23" ht="12.75" hidden="1" x14ac:dyDescent="0.2">
      <c r="B2398" s="8"/>
      <c r="C2398" s="8"/>
      <c r="D2398" s="8"/>
      <c r="E2398" s="8"/>
      <c r="F2398" s="8"/>
      <c r="G2398" s="8"/>
      <c r="H2398" s="8"/>
      <c r="I2398" s="8"/>
      <c r="J2398" s="8"/>
      <c r="K2398" s="8"/>
      <c r="L2398" s="8"/>
      <c r="M2398" s="1"/>
      <c r="W2398" s="15"/>
    </row>
    <row r="2399" spans="2:23" ht="12.75" hidden="1" x14ac:dyDescent="0.2">
      <c r="B2399" s="8"/>
      <c r="C2399" s="8"/>
      <c r="D2399" s="8"/>
      <c r="E2399" s="8"/>
      <c r="F2399" s="8"/>
      <c r="G2399" s="8"/>
      <c r="H2399" s="8"/>
      <c r="I2399" s="8"/>
      <c r="J2399" s="8"/>
      <c r="K2399" s="8"/>
      <c r="L2399" s="8"/>
      <c r="M2399" s="1"/>
      <c r="W2399" s="15"/>
    </row>
    <row r="2400" spans="2:23" ht="12.75" hidden="1" x14ac:dyDescent="0.2">
      <c r="B2400" s="8"/>
      <c r="C2400" s="8"/>
      <c r="D2400" s="8"/>
      <c r="E2400" s="8"/>
      <c r="F2400" s="8"/>
      <c r="G2400" s="8"/>
      <c r="H2400" s="8"/>
      <c r="I2400" s="8"/>
      <c r="J2400" s="8"/>
      <c r="K2400" s="8"/>
      <c r="L2400" s="8"/>
      <c r="M2400" s="1"/>
      <c r="W2400" s="15"/>
    </row>
    <row r="2401" spans="2:23" ht="12.75" hidden="1" x14ac:dyDescent="0.2">
      <c r="B2401" s="8"/>
      <c r="C2401" s="8"/>
      <c r="D2401" s="8"/>
      <c r="E2401" s="8"/>
      <c r="F2401" s="8"/>
      <c r="G2401" s="8"/>
      <c r="H2401" s="8"/>
      <c r="I2401" s="8"/>
      <c r="J2401" s="8"/>
      <c r="K2401" s="8"/>
      <c r="L2401" s="8"/>
      <c r="M2401" s="1"/>
      <c r="W2401" s="15"/>
    </row>
    <row r="2402" spans="2:23" ht="12.75" hidden="1" x14ac:dyDescent="0.2">
      <c r="B2402" s="8"/>
      <c r="C2402" s="8"/>
      <c r="D2402" s="8"/>
      <c r="E2402" s="8"/>
      <c r="F2402" s="8"/>
      <c r="G2402" s="8"/>
      <c r="H2402" s="8"/>
      <c r="I2402" s="8"/>
      <c r="J2402" s="8"/>
      <c r="K2402" s="8"/>
      <c r="L2402" s="8"/>
      <c r="M2402" s="1"/>
      <c r="W2402" s="15"/>
    </row>
    <row r="2403" spans="2:23" ht="12.75" hidden="1" x14ac:dyDescent="0.2">
      <c r="B2403" s="8"/>
      <c r="C2403" s="8"/>
      <c r="D2403" s="8"/>
      <c r="E2403" s="8"/>
      <c r="F2403" s="8"/>
      <c r="G2403" s="8"/>
      <c r="H2403" s="8"/>
      <c r="I2403" s="8"/>
      <c r="J2403" s="8"/>
      <c r="K2403" s="8"/>
      <c r="L2403" s="8"/>
      <c r="M2403" s="1"/>
      <c r="W2403" s="15"/>
    </row>
    <row r="2404" spans="2:23" ht="12.75" hidden="1" x14ac:dyDescent="0.2">
      <c r="B2404" s="8"/>
      <c r="C2404" s="8"/>
      <c r="D2404" s="8"/>
      <c r="E2404" s="8"/>
      <c r="F2404" s="8"/>
      <c r="G2404" s="8"/>
      <c r="H2404" s="8"/>
      <c r="I2404" s="8"/>
      <c r="J2404" s="8"/>
      <c r="K2404" s="8"/>
      <c r="L2404" s="8"/>
      <c r="M2404" s="1"/>
      <c r="W2404" s="15"/>
    </row>
    <row r="2405" spans="2:23" ht="12.75" hidden="1" x14ac:dyDescent="0.2">
      <c r="B2405" s="8"/>
      <c r="C2405" s="8"/>
      <c r="D2405" s="8"/>
      <c r="E2405" s="8"/>
      <c r="F2405" s="8"/>
      <c r="G2405" s="8"/>
      <c r="H2405" s="8"/>
      <c r="I2405" s="8"/>
      <c r="J2405" s="8"/>
      <c r="K2405" s="8"/>
      <c r="L2405" s="8"/>
      <c r="M2405" s="1"/>
      <c r="W2405" s="15"/>
    </row>
    <row r="2406" spans="2:23" ht="12.75" hidden="1" x14ac:dyDescent="0.2">
      <c r="B2406" s="8"/>
      <c r="C2406" s="8"/>
      <c r="D2406" s="8"/>
      <c r="E2406" s="8"/>
      <c r="F2406" s="8"/>
      <c r="G2406" s="8"/>
      <c r="H2406" s="8"/>
      <c r="I2406" s="8"/>
      <c r="J2406" s="8"/>
      <c r="K2406" s="8"/>
      <c r="L2406" s="8"/>
      <c r="M2406" s="1"/>
      <c r="W2406" s="15"/>
    </row>
    <row r="2407" spans="2:23" ht="12.75" hidden="1" x14ac:dyDescent="0.2">
      <c r="B2407" s="8"/>
      <c r="C2407" s="8"/>
      <c r="D2407" s="8"/>
      <c r="E2407" s="8"/>
      <c r="F2407" s="8"/>
      <c r="G2407" s="8"/>
      <c r="H2407" s="8"/>
      <c r="I2407" s="8"/>
      <c r="J2407" s="8"/>
      <c r="K2407" s="8"/>
      <c r="L2407" s="8"/>
      <c r="M2407" s="1"/>
      <c r="W2407" s="15"/>
    </row>
    <row r="2408" spans="2:23" ht="12.75" hidden="1" x14ac:dyDescent="0.2">
      <c r="B2408" s="8"/>
      <c r="C2408" s="8"/>
      <c r="D2408" s="8"/>
      <c r="E2408" s="8"/>
      <c r="F2408" s="8"/>
      <c r="G2408" s="8"/>
      <c r="H2408" s="8"/>
      <c r="I2408" s="8"/>
      <c r="J2408" s="8"/>
      <c r="K2408" s="8"/>
      <c r="L2408" s="8"/>
      <c r="M2408" s="1"/>
      <c r="W2408" s="15"/>
    </row>
    <row r="2409" spans="2:23" ht="12.75" hidden="1" x14ac:dyDescent="0.2">
      <c r="B2409" s="8"/>
      <c r="C2409" s="8"/>
      <c r="D2409" s="8"/>
      <c r="E2409" s="8"/>
      <c r="F2409" s="8"/>
      <c r="G2409" s="8"/>
      <c r="H2409" s="8"/>
      <c r="I2409" s="8"/>
      <c r="J2409" s="8"/>
      <c r="K2409" s="8"/>
      <c r="L2409" s="8"/>
      <c r="M2409" s="1"/>
      <c r="W2409" s="15"/>
    </row>
    <row r="2410" spans="2:23" ht="12.75" hidden="1" x14ac:dyDescent="0.2">
      <c r="B2410" s="8"/>
      <c r="C2410" s="8"/>
      <c r="D2410" s="8"/>
      <c r="E2410" s="8"/>
      <c r="F2410" s="8"/>
      <c r="G2410" s="8"/>
      <c r="H2410" s="8"/>
      <c r="I2410" s="8"/>
      <c r="J2410" s="8"/>
      <c r="K2410" s="8"/>
      <c r="L2410" s="8"/>
      <c r="M2410" s="1"/>
      <c r="W2410" s="15"/>
    </row>
    <row r="2411" spans="2:23" ht="12.75" hidden="1" x14ac:dyDescent="0.2">
      <c r="B2411" s="8"/>
      <c r="C2411" s="8"/>
      <c r="D2411" s="8"/>
      <c r="E2411" s="8"/>
      <c r="F2411" s="8"/>
      <c r="G2411" s="8"/>
      <c r="H2411" s="8"/>
      <c r="I2411" s="8"/>
      <c r="J2411" s="8"/>
      <c r="K2411" s="8"/>
      <c r="L2411" s="8"/>
      <c r="M2411" s="1"/>
      <c r="W2411" s="15"/>
    </row>
    <row r="2412" spans="2:23" ht="12.75" hidden="1" x14ac:dyDescent="0.2">
      <c r="B2412" s="8"/>
      <c r="C2412" s="8"/>
      <c r="D2412" s="8"/>
      <c r="E2412" s="8"/>
      <c r="F2412" s="8"/>
      <c r="G2412" s="8"/>
      <c r="H2412" s="8"/>
      <c r="I2412" s="8"/>
      <c r="J2412" s="8"/>
      <c r="K2412" s="8"/>
      <c r="L2412" s="8"/>
      <c r="M2412" s="1"/>
      <c r="W2412" s="15"/>
    </row>
    <row r="2413" spans="2:23" ht="12.75" hidden="1" x14ac:dyDescent="0.2">
      <c r="B2413" s="8"/>
      <c r="C2413" s="8"/>
      <c r="D2413" s="8"/>
      <c r="E2413" s="8"/>
      <c r="F2413" s="8"/>
      <c r="G2413" s="8"/>
      <c r="H2413" s="8"/>
      <c r="I2413" s="8"/>
      <c r="J2413" s="8"/>
      <c r="K2413" s="8"/>
      <c r="L2413" s="8"/>
      <c r="M2413" s="1"/>
      <c r="W2413" s="15"/>
    </row>
    <row r="2414" spans="2:23" ht="12.75" hidden="1" x14ac:dyDescent="0.2">
      <c r="B2414" s="8"/>
      <c r="C2414" s="8"/>
      <c r="D2414" s="8"/>
      <c r="E2414" s="8"/>
      <c r="F2414" s="8"/>
      <c r="G2414" s="8"/>
      <c r="H2414" s="8"/>
      <c r="I2414" s="8"/>
      <c r="J2414" s="8"/>
      <c r="K2414" s="8"/>
      <c r="L2414" s="8"/>
      <c r="M2414" s="1"/>
      <c r="W2414" s="15"/>
    </row>
    <row r="2415" spans="2:23" ht="12.75" hidden="1" x14ac:dyDescent="0.2">
      <c r="B2415" s="8"/>
      <c r="C2415" s="8"/>
      <c r="D2415" s="8"/>
      <c r="E2415" s="8"/>
      <c r="F2415" s="8"/>
      <c r="G2415" s="8"/>
      <c r="H2415" s="8"/>
      <c r="I2415" s="8"/>
      <c r="J2415" s="8"/>
      <c r="K2415" s="8"/>
      <c r="L2415" s="8"/>
      <c r="M2415" s="1"/>
      <c r="W2415" s="15"/>
    </row>
    <row r="2416" spans="2:23" ht="12.75" hidden="1" x14ac:dyDescent="0.2">
      <c r="B2416" s="8"/>
      <c r="C2416" s="8"/>
      <c r="D2416" s="8"/>
      <c r="E2416" s="8"/>
      <c r="F2416" s="8"/>
      <c r="G2416" s="8"/>
      <c r="H2416" s="8"/>
      <c r="I2416" s="8"/>
      <c r="J2416" s="8"/>
      <c r="K2416" s="8"/>
      <c r="L2416" s="8"/>
      <c r="M2416" s="1"/>
      <c r="W2416" s="15"/>
    </row>
    <row r="2417" spans="2:23" ht="12.75" hidden="1" x14ac:dyDescent="0.2">
      <c r="B2417" s="8"/>
      <c r="C2417" s="8"/>
      <c r="D2417" s="8"/>
      <c r="E2417" s="8"/>
      <c r="F2417" s="8"/>
      <c r="G2417" s="8"/>
      <c r="H2417" s="8"/>
      <c r="I2417" s="8"/>
      <c r="J2417" s="8"/>
      <c r="K2417" s="8"/>
      <c r="L2417" s="8"/>
      <c r="M2417" s="1"/>
      <c r="W2417" s="15"/>
    </row>
    <row r="2418" spans="2:23" ht="12.75" hidden="1" x14ac:dyDescent="0.2">
      <c r="B2418" s="8"/>
      <c r="C2418" s="8"/>
      <c r="D2418" s="8"/>
      <c r="E2418" s="8"/>
      <c r="F2418" s="8"/>
      <c r="G2418" s="8"/>
      <c r="H2418" s="8"/>
      <c r="I2418" s="8"/>
      <c r="J2418" s="8"/>
      <c r="K2418" s="8"/>
      <c r="L2418" s="8"/>
      <c r="M2418" s="1"/>
      <c r="W2418" s="15"/>
    </row>
    <row r="2419" spans="2:23" ht="12.75" hidden="1" x14ac:dyDescent="0.2">
      <c r="B2419" s="8"/>
      <c r="C2419" s="8"/>
      <c r="D2419" s="8"/>
      <c r="E2419" s="8"/>
      <c r="F2419" s="8"/>
      <c r="G2419" s="8"/>
      <c r="H2419" s="8"/>
      <c r="I2419" s="8"/>
      <c r="J2419" s="8"/>
      <c r="K2419" s="8"/>
      <c r="L2419" s="8"/>
      <c r="M2419" s="1"/>
      <c r="W2419" s="15"/>
    </row>
    <row r="2420" spans="2:23" ht="12.75" hidden="1" x14ac:dyDescent="0.2">
      <c r="B2420" s="8"/>
      <c r="C2420" s="8"/>
      <c r="D2420" s="8"/>
      <c r="E2420" s="8"/>
      <c r="F2420" s="8"/>
      <c r="G2420" s="8"/>
      <c r="H2420" s="8"/>
      <c r="I2420" s="8"/>
      <c r="J2420" s="8"/>
      <c r="K2420" s="8"/>
      <c r="L2420" s="8"/>
      <c r="M2420" s="1"/>
      <c r="W2420" s="15"/>
    </row>
    <row r="2421" spans="2:23" ht="12.75" hidden="1" x14ac:dyDescent="0.2">
      <c r="B2421" s="8"/>
      <c r="C2421" s="8"/>
      <c r="D2421" s="8"/>
      <c r="E2421" s="8"/>
      <c r="F2421" s="8"/>
      <c r="G2421" s="8"/>
      <c r="H2421" s="8"/>
      <c r="I2421" s="8"/>
      <c r="J2421" s="8"/>
      <c r="K2421" s="8"/>
      <c r="L2421" s="8"/>
      <c r="M2421" s="1"/>
      <c r="W2421" s="15"/>
    </row>
    <row r="2422" spans="2:23" ht="12.75" hidden="1" x14ac:dyDescent="0.2">
      <c r="B2422" s="8"/>
      <c r="C2422" s="8"/>
      <c r="D2422" s="8"/>
      <c r="E2422" s="8"/>
      <c r="F2422" s="8"/>
      <c r="G2422" s="8"/>
      <c r="H2422" s="8"/>
      <c r="I2422" s="8"/>
      <c r="J2422" s="8"/>
      <c r="K2422" s="8"/>
      <c r="L2422" s="8"/>
      <c r="M2422" s="1"/>
      <c r="W2422" s="15"/>
    </row>
    <row r="2423" spans="2:23" ht="12.75" hidden="1" x14ac:dyDescent="0.2">
      <c r="B2423" s="8"/>
      <c r="C2423" s="8"/>
      <c r="D2423" s="8"/>
      <c r="E2423" s="8"/>
      <c r="F2423" s="8"/>
      <c r="G2423" s="8"/>
      <c r="H2423" s="8"/>
      <c r="I2423" s="8"/>
      <c r="J2423" s="8"/>
      <c r="K2423" s="8"/>
      <c r="L2423" s="8"/>
      <c r="M2423" s="1"/>
      <c r="W2423" s="15"/>
    </row>
    <row r="2424" spans="2:23" ht="12.75" hidden="1" x14ac:dyDescent="0.2">
      <c r="B2424" s="8"/>
      <c r="C2424" s="8"/>
      <c r="D2424" s="8"/>
      <c r="E2424" s="8"/>
      <c r="F2424" s="8"/>
      <c r="G2424" s="8"/>
      <c r="H2424" s="8"/>
      <c r="I2424" s="8"/>
      <c r="J2424" s="8"/>
      <c r="K2424" s="8"/>
      <c r="L2424" s="8"/>
      <c r="M2424" s="1"/>
      <c r="W2424" s="15"/>
    </row>
    <row r="2425" spans="2:23" ht="12.75" hidden="1" x14ac:dyDescent="0.2">
      <c r="B2425" s="8"/>
      <c r="C2425" s="8"/>
      <c r="D2425" s="8"/>
      <c r="E2425" s="8"/>
      <c r="F2425" s="8"/>
      <c r="G2425" s="8"/>
      <c r="H2425" s="8"/>
      <c r="I2425" s="8"/>
      <c r="J2425" s="8"/>
      <c r="K2425" s="8"/>
      <c r="L2425" s="8"/>
      <c r="M2425" s="1"/>
      <c r="W2425" s="15"/>
    </row>
    <row r="2426" spans="2:23" ht="12.75" hidden="1" x14ac:dyDescent="0.2">
      <c r="B2426" s="8"/>
      <c r="C2426" s="8"/>
      <c r="D2426" s="8"/>
      <c r="E2426" s="8"/>
      <c r="F2426" s="8"/>
      <c r="G2426" s="8"/>
      <c r="H2426" s="8"/>
      <c r="I2426" s="8"/>
      <c r="J2426" s="8"/>
      <c r="K2426" s="8"/>
      <c r="L2426" s="8"/>
      <c r="M2426" s="1"/>
      <c r="W2426" s="15"/>
    </row>
    <row r="2427" spans="2:23" ht="12.75" hidden="1" x14ac:dyDescent="0.2">
      <c r="B2427" s="8"/>
      <c r="C2427" s="8"/>
      <c r="D2427" s="8"/>
      <c r="E2427" s="8"/>
      <c r="F2427" s="8"/>
      <c r="G2427" s="8"/>
      <c r="H2427" s="8"/>
      <c r="I2427" s="8"/>
      <c r="J2427" s="8"/>
      <c r="K2427" s="8"/>
      <c r="L2427" s="8"/>
      <c r="M2427" s="1"/>
      <c r="W2427" s="15"/>
    </row>
    <row r="2428" spans="2:23" ht="12.75" hidden="1" x14ac:dyDescent="0.2">
      <c r="B2428" s="8"/>
      <c r="C2428" s="8"/>
      <c r="D2428" s="8"/>
      <c r="E2428" s="8"/>
      <c r="F2428" s="8"/>
      <c r="G2428" s="8"/>
      <c r="H2428" s="8"/>
      <c r="I2428" s="8"/>
      <c r="J2428" s="8"/>
      <c r="K2428" s="8"/>
      <c r="L2428" s="8"/>
      <c r="M2428" s="1"/>
      <c r="W2428" s="15"/>
    </row>
    <row r="2429" spans="2:23" ht="12.75" hidden="1" x14ac:dyDescent="0.2">
      <c r="B2429" s="8"/>
      <c r="C2429" s="8"/>
      <c r="D2429" s="8"/>
      <c r="E2429" s="8"/>
      <c r="F2429" s="8"/>
      <c r="G2429" s="8"/>
      <c r="H2429" s="8"/>
      <c r="I2429" s="8"/>
      <c r="J2429" s="8"/>
      <c r="K2429" s="8"/>
      <c r="L2429" s="8"/>
      <c r="M2429" s="1"/>
      <c r="W2429" s="15"/>
    </row>
    <row r="2430" spans="2:23" ht="12.75" hidden="1" x14ac:dyDescent="0.2">
      <c r="B2430" s="8"/>
      <c r="C2430" s="8"/>
      <c r="D2430" s="8"/>
      <c r="E2430" s="8"/>
      <c r="F2430" s="8"/>
      <c r="G2430" s="8"/>
      <c r="H2430" s="8"/>
      <c r="I2430" s="8"/>
      <c r="J2430" s="8"/>
      <c r="K2430" s="8"/>
      <c r="L2430" s="8"/>
      <c r="M2430" s="1"/>
      <c r="W2430" s="15"/>
    </row>
    <row r="2431" spans="2:23" ht="12.75" hidden="1" x14ac:dyDescent="0.2">
      <c r="B2431" s="8"/>
      <c r="C2431" s="8"/>
      <c r="D2431" s="8"/>
      <c r="E2431" s="8"/>
      <c r="F2431" s="8"/>
      <c r="G2431" s="8"/>
      <c r="H2431" s="8"/>
      <c r="I2431" s="8"/>
      <c r="J2431" s="8"/>
      <c r="K2431" s="8"/>
      <c r="L2431" s="8"/>
      <c r="M2431" s="1"/>
      <c r="W2431" s="15"/>
    </row>
    <row r="2432" spans="2:23" ht="12.75" hidden="1" x14ac:dyDescent="0.2">
      <c r="B2432" s="8"/>
      <c r="C2432" s="8"/>
      <c r="D2432" s="8"/>
      <c r="E2432" s="8"/>
      <c r="F2432" s="8"/>
      <c r="G2432" s="8"/>
      <c r="H2432" s="8"/>
      <c r="I2432" s="8"/>
      <c r="J2432" s="8"/>
      <c r="K2432" s="8"/>
      <c r="L2432" s="8"/>
      <c r="M2432" s="1"/>
      <c r="W2432" s="15"/>
    </row>
    <row r="2433" spans="2:23" ht="12.75" hidden="1" x14ac:dyDescent="0.2">
      <c r="B2433" s="8"/>
      <c r="C2433" s="8"/>
      <c r="D2433" s="8"/>
      <c r="E2433" s="8"/>
      <c r="F2433" s="8"/>
      <c r="G2433" s="8"/>
      <c r="H2433" s="8"/>
      <c r="I2433" s="8"/>
      <c r="J2433" s="8"/>
      <c r="K2433" s="8"/>
      <c r="L2433" s="8"/>
      <c r="M2433" s="1"/>
      <c r="W2433" s="15"/>
    </row>
    <row r="2434" spans="2:23" ht="12.75" hidden="1" x14ac:dyDescent="0.2">
      <c r="B2434" s="8"/>
      <c r="C2434" s="8"/>
      <c r="D2434" s="8"/>
      <c r="E2434" s="8"/>
      <c r="F2434" s="8"/>
      <c r="G2434" s="8"/>
      <c r="H2434" s="8"/>
      <c r="I2434" s="8"/>
      <c r="J2434" s="8"/>
      <c r="K2434" s="8"/>
      <c r="L2434" s="8"/>
      <c r="M2434" s="1"/>
      <c r="W2434" s="15"/>
    </row>
    <row r="2435" spans="2:23" ht="12.75" hidden="1" x14ac:dyDescent="0.2">
      <c r="B2435" s="8"/>
      <c r="C2435" s="8"/>
      <c r="D2435" s="8"/>
      <c r="E2435" s="8"/>
      <c r="F2435" s="8"/>
      <c r="G2435" s="8"/>
      <c r="H2435" s="8"/>
      <c r="I2435" s="8"/>
      <c r="J2435" s="8"/>
      <c r="K2435" s="8"/>
      <c r="L2435" s="8"/>
      <c r="M2435" s="1"/>
      <c r="W2435" s="15"/>
    </row>
    <row r="2436" spans="2:23" ht="12.75" hidden="1" x14ac:dyDescent="0.2">
      <c r="B2436" s="8"/>
      <c r="C2436" s="8"/>
      <c r="D2436" s="8"/>
      <c r="E2436" s="8"/>
      <c r="F2436" s="8"/>
      <c r="G2436" s="8"/>
      <c r="H2436" s="8"/>
      <c r="I2436" s="8"/>
      <c r="J2436" s="8"/>
      <c r="K2436" s="8"/>
      <c r="L2436" s="8"/>
      <c r="M2436" s="1"/>
      <c r="W2436" s="15"/>
    </row>
    <row r="2437" spans="2:23" ht="12.75" hidden="1" x14ac:dyDescent="0.2">
      <c r="B2437" s="8"/>
      <c r="C2437" s="8"/>
      <c r="D2437" s="8"/>
      <c r="E2437" s="8"/>
      <c r="F2437" s="8"/>
      <c r="G2437" s="8"/>
      <c r="H2437" s="8"/>
      <c r="I2437" s="8"/>
      <c r="J2437" s="8"/>
      <c r="K2437" s="8"/>
      <c r="L2437" s="8"/>
      <c r="M2437" s="1"/>
      <c r="W2437" s="15"/>
    </row>
    <row r="2438" spans="2:23" ht="12.75" hidden="1" x14ac:dyDescent="0.2">
      <c r="B2438" s="8"/>
      <c r="C2438" s="8"/>
      <c r="D2438" s="8"/>
      <c r="E2438" s="8"/>
      <c r="F2438" s="8"/>
      <c r="G2438" s="8"/>
      <c r="H2438" s="8"/>
      <c r="I2438" s="8"/>
      <c r="J2438" s="8"/>
      <c r="K2438" s="8"/>
      <c r="L2438" s="8"/>
      <c r="M2438" s="1"/>
      <c r="W2438" s="15"/>
    </row>
    <row r="2439" spans="2:23" ht="12.75" hidden="1" x14ac:dyDescent="0.2">
      <c r="B2439" s="8"/>
      <c r="C2439" s="8"/>
      <c r="D2439" s="8"/>
      <c r="E2439" s="8"/>
      <c r="F2439" s="8"/>
      <c r="G2439" s="8"/>
      <c r="H2439" s="8"/>
      <c r="I2439" s="8"/>
      <c r="J2439" s="8"/>
      <c r="K2439" s="8"/>
      <c r="L2439" s="8"/>
      <c r="M2439" s="1"/>
      <c r="W2439" s="15"/>
    </row>
    <row r="2440" spans="2:23" ht="12.75" hidden="1" x14ac:dyDescent="0.2">
      <c r="B2440" s="8"/>
      <c r="C2440" s="8"/>
      <c r="D2440" s="8"/>
      <c r="E2440" s="8"/>
      <c r="F2440" s="8"/>
      <c r="G2440" s="8"/>
      <c r="H2440" s="8"/>
      <c r="I2440" s="8"/>
      <c r="J2440" s="8"/>
      <c r="K2440" s="8"/>
      <c r="L2440" s="8"/>
      <c r="M2440" s="1"/>
      <c r="W2440" s="15"/>
    </row>
    <row r="2441" spans="2:23" ht="12.75" hidden="1" x14ac:dyDescent="0.2">
      <c r="B2441" s="8"/>
      <c r="C2441" s="8"/>
      <c r="D2441" s="8"/>
      <c r="E2441" s="8"/>
      <c r="F2441" s="8"/>
      <c r="G2441" s="8"/>
      <c r="H2441" s="8"/>
      <c r="I2441" s="8"/>
      <c r="J2441" s="8"/>
      <c r="K2441" s="8"/>
      <c r="L2441" s="8"/>
      <c r="M2441" s="1"/>
      <c r="W2441" s="15"/>
    </row>
    <row r="2442" spans="2:23" ht="12.75" hidden="1" x14ac:dyDescent="0.2">
      <c r="B2442" s="8"/>
      <c r="C2442" s="8"/>
      <c r="D2442" s="8"/>
      <c r="E2442" s="8"/>
      <c r="F2442" s="8"/>
      <c r="G2442" s="8"/>
      <c r="H2442" s="8"/>
      <c r="I2442" s="8"/>
      <c r="J2442" s="8"/>
      <c r="K2442" s="8"/>
      <c r="L2442" s="8"/>
      <c r="M2442" s="1"/>
      <c r="W2442" s="15"/>
    </row>
    <row r="2443" spans="2:23" ht="12.75" hidden="1" x14ac:dyDescent="0.2">
      <c r="B2443" s="8"/>
      <c r="C2443" s="8"/>
      <c r="D2443" s="8"/>
      <c r="E2443" s="8"/>
      <c r="F2443" s="8"/>
      <c r="G2443" s="8"/>
      <c r="H2443" s="8"/>
      <c r="I2443" s="8"/>
      <c r="J2443" s="8"/>
      <c r="K2443" s="8"/>
      <c r="L2443" s="8"/>
      <c r="M2443" s="1"/>
      <c r="W2443" s="15"/>
    </row>
    <row r="2444" spans="2:23" ht="12.75" hidden="1" x14ac:dyDescent="0.2">
      <c r="B2444" s="8"/>
      <c r="C2444" s="8"/>
      <c r="D2444" s="8"/>
      <c r="E2444" s="8"/>
      <c r="F2444" s="8"/>
      <c r="G2444" s="8"/>
      <c r="H2444" s="8"/>
      <c r="I2444" s="8"/>
      <c r="J2444" s="8"/>
      <c r="K2444" s="8"/>
      <c r="L2444" s="8"/>
      <c r="M2444" s="1"/>
      <c r="W2444" s="15"/>
    </row>
    <row r="2445" spans="2:23" ht="12.75" hidden="1" x14ac:dyDescent="0.2">
      <c r="B2445" s="8"/>
      <c r="C2445" s="8"/>
      <c r="D2445" s="8"/>
      <c r="E2445" s="8"/>
      <c r="F2445" s="8"/>
      <c r="G2445" s="8"/>
      <c r="H2445" s="8"/>
      <c r="I2445" s="8"/>
      <c r="J2445" s="8"/>
      <c r="K2445" s="8"/>
      <c r="L2445" s="8"/>
      <c r="M2445" s="1"/>
      <c r="W2445" s="15"/>
    </row>
    <row r="2446" spans="2:23" ht="12.75" hidden="1" x14ac:dyDescent="0.2">
      <c r="B2446" s="8"/>
      <c r="C2446" s="8"/>
      <c r="D2446" s="8"/>
      <c r="E2446" s="8"/>
      <c r="F2446" s="8"/>
      <c r="G2446" s="8"/>
      <c r="H2446" s="8"/>
      <c r="I2446" s="8"/>
      <c r="J2446" s="8"/>
      <c r="K2446" s="8"/>
      <c r="L2446" s="8"/>
      <c r="M2446" s="1"/>
      <c r="W2446" s="15"/>
    </row>
    <row r="2447" spans="2:23" ht="12.75" hidden="1" x14ac:dyDescent="0.2">
      <c r="B2447" s="8"/>
      <c r="C2447" s="8"/>
      <c r="D2447" s="8"/>
      <c r="E2447" s="8"/>
      <c r="F2447" s="8"/>
      <c r="G2447" s="8"/>
      <c r="H2447" s="8"/>
      <c r="I2447" s="8"/>
      <c r="J2447" s="8"/>
      <c r="K2447" s="8"/>
      <c r="L2447" s="8"/>
      <c r="M2447" s="1"/>
      <c r="W2447" s="15"/>
    </row>
    <row r="2448" spans="2:23" ht="12.75" hidden="1" x14ac:dyDescent="0.2">
      <c r="B2448" s="8"/>
      <c r="C2448" s="8"/>
      <c r="D2448" s="8"/>
      <c r="E2448" s="8"/>
      <c r="F2448" s="8"/>
      <c r="G2448" s="8"/>
      <c r="H2448" s="8"/>
      <c r="I2448" s="8"/>
      <c r="J2448" s="8"/>
      <c r="K2448" s="8"/>
      <c r="L2448" s="8"/>
      <c r="M2448" s="1"/>
      <c r="W2448" s="15"/>
    </row>
    <row r="2449" spans="2:23" ht="12.75" hidden="1" x14ac:dyDescent="0.2">
      <c r="B2449" s="8"/>
      <c r="C2449" s="8"/>
      <c r="D2449" s="8"/>
      <c r="E2449" s="8"/>
      <c r="F2449" s="8"/>
      <c r="G2449" s="8"/>
      <c r="H2449" s="8"/>
      <c r="I2449" s="8"/>
      <c r="J2449" s="8"/>
      <c r="K2449" s="8"/>
      <c r="L2449" s="8"/>
      <c r="M2449" s="1"/>
      <c r="W2449" s="15"/>
    </row>
    <row r="2450" spans="2:23" ht="12.75" hidden="1" x14ac:dyDescent="0.2">
      <c r="B2450" s="8"/>
      <c r="C2450" s="8"/>
      <c r="D2450" s="8"/>
      <c r="E2450" s="8"/>
      <c r="F2450" s="8"/>
      <c r="G2450" s="8"/>
      <c r="H2450" s="8"/>
      <c r="I2450" s="8"/>
      <c r="J2450" s="8"/>
      <c r="K2450" s="8"/>
      <c r="L2450" s="8"/>
      <c r="M2450" s="1"/>
      <c r="W2450" s="15"/>
    </row>
    <row r="2451" spans="2:23" ht="12.75" hidden="1" x14ac:dyDescent="0.2">
      <c r="B2451" s="8"/>
      <c r="C2451" s="8"/>
      <c r="D2451" s="8"/>
      <c r="E2451" s="8"/>
      <c r="F2451" s="8"/>
      <c r="G2451" s="8"/>
      <c r="H2451" s="8"/>
      <c r="I2451" s="8"/>
      <c r="J2451" s="8"/>
      <c r="K2451" s="8"/>
      <c r="L2451" s="8"/>
      <c r="M2451" s="1"/>
      <c r="W2451" s="15"/>
    </row>
    <row r="2452" spans="2:23" ht="12.75" hidden="1" x14ac:dyDescent="0.2">
      <c r="B2452" s="8"/>
      <c r="C2452" s="8"/>
      <c r="D2452" s="8"/>
      <c r="E2452" s="8"/>
      <c r="F2452" s="8"/>
      <c r="G2452" s="8"/>
      <c r="H2452" s="8"/>
      <c r="I2452" s="8"/>
      <c r="J2452" s="8"/>
      <c r="K2452" s="8"/>
      <c r="L2452" s="8"/>
      <c r="M2452" s="1"/>
      <c r="W2452" s="15"/>
    </row>
    <row r="2453" spans="2:23" ht="12.75" hidden="1" x14ac:dyDescent="0.2">
      <c r="B2453" s="8"/>
      <c r="C2453" s="8"/>
      <c r="D2453" s="8"/>
      <c r="E2453" s="8"/>
      <c r="F2453" s="8"/>
      <c r="G2453" s="8"/>
      <c r="H2453" s="8"/>
      <c r="I2453" s="8"/>
      <c r="J2453" s="8"/>
      <c r="K2453" s="8"/>
      <c r="L2453" s="8"/>
      <c r="M2453" s="1"/>
      <c r="W2453" s="15"/>
    </row>
    <row r="2454" spans="2:23" ht="12.75" hidden="1" x14ac:dyDescent="0.2">
      <c r="B2454" s="8"/>
      <c r="C2454" s="8"/>
      <c r="D2454" s="8"/>
      <c r="E2454" s="8"/>
      <c r="F2454" s="8"/>
      <c r="G2454" s="8"/>
      <c r="H2454" s="8"/>
      <c r="I2454" s="8"/>
      <c r="J2454" s="8"/>
      <c r="K2454" s="8"/>
      <c r="L2454" s="8"/>
      <c r="M2454" s="1"/>
      <c r="W2454" s="15"/>
    </row>
    <row r="2455" spans="2:23" ht="12.75" hidden="1" x14ac:dyDescent="0.2">
      <c r="B2455" s="8"/>
      <c r="C2455" s="8"/>
      <c r="D2455" s="8"/>
      <c r="E2455" s="8"/>
      <c r="F2455" s="8"/>
      <c r="G2455" s="8"/>
      <c r="H2455" s="8"/>
      <c r="I2455" s="8"/>
      <c r="J2455" s="8"/>
      <c r="K2455" s="8"/>
      <c r="L2455" s="8"/>
      <c r="M2455" s="1"/>
      <c r="W2455" s="15"/>
    </row>
    <row r="2456" spans="2:23" ht="12.75" hidden="1" x14ac:dyDescent="0.2">
      <c r="B2456" s="8"/>
      <c r="C2456" s="8"/>
      <c r="D2456" s="8"/>
      <c r="E2456" s="8"/>
      <c r="F2456" s="8"/>
      <c r="G2456" s="8"/>
      <c r="H2456" s="8"/>
      <c r="I2456" s="8"/>
      <c r="J2456" s="8"/>
      <c r="K2456" s="8"/>
      <c r="L2456" s="8"/>
      <c r="M2456" s="1"/>
      <c r="W2456" s="15"/>
    </row>
    <row r="2457" spans="2:23" ht="12.75" hidden="1" x14ac:dyDescent="0.2">
      <c r="B2457" s="8"/>
      <c r="C2457" s="8"/>
      <c r="D2457" s="8"/>
      <c r="E2457" s="8"/>
      <c r="F2457" s="8"/>
      <c r="G2457" s="8"/>
      <c r="H2457" s="8"/>
      <c r="I2457" s="8"/>
      <c r="J2457" s="8"/>
      <c r="K2457" s="8"/>
      <c r="L2457" s="8"/>
      <c r="M2457" s="1"/>
      <c r="W2457" s="15"/>
    </row>
    <row r="2458" spans="2:23" ht="12.75" hidden="1" x14ac:dyDescent="0.2">
      <c r="B2458" s="8"/>
      <c r="C2458" s="8"/>
      <c r="D2458" s="8"/>
      <c r="E2458" s="8"/>
      <c r="F2458" s="8"/>
      <c r="G2458" s="8"/>
      <c r="H2458" s="8"/>
      <c r="I2458" s="8"/>
      <c r="J2458" s="8"/>
      <c r="K2458" s="8"/>
      <c r="L2458" s="8"/>
      <c r="M2458" s="1"/>
      <c r="W2458" s="15"/>
    </row>
    <row r="2459" spans="2:23" ht="12.75" hidden="1" x14ac:dyDescent="0.2">
      <c r="B2459" s="8"/>
      <c r="C2459" s="8"/>
      <c r="D2459" s="8"/>
      <c r="E2459" s="8"/>
      <c r="F2459" s="8"/>
      <c r="G2459" s="8"/>
      <c r="H2459" s="8"/>
      <c r="I2459" s="8"/>
      <c r="J2459" s="8"/>
      <c r="K2459" s="8"/>
      <c r="L2459" s="8"/>
      <c r="M2459" s="1"/>
      <c r="W2459" s="15"/>
    </row>
    <row r="2460" spans="2:23" ht="12.75" hidden="1" x14ac:dyDescent="0.2">
      <c r="B2460" s="8"/>
      <c r="C2460" s="8"/>
      <c r="D2460" s="8"/>
      <c r="E2460" s="8"/>
      <c r="F2460" s="8"/>
      <c r="G2460" s="8"/>
      <c r="H2460" s="8"/>
      <c r="I2460" s="8"/>
      <c r="J2460" s="8"/>
      <c r="K2460" s="8"/>
      <c r="L2460" s="8"/>
      <c r="M2460" s="1"/>
      <c r="W2460" s="15"/>
    </row>
    <row r="2461" spans="2:23" ht="12.75" hidden="1" x14ac:dyDescent="0.2">
      <c r="B2461" s="8"/>
      <c r="C2461" s="8"/>
      <c r="D2461" s="8"/>
      <c r="E2461" s="8"/>
      <c r="F2461" s="8"/>
      <c r="G2461" s="8"/>
      <c r="H2461" s="8"/>
      <c r="I2461" s="8"/>
      <c r="J2461" s="8"/>
      <c r="K2461" s="8"/>
      <c r="L2461" s="8"/>
      <c r="M2461" s="1"/>
      <c r="W2461" s="15"/>
    </row>
    <row r="2462" spans="2:23" ht="12.75" hidden="1" x14ac:dyDescent="0.2">
      <c r="B2462" s="8"/>
      <c r="C2462" s="8"/>
      <c r="D2462" s="8"/>
      <c r="E2462" s="8"/>
      <c r="F2462" s="8"/>
      <c r="G2462" s="8"/>
      <c r="H2462" s="8"/>
      <c r="I2462" s="8"/>
      <c r="J2462" s="8"/>
      <c r="K2462" s="8"/>
      <c r="L2462" s="8"/>
      <c r="M2462" s="1"/>
      <c r="W2462" s="15"/>
    </row>
    <row r="2463" spans="2:23" ht="12.75" hidden="1" x14ac:dyDescent="0.2">
      <c r="B2463" s="8"/>
      <c r="C2463" s="8"/>
      <c r="D2463" s="8"/>
      <c r="E2463" s="8"/>
      <c r="F2463" s="8"/>
      <c r="G2463" s="8"/>
      <c r="H2463" s="8"/>
      <c r="I2463" s="8"/>
      <c r="J2463" s="8"/>
      <c r="K2463" s="8"/>
      <c r="L2463" s="8"/>
      <c r="M2463" s="1"/>
      <c r="W2463" s="15"/>
    </row>
    <row r="2464" spans="2:23" ht="12.75" hidden="1" x14ac:dyDescent="0.2">
      <c r="B2464" s="8"/>
      <c r="C2464" s="8"/>
      <c r="D2464" s="8"/>
      <c r="E2464" s="8"/>
      <c r="F2464" s="8"/>
      <c r="G2464" s="8"/>
      <c r="H2464" s="8"/>
      <c r="I2464" s="8"/>
      <c r="J2464" s="8"/>
      <c r="K2464" s="8"/>
      <c r="L2464" s="8"/>
      <c r="M2464" s="1"/>
      <c r="W2464" s="15"/>
    </row>
    <row r="2465" spans="2:23" ht="12.75" hidden="1" x14ac:dyDescent="0.2">
      <c r="B2465" s="8"/>
      <c r="C2465" s="8"/>
      <c r="D2465" s="8"/>
      <c r="E2465" s="8"/>
      <c r="F2465" s="8"/>
      <c r="G2465" s="8"/>
      <c r="H2465" s="8"/>
      <c r="I2465" s="8"/>
      <c r="J2465" s="8"/>
      <c r="K2465" s="8"/>
      <c r="L2465" s="8"/>
      <c r="M2465" s="1"/>
      <c r="W2465" s="15"/>
    </row>
    <row r="2466" spans="2:23" ht="12.75" hidden="1" x14ac:dyDescent="0.2">
      <c r="B2466" s="8"/>
      <c r="C2466" s="8"/>
      <c r="D2466" s="8"/>
      <c r="E2466" s="8"/>
      <c r="F2466" s="8"/>
      <c r="G2466" s="8"/>
      <c r="H2466" s="8"/>
      <c r="I2466" s="8"/>
      <c r="J2466" s="8"/>
      <c r="K2466" s="8"/>
      <c r="L2466" s="8"/>
      <c r="M2466" s="1"/>
      <c r="W2466" s="15"/>
    </row>
    <row r="2467" spans="2:23" ht="12.75" hidden="1" x14ac:dyDescent="0.2">
      <c r="B2467" s="8"/>
      <c r="C2467" s="8"/>
      <c r="D2467" s="8"/>
      <c r="E2467" s="8"/>
      <c r="F2467" s="8"/>
      <c r="G2467" s="8"/>
      <c r="H2467" s="8"/>
      <c r="I2467" s="8"/>
      <c r="J2467" s="8"/>
      <c r="K2467" s="8"/>
      <c r="L2467" s="8"/>
      <c r="M2467" s="1"/>
      <c r="W2467" s="15"/>
    </row>
    <row r="2468" spans="2:23" ht="12.75" hidden="1" x14ac:dyDescent="0.2">
      <c r="B2468" s="8"/>
      <c r="C2468" s="8"/>
      <c r="D2468" s="8"/>
      <c r="E2468" s="8"/>
      <c r="F2468" s="8"/>
      <c r="G2468" s="8"/>
      <c r="H2468" s="8"/>
      <c r="I2468" s="8"/>
      <c r="J2468" s="8"/>
      <c r="K2468" s="8"/>
      <c r="L2468" s="8"/>
      <c r="M2468" s="1"/>
      <c r="W2468" s="15"/>
    </row>
    <row r="2469" spans="2:23" ht="12.75" hidden="1" x14ac:dyDescent="0.2">
      <c r="B2469" s="8"/>
      <c r="C2469" s="8"/>
      <c r="D2469" s="8"/>
      <c r="E2469" s="8"/>
      <c r="F2469" s="8"/>
      <c r="G2469" s="8"/>
      <c r="H2469" s="8"/>
      <c r="I2469" s="8"/>
      <c r="J2469" s="8"/>
      <c r="K2469" s="8"/>
      <c r="L2469" s="8"/>
      <c r="M2469" s="1"/>
      <c r="W2469" s="15"/>
    </row>
    <row r="2470" spans="2:23" ht="12.75" hidden="1" x14ac:dyDescent="0.2">
      <c r="B2470" s="8"/>
      <c r="C2470" s="8"/>
      <c r="D2470" s="8"/>
      <c r="E2470" s="8"/>
      <c r="F2470" s="8"/>
      <c r="G2470" s="8"/>
      <c r="H2470" s="8"/>
      <c r="I2470" s="8"/>
      <c r="J2470" s="8"/>
      <c r="K2470" s="8"/>
      <c r="L2470" s="8"/>
      <c r="M2470" s="1"/>
      <c r="W2470" s="15"/>
    </row>
    <row r="2471" spans="2:23" ht="12.75" hidden="1" x14ac:dyDescent="0.2">
      <c r="B2471" s="8"/>
      <c r="C2471" s="8"/>
      <c r="D2471" s="8"/>
      <c r="E2471" s="8"/>
      <c r="F2471" s="8"/>
      <c r="G2471" s="8"/>
      <c r="H2471" s="8"/>
      <c r="I2471" s="8"/>
      <c r="J2471" s="8"/>
      <c r="K2471" s="8"/>
      <c r="L2471" s="8"/>
      <c r="M2471" s="1"/>
      <c r="W2471" s="15"/>
    </row>
    <row r="2472" spans="2:23" ht="12.75" hidden="1" x14ac:dyDescent="0.2">
      <c r="B2472" s="8"/>
      <c r="C2472" s="8"/>
      <c r="D2472" s="8"/>
      <c r="E2472" s="8"/>
      <c r="F2472" s="8"/>
      <c r="G2472" s="8"/>
      <c r="H2472" s="8"/>
      <c r="I2472" s="8"/>
      <c r="J2472" s="8"/>
      <c r="K2472" s="8"/>
      <c r="L2472" s="8"/>
      <c r="M2472" s="1"/>
      <c r="W2472" s="15"/>
    </row>
    <row r="2473" spans="2:23" ht="12.75" hidden="1" x14ac:dyDescent="0.2">
      <c r="B2473" s="8"/>
      <c r="C2473" s="8"/>
      <c r="D2473" s="8"/>
      <c r="E2473" s="8"/>
      <c r="F2473" s="8"/>
      <c r="G2473" s="8"/>
      <c r="H2473" s="8"/>
      <c r="I2473" s="8"/>
      <c r="J2473" s="8"/>
      <c r="K2473" s="8"/>
      <c r="L2473" s="8"/>
      <c r="M2473" s="1"/>
      <c r="W2473" s="15"/>
    </row>
    <row r="2474" spans="2:23" ht="12.75" hidden="1" x14ac:dyDescent="0.2">
      <c r="B2474" s="8"/>
      <c r="C2474" s="8"/>
      <c r="D2474" s="8"/>
      <c r="E2474" s="8"/>
      <c r="F2474" s="8"/>
      <c r="G2474" s="8"/>
      <c r="H2474" s="8"/>
      <c r="I2474" s="8"/>
      <c r="J2474" s="8"/>
      <c r="K2474" s="8"/>
      <c r="L2474" s="8"/>
      <c r="M2474" s="1"/>
      <c r="W2474" s="15"/>
    </row>
    <row r="2475" spans="2:23" ht="12.75" hidden="1" x14ac:dyDescent="0.2">
      <c r="B2475" s="8"/>
      <c r="C2475" s="8"/>
      <c r="D2475" s="8"/>
      <c r="E2475" s="8"/>
      <c r="F2475" s="8"/>
      <c r="G2475" s="8"/>
      <c r="H2475" s="8"/>
      <c r="I2475" s="8"/>
      <c r="J2475" s="8"/>
      <c r="K2475" s="8"/>
      <c r="L2475" s="8"/>
      <c r="M2475" s="1"/>
      <c r="W2475" s="15"/>
    </row>
    <row r="2476" spans="2:23" ht="12.75" hidden="1" x14ac:dyDescent="0.2">
      <c r="B2476" s="8"/>
      <c r="C2476" s="8"/>
      <c r="D2476" s="8"/>
      <c r="E2476" s="8"/>
      <c r="F2476" s="8"/>
      <c r="G2476" s="8"/>
      <c r="H2476" s="8"/>
      <c r="I2476" s="8"/>
      <c r="J2476" s="8"/>
      <c r="K2476" s="8"/>
      <c r="L2476" s="8"/>
      <c r="M2476" s="1"/>
      <c r="W2476" s="15"/>
    </row>
    <row r="2477" spans="2:23" ht="12.75" hidden="1" x14ac:dyDescent="0.2">
      <c r="B2477" s="8"/>
      <c r="C2477" s="8"/>
      <c r="D2477" s="8"/>
      <c r="E2477" s="8"/>
      <c r="F2477" s="8"/>
      <c r="G2477" s="8"/>
      <c r="H2477" s="8"/>
      <c r="I2477" s="8"/>
      <c r="J2477" s="8"/>
      <c r="K2477" s="8"/>
      <c r="L2477" s="8"/>
      <c r="M2477" s="1"/>
      <c r="W2477" s="15"/>
    </row>
    <row r="2478" spans="2:23" ht="12.75" hidden="1" x14ac:dyDescent="0.2">
      <c r="B2478" s="8"/>
      <c r="C2478" s="8"/>
      <c r="D2478" s="8"/>
      <c r="E2478" s="8"/>
      <c r="F2478" s="8"/>
      <c r="G2478" s="8"/>
      <c r="H2478" s="8"/>
      <c r="I2478" s="8"/>
      <c r="J2478" s="8"/>
      <c r="K2478" s="8"/>
      <c r="L2478" s="8"/>
      <c r="M2478" s="1"/>
      <c r="W2478" s="15"/>
    </row>
    <row r="2479" spans="2:23" ht="12.75" hidden="1" x14ac:dyDescent="0.2">
      <c r="B2479" s="8"/>
      <c r="C2479" s="8"/>
      <c r="D2479" s="8"/>
      <c r="E2479" s="8"/>
      <c r="F2479" s="8"/>
      <c r="G2479" s="8"/>
      <c r="H2479" s="8"/>
      <c r="I2479" s="8"/>
      <c r="J2479" s="8"/>
      <c r="K2479" s="8"/>
      <c r="L2479" s="8"/>
      <c r="M2479" s="1"/>
      <c r="W2479" s="15"/>
    </row>
    <row r="2480" spans="2:23" ht="12.75" hidden="1" x14ac:dyDescent="0.2">
      <c r="B2480" s="8"/>
      <c r="C2480" s="8"/>
      <c r="D2480" s="8"/>
      <c r="E2480" s="8"/>
      <c r="F2480" s="8"/>
      <c r="G2480" s="8"/>
      <c r="H2480" s="8"/>
      <c r="I2480" s="8"/>
      <c r="J2480" s="8"/>
      <c r="K2480" s="8"/>
      <c r="L2480" s="8"/>
      <c r="M2480" s="1"/>
      <c r="W2480" s="15"/>
    </row>
    <row r="2481" spans="2:23" ht="12.75" hidden="1" x14ac:dyDescent="0.2">
      <c r="B2481" s="8"/>
      <c r="C2481" s="8"/>
      <c r="D2481" s="8"/>
      <c r="E2481" s="8"/>
      <c r="F2481" s="8"/>
      <c r="G2481" s="8"/>
      <c r="H2481" s="8"/>
      <c r="I2481" s="8"/>
      <c r="J2481" s="8"/>
      <c r="K2481" s="8"/>
      <c r="L2481" s="8"/>
      <c r="M2481" s="1"/>
      <c r="W2481" s="15"/>
    </row>
    <row r="2482" spans="2:23" ht="12.75" hidden="1" x14ac:dyDescent="0.2">
      <c r="B2482" s="8"/>
      <c r="C2482" s="8"/>
      <c r="D2482" s="8"/>
      <c r="E2482" s="8"/>
      <c r="F2482" s="8"/>
      <c r="G2482" s="8"/>
      <c r="H2482" s="8"/>
      <c r="I2482" s="8"/>
      <c r="J2482" s="8"/>
      <c r="K2482" s="8"/>
      <c r="L2482" s="8"/>
      <c r="M2482" s="1"/>
      <c r="W2482" s="15"/>
    </row>
    <row r="2483" spans="2:23" ht="12.75" hidden="1" x14ac:dyDescent="0.2">
      <c r="B2483" s="8"/>
      <c r="C2483" s="8"/>
      <c r="D2483" s="8"/>
      <c r="E2483" s="8"/>
      <c r="F2483" s="8"/>
      <c r="G2483" s="8"/>
      <c r="H2483" s="8"/>
      <c r="I2483" s="8"/>
      <c r="J2483" s="8"/>
      <c r="K2483" s="8"/>
      <c r="L2483" s="8"/>
      <c r="M2483" s="1"/>
      <c r="W2483" s="15"/>
    </row>
    <row r="2484" spans="2:23" ht="12.75" hidden="1" x14ac:dyDescent="0.2">
      <c r="B2484" s="8"/>
      <c r="C2484" s="8"/>
      <c r="D2484" s="8"/>
      <c r="E2484" s="8"/>
      <c r="F2484" s="8"/>
      <c r="G2484" s="8"/>
      <c r="H2484" s="8"/>
      <c r="I2484" s="8"/>
      <c r="J2484" s="8"/>
      <c r="K2484" s="8"/>
      <c r="L2484" s="8"/>
      <c r="M2484" s="1"/>
      <c r="W2484" s="15"/>
    </row>
    <row r="2485" spans="2:23" ht="12.75" hidden="1" x14ac:dyDescent="0.2">
      <c r="B2485" s="8"/>
      <c r="C2485" s="8"/>
      <c r="D2485" s="8"/>
      <c r="E2485" s="8"/>
      <c r="F2485" s="8"/>
      <c r="G2485" s="8"/>
      <c r="H2485" s="8"/>
      <c r="I2485" s="8"/>
      <c r="J2485" s="8"/>
      <c r="K2485" s="8"/>
      <c r="L2485" s="8"/>
      <c r="M2485" s="1"/>
      <c r="W2485" s="15"/>
    </row>
    <row r="2486" spans="2:23" ht="12.75" hidden="1" x14ac:dyDescent="0.2">
      <c r="B2486" s="8"/>
      <c r="C2486" s="8"/>
      <c r="D2486" s="8"/>
      <c r="E2486" s="8"/>
      <c r="F2486" s="8"/>
      <c r="G2486" s="8"/>
      <c r="H2486" s="8"/>
      <c r="I2486" s="8"/>
      <c r="J2486" s="8"/>
      <c r="K2486" s="8"/>
      <c r="L2486" s="8"/>
      <c r="M2486" s="1"/>
      <c r="W2486" s="15"/>
    </row>
    <row r="2487" spans="2:23" ht="12.75" hidden="1" x14ac:dyDescent="0.2">
      <c r="B2487" s="8"/>
      <c r="C2487" s="8"/>
      <c r="D2487" s="8"/>
      <c r="E2487" s="8"/>
      <c r="F2487" s="8"/>
      <c r="G2487" s="8"/>
      <c r="H2487" s="8"/>
      <c r="I2487" s="8"/>
      <c r="J2487" s="8"/>
      <c r="K2487" s="8"/>
      <c r="L2487" s="8"/>
      <c r="M2487" s="1"/>
      <c r="W2487" s="15"/>
    </row>
    <row r="2488" spans="2:23" ht="12.75" hidden="1" x14ac:dyDescent="0.2">
      <c r="B2488" s="8"/>
      <c r="C2488" s="8"/>
      <c r="D2488" s="8"/>
      <c r="E2488" s="8"/>
      <c r="F2488" s="8"/>
      <c r="G2488" s="8"/>
      <c r="H2488" s="8"/>
      <c r="I2488" s="8"/>
      <c r="J2488" s="8"/>
      <c r="K2488" s="8"/>
      <c r="L2488" s="8"/>
      <c r="M2488" s="1"/>
      <c r="W2488" s="15"/>
    </row>
    <row r="2489" spans="2:23" ht="12.75" hidden="1" x14ac:dyDescent="0.2">
      <c r="B2489" s="8"/>
      <c r="C2489" s="8"/>
      <c r="D2489" s="8"/>
      <c r="E2489" s="8"/>
      <c r="F2489" s="8"/>
      <c r="G2489" s="8"/>
      <c r="H2489" s="8"/>
      <c r="I2489" s="8"/>
      <c r="J2489" s="8"/>
      <c r="K2489" s="8"/>
      <c r="L2489" s="8"/>
      <c r="M2489" s="1"/>
      <c r="W2489" s="15"/>
    </row>
    <row r="2490" spans="2:23" ht="12.75" hidden="1" x14ac:dyDescent="0.2">
      <c r="B2490" s="8"/>
      <c r="C2490" s="8"/>
      <c r="D2490" s="8"/>
      <c r="E2490" s="8"/>
      <c r="F2490" s="8"/>
      <c r="G2490" s="8"/>
      <c r="H2490" s="8"/>
      <c r="I2490" s="8"/>
      <c r="J2490" s="8"/>
      <c r="K2490" s="8"/>
      <c r="L2490" s="8"/>
      <c r="M2490" s="1"/>
      <c r="W2490" s="15"/>
    </row>
    <row r="2491" spans="2:23" ht="12.75" hidden="1" x14ac:dyDescent="0.2">
      <c r="B2491" s="8"/>
      <c r="C2491" s="8"/>
      <c r="D2491" s="8"/>
      <c r="E2491" s="8"/>
      <c r="F2491" s="8"/>
      <c r="G2491" s="8"/>
      <c r="H2491" s="8"/>
      <c r="I2491" s="8"/>
      <c r="J2491" s="8"/>
      <c r="K2491" s="8"/>
      <c r="L2491" s="8"/>
      <c r="M2491" s="1"/>
      <c r="W2491" s="15"/>
    </row>
    <row r="2492" spans="2:23" ht="12.75" hidden="1" x14ac:dyDescent="0.2">
      <c r="B2492" s="8"/>
      <c r="C2492" s="8"/>
      <c r="D2492" s="8"/>
      <c r="E2492" s="8"/>
      <c r="F2492" s="8"/>
      <c r="G2492" s="8"/>
      <c r="H2492" s="8"/>
      <c r="I2492" s="8"/>
      <c r="J2492" s="8"/>
      <c r="K2492" s="8"/>
      <c r="L2492" s="8"/>
      <c r="M2492" s="1"/>
      <c r="W2492" s="15"/>
    </row>
    <row r="2493" spans="2:23" ht="12.75" hidden="1" x14ac:dyDescent="0.2">
      <c r="B2493" s="8"/>
      <c r="C2493" s="8"/>
      <c r="D2493" s="8"/>
      <c r="E2493" s="8"/>
      <c r="F2493" s="8"/>
      <c r="G2493" s="8"/>
      <c r="H2493" s="8"/>
      <c r="I2493" s="8"/>
      <c r="J2493" s="8"/>
      <c r="K2493" s="8"/>
      <c r="L2493" s="8"/>
      <c r="M2493" s="1"/>
      <c r="W2493" s="15"/>
    </row>
    <row r="2494" spans="2:23" ht="12.75" hidden="1" x14ac:dyDescent="0.2">
      <c r="B2494" s="8"/>
      <c r="C2494" s="8"/>
      <c r="D2494" s="8"/>
      <c r="E2494" s="8"/>
      <c r="F2494" s="8"/>
      <c r="G2494" s="8"/>
      <c r="H2494" s="8"/>
      <c r="I2494" s="8"/>
      <c r="J2494" s="8"/>
      <c r="K2494" s="8"/>
      <c r="L2494" s="8"/>
      <c r="M2494" s="1"/>
      <c r="W2494" s="15"/>
    </row>
    <row r="2495" spans="2:23" ht="12.75" hidden="1" x14ac:dyDescent="0.2">
      <c r="B2495" s="8"/>
      <c r="C2495" s="8"/>
      <c r="D2495" s="8"/>
      <c r="E2495" s="8"/>
      <c r="F2495" s="8"/>
      <c r="G2495" s="8"/>
      <c r="H2495" s="8"/>
      <c r="I2495" s="8"/>
      <c r="J2495" s="8"/>
      <c r="K2495" s="8"/>
      <c r="L2495" s="8"/>
      <c r="M2495" s="1"/>
      <c r="W2495" s="15"/>
    </row>
    <row r="2496" spans="2:23" ht="12.75" hidden="1" x14ac:dyDescent="0.2">
      <c r="B2496" s="8"/>
      <c r="C2496" s="8"/>
      <c r="D2496" s="8"/>
      <c r="E2496" s="8"/>
      <c r="F2496" s="8"/>
      <c r="G2496" s="8"/>
      <c r="H2496" s="8"/>
      <c r="I2496" s="8"/>
      <c r="J2496" s="8"/>
      <c r="K2496" s="8"/>
      <c r="L2496" s="8"/>
      <c r="M2496" s="1"/>
      <c r="W2496" s="15"/>
    </row>
    <row r="2497" spans="2:23" ht="12.75" hidden="1" x14ac:dyDescent="0.2">
      <c r="B2497" s="8"/>
      <c r="C2497" s="8"/>
      <c r="D2497" s="8"/>
      <c r="E2497" s="8"/>
      <c r="F2497" s="8"/>
      <c r="G2497" s="8"/>
      <c r="H2497" s="8"/>
      <c r="I2497" s="8"/>
      <c r="J2497" s="8"/>
      <c r="K2497" s="8"/>
      <c r="L2497" s="8"/>
      <c r="M2497" s="1"/>
      <c r="W2497" s="15"/>
    </row>
    <row r="2498" spans="2:23" ht="12.75" hidden="1" x14ac:dyDescent="0.2">
      <c r="B2498" s="8"/>
      <c r="C2498" s="8"/>
      <c r="D2498" s="8"/>
      <c r="E2498" s="8"/>
      <c r="F2498" s="8"/>
      <c r="G2498" s="8"/>
      <c r="H2498" s="8"/>
      <c r="I2498" s="8"/>
      <c r="J2498" s="8"/>
      <c r="K2498" s="8"/>
      <c r="L2498" s="8"/>
      <c r="M2498" s="1"/>
      <c r="W2498" s="15"/>
    </row>
    <row r="2499" spans="2:23" ht="12.75" hidden="1" x14ac:dyDescent="0.2">
      <c r="B2499" s="8"/>
      <c r="C2499" s="8"/>
      <c r="D2499" s="8"/>
      <c r="E2499" s="8"/>
      <c r="F2499" s="8"/>
      <c r="G2499" s="8"/>
      <c r="H2499" s="8"/>
      <c r="I2499" s="8"/>
      <c r="J2499" s="8"/>
      <c r="K2499" s="8"/>
      <c r="L2499" s="8"/>
      <c r="M2499" s="1"/>
      <c r="W2499" s="15"/>
    </row>
    <row r="2500" spans="2:23" ht="12.75" hidden="1" x14ac:dyDescent="0.2">
      <c r="B2500" s="8"/>
      <c r="C2500" s="8"/>
      <c r="D2500" s="8"/>
      <c r="E2500" s="8"/>
      <c r="F2500" s="8"/>
      <c r="G2500" s="8"/>
      <c r="H2500" s="8"/>
      <c r="I2500" s="8"/>
      <c r="J2500" s="8"/>
      <c r="K2500" s="8"/>
      <c r="L2500" s="8"/>
      <c r="M2500" s="1"/>
      <c r="W2500" s="15"/>
    </row>
    <row r="2501" spans="2:23" ht="12.75" hidden="1" x14ac:dyDescent="0.2">
      <c r="B2501" s="8"/>
      <c r="C2501" s="8"/>
      <c r="D2501" s="8"/>
      <c r="E2501" s="8"/>
      <c r="F2501" s="8"/>
      <c r="G2501" s="8"/>
      <c r="H2501" s="8"/>
      <c r="I2501" s="8"/>
      <c r="J2501" s="8"/>
      <c r="K2501" s="8"/>
      <c r="L2501" s="8"/>
      <c r="M2501" s="1"/>
      <c r="W2501" s="15"/>
    </row>
    <row r="2502" spans="2:23" ht="12.75" hidden="1" x14ac:dyDescent="0.2">
      <c r="B2502" s="8"/>
      <c r="C2502" s="8"/>
      <c r="D2502" s="8"/>
      <c r="E2502" s="8"/>
      <c r="F2502" s="8"/>
      <c r="G2502" s="8"/>
      <c r="H2502" s="8"/>
      <c r="I2502" s="8"/>
      <c r="J2502" s="8"/>
      <c r="K2502" s="8"/>
      <c r="L2502" s="8"/>
      <c r="M2502" s="1"/>
      <c r="W2502" s="15"/>
    </row>
    <row r="2503" spans="2:23" ht="12.75" hidden="1" x14ac:dyDescent="0.2">
      <c r="B2503" s="8"/>
      <c r="C2503" s="8"/>
      <c r="D2503" s="8"/>
      <c r="E2503" s="8"/>
      <c r="F2503" s="8"/>
      <c r="G2503" s="8"/>
      <c r="H2503" s="8"/>
      <c r="I2503" s="8"/>
      <c r="J2503" s="8"/>
      <c r="K2503" s="8"/>
      <c r="L2503" s="8"/>
      <c r="M2503" s="1"/>
      <c r="W2503" s="15"/>
    </row>
    <row r="2504" spans="2:23" ht="12.75" hidden="1" x14ac:dyDescent="0.2">
      <c r="B2504" s="8"/>
      <c r="C2504" s="8"/>
      <c r="D2504" s="8"/>
      <c r="E2504" s="8"/>
      <c r="F2504" s="8"/>
      <c r="G2504" s="8"/>
      <c r="H2504" s="8"/>
      <c r="I2504" s="8"/>
      <c r="J2504" s="8"/>
      <c r="K2504" s="8"/>
      <c r="L2504" s="8"/>
      <c r="M2504" s="1"/>
      <c r="W2504" s="15"/>
    </row>
    <row r="2505" spans="2:23" ht="12.75" hidden="1" x14ac:dyDescent="0.2">
      <c r="B2505" s="8"/>
      <c r="C2505" s="8"/>
      <c r="D2505" s="8"/>
      <c r="E2505" s="8"/>
      <c r="F2505" s="8"/>
      <c r="G2505" s="8"/>
      <c r="H2505" s="8"/>
      <c r="I2505" s="8"/>
      <c r="J2505" s="8"/>
      <c r="K2505" s="8"/>
      <c r="L2505" s="8"/>
      <c r="M2505" s="1"/>
      <c r="W2505" s="15"/>
    </row>
    <row r="2506" spans="2:23" ht="12.75" hidden="1" x14ac:dyDescent="0.2">
      <c r="B2506" s="8"/>
      <c r="C2506" s="8"/>
      <c r="D2506" s="8"/>
      <c r="E2506" s="8"/>
      <c r="F2506" s="8"/>
      <c r="G2506" s="8"/>
      <c r="H2506" s="8"/>
      <c r="I2506" s="8"/>
      <c r="J2506" s="8"/>
      <c r="K2506" s="8"/>
      <c r="L2506" s="8"/>
      <c r="M2506" s="1"/>
      <c r="W2506" s="15"/>
    </row>
    <row r="2507" spans="2:23" ht="12.75" hidden="1" x14ac:dyDescent="0.2">
      <c r="B2507" s="8"/>
      <c r="C2507" s="8"/>
      <c r="D2507" s="8"/>
      <c r="E2507" s="8"/>
      <c r="F2507" s="8"/>
      <c r="G2507" s="8"/>
      <c r="H2507" s="8"/>
      <c r="I2507" s="8"/>
      <c r="J2507" s="8"/>
      <c r="K2507" s="8"/>
      <c r="L2507" s="8"/>
      <c r="M2507" s="1"/>
      <c r="W2507" s="15"/>
    </row>
    <row r="2508" spans="2:23" ht="12.75" hidden="1" x14ac:dyDescent="0.2">
      <c r="B2508" s="8"/>
      <c r="C2508" s="8"/>
      <c r="D2508" s="8"/>
      <c r="E2508" s="8"/>
      <c r="F2508" s="8"/>
      <c r="G2508" s="8"/>
      <c r="H2508" s="8"/>
      <c r="I2508" s="8"/>
      <c r="J2508" s="8"/>
      <c r="K2508" s="8"/>
      <c r="L2508" s="8"/>
      <c r="M2508" s="1"/>
      <c r="W2508" s="15"/>
    </row>
    <row r="2509" spans="2:23" ht="12.75" hidden="1" x14ac:dyDescent="0.2">
      <c r="B2509" s="8"/>
      <c r="C2509" s="8"/>
      <c r="D2509" s="8"/>
      <c r="E2509" s="8"/>
      <c r="F2509" s="8"/>
      <c r="G2509" s="8"/>
      <c r="H2509" s="8"/>
      <c r="I2509" s="8"/>
      <c r="J2509" s="8"/>
      <c r="K2509" s="8"/>
      <c r="L2509" s="8"/>
      <c r="M2509" s="1"/>
      <c r="W2509" s="15"/>
    </row>
    <row r="2510" spans="2:23" ht="12.75" hidden="1" x14ac:dyDescent="0.2">
      <c r="B2510" s="8"/>
      <c r="C2510" s="8"/>
      <c r="D2510" s="8"/>
      <c r="E2510" s="8"/>
      <c r="F2510" s="8"/>
      <c r="G2510" s="8"/>
      <c r="H2510" s="8"/>
      <c r="I2510" s="8"/>
      <c r="J2510" s="8"/>
      <c r="K2510" s="8"/>
      <c r="L2510" s="8"/>
      <c r="M2510" s="1"/>
      <c r="W2510" s="15"/>
    </row>
    <row r="2511" spans="2:23" ht="12.75" hidden="1" x14ac:dyDescent="0.2">
      <c r="B2511" s="8"/>
      <c r="C2511" s="8"/>
      <c r="D2511" s="8"/>
      <c r="E2511" s="8"/>
      <c r="F2511" s="8"/>
      <c r="G2511" s="8"/>
      <c r="H2511" s="8"/>
      <c r="I2511" s="8"/>
      <c r="J2511" s="8"/>
      <c r="K2511" s="8"/>
      <c r="L2511" s="8"/>
      <c r="M2511" s="1"/>
      <c r="W2511" s="15"/>
    </row>
    <row r="2512" spans="2:23" ht="12.75" hidden="1" x14ac:dyDescent="0.2">
      <c r="B2512" s="8"/>
      <c r="C2512" s="8"/>
      <c r="D2512" s="8"/>
      <c r="E2512" s="8"/>
      <c r="F2512" s="8"/>
      <c r="G2512" s="8"/>
      <c r="H2512" s="8"/>
      <c r="I2512" s="8"/>
      <c r="J2512" s="8"/>
      <c r="K2512" s="8"/>
      <c r="L2512" s="8"/>
      <c r="M2512" s="1"/>
      <c r="W2512" s="15"/>
    </row>
    <row r="2513" spans="2:23" ht="12.75" hidden="1" x14ac:dyDescent="0.2">
      <c r="B2513" s="8"/>
      <c r="C2513" s="8"/>
      <c r="D2513" s="8"/>
      <c r="E2513" s="8"/>
      <c r="F2513" s="8"/>
      <c r="G2513" s="8"/>
      <c r="H2513" s="8"/>
      <c r="I2513" s="8"/>
      <c r="J2513" s="8"/>
      <c r="K2513" s="8"/>
      <c r="L2513" s="8"/>
      <c r="M2513" s="1"/>
      <c r="W2513" s="15"/>
    </row>
    <row r="2514" spans="2:23" ht="12.75" hidden="1" x14ac:dyDescent="0.2">
      <c r="B2514" s="8"/>
      <c r="C2514" s="8"/>
      <c r="D2514" s="8"/>
      <c r="E2514" s="8"/>
      <c r="F2514" s="8"/>
      <c r="G2514" s="8"/>
      <c r="H2514" s="8"/>
      <c r="I2514" s="8"/>
      <c r="J2514" s="8"/>
      <c r="K2514" s="8"/>
      <c r="L2514" s="8"/>
      <c r="M2514" s="1"/>
      <c r="W2514" s="15"/>
    </row>
    <row r="2515" spans="2:23" ht="12.75" hidden="1" x14ac:dyDescent="0.2">
      <c r="B2515" s="8"/>
      <c r="C2515" s="8"/>
      <c r="D2515" s="8"/>
      <c r="E2515" s="8"/>
      <c r="F2515" s="8"/>
      <c r="G2515" s="8"/>
      <c r="H2515" s="8"/>
      <c r="I2515" s="8"/>
      <c r="J2515" s="8"/>
      <c r="K2515" s="8"/>
      <c r="L2515" s="8"/>
      <c r="M2515" s="1"/>
      <c r="W2515" s="15"/>
    </row>
    <row r="2516" spans="2:23" ht="12.75" hidden="1" x14ac:dyDescent="0.2">
      <c r="B2516" s="8"/>
      <c r="C2516" s="8"/>
      <c r="D2516" s="8"/>
      <c r="E2516" s="8"/>
      <c r="F2516" s="8"/>
      <c r="G2516" s="8"/>
      <c r="H2516" s="8"/>
      <c r="I2516" s="8"/>
      <c r="J2516" s="8"/>
      <c r="K2516" s="8"/>
      <c r="L2516" s="8"/>
      <c r="M2516" s="1"/>
      <c r="W2516" s="15"/>
    </row>
    <row r="2517" spans="2:23" ht="12.75" hidden="1" x14ac:dyDescent="0.2">
      <c r="B2517" s="8"/>
      <c r="C2517" s="8"/>
      <c r="D2517" s="8"/>
      <c r="E2517" s="8"/>
      <c r="F2517" s="8"/>
      <c r="G2517" s="8"/>
      <c r="H2517" s="8"/>
      <c r="I2517" s="8"/>
      <c r="J2517" s="8"/>
      <c r="K2517" s="8"/>
      <c r="L2517" s="8"/>
      <c r="M2517" s="1"/>
      <c r="W2517" s="15"/>
    </row>
    <row r="2518" spans="2:23" ht="12.75" hidden="1" x14ac:dyDescent="0.2">
      <c r="B2518" s="8"/>
      <c r="C2518" s="8"/>
      <c r="D2518" s="8"/>
      <c r="E2518" s="8"/>
      <c r="F2518" s="8"/>
      <c r="G2518" s="8"/>
      <c r="H2518" s="8"/>
      <c r="I2518" s="8"/>
      <c r="J2518" s="8"/>
      <c r="K2518" s="8"/>
      <c r="L2518" s="8"/>
      <c r="M2518" s="1"/>
      <c r="W2518" s="15"/>
    </row>
    <row r="2519" spans="2:23" ht="12.75" hidden="1" x14ac:dyDescent="0.2">
      <c r="B2519" s="8"/>
      <c r="C2519" s="8"/>
      <c r="D2519" s="8"/>
      <c r="E2519" s="8"/>
      <c r="F2519" s="8"/>
      <c r="G2519" s="8"/>
      <c r="H2519" s="8"/>
      <c r="I2519" s="8"/>
      <c r="J2519" s="8"/>
      <c r="K2519" s="8"/>
      <c r="L2519" s="8"/>
      <c r="M2519" s="1"/>
      <c r="W2519" s="15"/>
    </row>
    <row r="2520" spans="2:23" ht="12.75" hidden="1" x14ac:dyDescent="0.2">
      <c r="B2520" s="8"/>
      <c r="C2520" s="8"/>
      <c r="D2520" s="8"/>
      <c r="E2520" s="8"/>
      <c r="F2520" s="8"/>
      <c r="G2520" s="8"/>
      <c r="H2520" s="8"/>
      <c r="I2520" s="8"/>
      <c r="J2520" s="8"/>
      <c r="K2520" s="8"/>
      <c r="L2520" s="8"/>
      <c r="M2520" s="1"/>
      <c r="W2520" s="15"/>
    </row>
    <row r="2521" spans="2:23" ht="12.75" hidden="1" x14ac:dyDescent="0.2">
      <c r="B2521" s="8"/>
      <c r="C2521" s="8"/>
      <c r="D2521" s="8"/>
      <c r="E2521" s="8"/>
      <c r="F2521" s="8"/>
      <c r="G2521" s="8"/>
      <c r="H2521" s="8"/>
      <c r="I2521" s="8"/>
      <c r="J2521" s="8"/>
      <c r="K2521" s="8"/>
      <c r="L2521" s="8"/>
      <c r="M2521" s="1"/>
      <c r="W2521" s="15"/>
    </row>
    <row r="2522" spans="2:23" ht="12.75" hidden="1" x14ac:dyDescent="0.2">
      <c r="B2522" s="8"/>
      <c r="C2522" s="8"/>
      <c r="D2522" s="8"/>
      <c r="E2522" s="8"/>
      <c r="F2522" s="8"/>
      <c r="G2522" s="8"/>
      <c r="H2522" s="8"/>
      <c r="I2522" s="8"/>
      <c r="J2522" s="8"/>
      <c r="K2522" s="8"/>
      <c r="L2522" s="8"/>
      <c r="M2522" s="1"/>
      <c r="W2522" s="15"/>
    </row>
    <row r="2523" spans="2:23" ht="12.75" hidden="1" x14ac:dyDescent="0.2">
      <c r="B2523" s="8"/>
      <c r="C2523" s="8"/>
      <c r="D2523" s="8"/>
      <c r="E2523" s="8"/>
      <c r="F2523" s="8"/>
      <c r="G2523" s="8"/>
      <c r="H2523" s="8"/>
      <c r="I2523" s="8"/>
      <c r="J2523" s="8"/>
      <c r="K2523" s="8"/>
      <c r="L2523" s="8"/>
      <c r="M2523" s="1"/>
      <c r="W2523" s="15"/>
    </row>
    <row r="2524" spans="2:23" ht="12.75" hidden="1" x14ac:dyDescent="0.2">
      <c r="B2524" s="8"/>
      <c r="C2524" s="8"/>
      <c r="D2524" s="8"/>
      <c r="E2524" s="8"/>
      <c r="F2524" s="8"/>
      <c r="G2524" s="8"/>
      <c r="H2524" s="8"/>
      <c r="I2524" s="8"/>
      <c r="J2524" s="8"/>
      <c r="K2524" s="8"/>
      <c r="L2524" s="8"/>
      <c r="M2524" s="1"/>
      <c r="W2524" s="15"/>
    </row>
    <row r="2525" spans="2:23" ht="12.75" hidden="1" x14ac:dyDescent="0.2">
      <c r="B2525" s="8"/>
      <c r="C2525" s="8"/>
      <c r="D2525" s="8"/>
      <c r="E2525" s="8"/>
      <c r="F2525" s="8"/>
      <c r="G2525" s="8"/>
      <c r="H2525" s="8"/>
      <c r="I2525" s="8"/>
      <c r="J2525" s="8"/>
      <c r="K2525" s="8"/>
      <c r="L2525" s="8"/>
      <c r="M2525" s="1"/>
      <c r="W2525" s="15"/>
    </row>
    <row r="2526" spans="2:23" ht="12.75" hidden="1" x14ac:dyDescent="0.2">
      <c r="B2526" s="8"/>
      <c r="C2526" s="8"/>
      <c r="D2526" s="8"/>
      <c r="E2526" s="8"/>
      <c r="F2526" s="8"/>
      <c r="G2526" s="8"/>
      <c r="H2526" s="8"/>
      <c r="I2526" s="8"/>
      <c r="J2526" s="8"/>
      <c r="K2526" s="8"/>
      <c r="L2526" s="8"/>
      <c r="M2526" s="1"/>
      <c r="W2526" s="15"/>
    </row>
    <row r="2527" spans="2:23" ht="12.75" hidden="1" x14ac:dyDescent="0.2">
      <c r="B2527" s="8"/>
      <c r="C2527" s="8"/>
      <c r="D2527" s="8"/>
      <c r="E2527" s="8"/>
      <c r="F2527" s="8"/>
      <c r="G2527" s="8"/>
      <c r="H2527" s="8"/>
      <c r="I2527" s="8"/>
      <c r="J2527" s="8"/>
      <c r="K2527" s="8"/>
      <c r="L2527" s="8"/>
      <c r="M2527" s="1"/>
      <c r="W2527" s="15"/>
    </row>
    <row r="2528" spans="2:23" ht="12.75" hidden="1" x14ac:dyDescent="0.2">
      <c r="B2528" s="8"/>
      <c r="C2528" s="8"/>
      <c r="D2528" s="8"/>
      <c r="E2528" s="8"/>
      <c r="F2528" s="8"/>
      <c r="G2528" s="8"/>
      <c r="H2528" s="8"/>
      <c r="I2528" s="8"/>
      <c r="J2528" s="8"/>
      <c r="K2528" s="8"/>
      <c r="L2528" s="8"/>
      <c r="M2528" s="1"/>
      <c r="W2528" s="15"/>
    </row>
    <row r="2529" spans="2:23" ht="12.75" hidden="1" x14ac:dyDescent="0.2">
      <c r="B2529" s="8"/>
      <c r="C2529" s="8"/>
      <c r="D2529" s="8"/>
      <c r="E2529" s="8"/>
      <c r="F2529" s="8"/>
      <c r="G2529" s="8"/>
      <c r="H2529" s="8"/>
      <c r="I2529" s="8"/>
      <c r="J2529" s="8"/>
      <c r="K2529" s="8"/>
      <c r="L2529" s="8"/>
      <c r="M2529" s="1"/>
      <c r="W2529" s="15"/>
    </row>
    <row r="2530" spans="2:23" ht="12.75" hidden="1" x14ac:dyDescent="0.2">
      <c r="B2530" s="8"/>
      <c r="C2530" s="8"/>
      <c r="D2530" s="8"/>
      <c r="E2530" s="8"/>
      <c r="F2530" s="8"/>
      <c r="G2530" s="8"/>
      <c r="H2530" s="8"/>
      <c r="I2530" s="8"/>
      <c r="J2530" s="8"/>
      <c r="K2530" s="8"/>
      <c r="L2530" s="8"/>
      <c r="M2530" s="1"/>
      <c r="W2530" s="15"/>
    </row>
    <row r="2531" spans="2:23" ht="12.75" hidden="1" x14ac:dyDescent="0.2">
      <c r="B2531" s="8"/>
      <c r="C2531" s="8"/>
      <c r="D2531" s="8"/>
      <c r="E2531" s="8"/>
      <c r="F2531" s="8"/>
      <c r="G2531" s="8"/>
      <c r="H2531" s="8"/>
      <c r="I2531" s="8"/>
      <c r="J2531" s="8"/>
      <c r="K2531" s="8"/>
      <c r="L2531" s="8"/>
      <c r="M2531" s="1"/>
      <c r="W2531" s="15"/>
    </row>
    <row r="2532" spans="2:23" ht="12.75" hidden="1" x14ac:dyDescent="0.2">
      <c r="B2532" s="8"/>
      <c r="C2532" s="8"/>
      <c r="D2532" s="8"/>
      <c r="E2532" s="8"/>
      <c r="F2532" s="8"/>
      <c r="G2532" s="8"/>
      <c r="H2532" s="8"/>
      <c r="I2532" s="8"/>
      <c r="J2532" s="8"/>
      <c r="K2532" s="8"/>
      <c r="L2532" s="8"/>
      <c r="M2532" s="1"/>
      <c r="W2532" s="15"/>
    </row>
    <row r="2533" spans="2:23" ht="12.75" hidden="1" x14ac:dyDescent="0.2">
      <c r="B2533" s="8"/>
      <c r="C2533" s="8"/>
      <c r="D2533" s="8"/>
      <c r="E2533" s="8"/>
      <c r="F2533" s="8"/>
      <c r="G2533" s="8"/>
      <c r="H2533" s="8"/>
      <c r="I2533" s="8"/>
      <c r="J2533" s="8"/>
      <c r="K2533" s="8"/>
      <c r="L2533" s="8"/>
      <c r="M2533" s="1"/>
      <c r="W2533" s="15"/>
    </row>
    <row r="2534" spans="2:23" ht="12.75" hidden="1" x14ac:dyDescent="0.2">
      <c r="B2534" s="8"/>
      <c r="C2534" s="8"/>
      <c r="D2534" s="8"/>
      <c r="E2534" s="8"/>
      <c r="F2534" s="8"/>
      <c r="G2534" s="8"/>
      <c r="H2534" s="8"/>
      <c r="I2534" s="8"/>
      <c r="J2534" s="8"/>
      <c r="K2534" s="8"/>
      <c r="L2534" s="8"/>
      <c r="M2534" s="1"/>
      <c r="W2534" s="15"/>
    </row>
    <row r="2535" spans="2:23" ht="12.75" hidden="1" x14ac:dyDescent="0.2">
      <c r="B2535" s="8"/>
      <c r="C2535" s="8"/>
      <c r="D2535" s="8"/>
      <c r="E2535" s="8"/>
      <c r="F2535" s="8"/>
      <c r="G2535" s="8"/>
      <c r="H2535" s="8"/>
      <c r="I2535" s="8"/>
      <c r="J2535" s="8"/>
      <c r="K2535" s="8"/>
      <c r="L2535" s="8"/>
      <c r="M2535" s="1"/>
      <c r="W2535" s="15"/>
    </row>
    <row r="2536" spans="2:23" ht="12.75" hidden="1" x14ac:dyDescent="0.2">
      <c r="B2536" s="8"/>
      <c r="C2536" s="8"/>
      <c r="D2536" s="8"/>
      <c r="E2536" s="8"/>
      <c r="F2536" s="8"/>
      <c r="G2536" s="8"/>
      <c r="H2536" s="8"/>
      <c r="I2536" s="8"/>
      <c r="J2536" s="8"/>
      <c r="K2536" s="8"/>
      <c r="L2536" s="8"/>
      <c r="M2536" s="1"/>
      <c r="W2536" s="15"/>
    </row>
    <row r="2537" spans="2:23" ht="12.75" hidden="1" x14ac:dyDescent="0.2">
      <c r="B2537" s="8"/>
      <c r="C2537" s="8"/>
      <c r="D2537" s="8"/>
      <c r="E2537" s="8"/>
      <c r="F2537" s="8"/>
      <c r="G2537" s="8"/>
      <c r="H2537" s="8"/>
      <c r="I2537" s="8"/>
      <c r="J2537" s="8"/>
      <c r="K2537" s="8"/>
      <c r="L2537" s="8"/>
      <c r="M2537" s="1"/>
      <c r="W2537" s="15"/>
    </row>
    <row r="2538" spans="2:23" ht="12.75" hidden="1" x14ac:dyDescent="0.2">
      <c r="B2538" s="8"/>
      <c r="C2538" s="8"/>
      <c r="D2538" s="8"/>
      <c r="E2538" s="8"/>
      <c r="F2538" s="8"/>
      <c r="G2538" s="8"/>
      <c r="H2538" s="8"/>
      <c r="I2538" s="8"/>
      <c r="J2538" s="8"/>
      <c r="K2538" s="8"/>
      <c r="L2538" s="8"/>
      <c r="M2538" s="1"/>
      <c r="W2538" s="15"/>
    </row>
    <row r="2539" spans="2:23" ht="12.75" hidden="1" x14ac:dyDescent="0.2">
      <c r="B2539" s="8"/>
      <c r="C2539" s="8"/>
      <c r="D2539" s="8"/>
      <c r="E2539" s="8"/>
      <c r="F2539" s="8"/>
      <c r="G2539" s="8"/>
      <c r="H2539" s="8"/>
      <c r="I2539" s="8"/>
      <c r="J2539" s="8"/>
      <c r="K2539" s="8"/>
      <c r="L2539" s="8"/>
      <c r="M2539" s="1"/>
      <c r="W2539" s="15"/>
    </row>
    <row r="2540" spans="2:23" ht="12.75" hidden="1" x14ac:dyDescent="0.2">
      <c r="B2540" s="8"/>
      <c r="C2540" s="8"/>
      <c r="D2540" s="8"/>
      <c r="E2540" s="8"/>
      <c r="F2540" s="8"/>
      <c r="G2540" s="8"/>
      <c r="H2540" s="8"/>
      <c r="I2540" s="8"/>
      <c r="J2540" s="8"/>
      <c r="K2540" s="8"/>
      <c r="L2540" s="8"/>
      <c r="M2540" s="1"/>
      <c r="W2540" s="15"/>
    </row>
    <row r="2541" spans="2:23" ht="12.75" hidden="1" x14ac:dyDescent="0.2">
      <c r="B2541" s="8"/>
      <c r="C2541" s="8"/>
      <c r="D2541" s="8"/>
      <c r="E2541" s="8"/>
      <c r="F2541" s="8"/>
      <c r="G2541" s="8"/>
      <c r="H2541" s="8"/>
      <c r="I2541" s="8"/>
      <c r="J2541" s="8"/>
      <c r="K2541" s="8"/>
      <c r="L2541" s="8"/>
      <c r="M2541" s="1"/>
      <c r="W2541" s="15"/>
    </row>
    <row r="2542" spans="2:23" ht="12.75" hidden="1" x14ac:dyDescent="0.2">
      <c r="B2542" s="8"/>
      <c r="C2542" s="8"/>
      <c r="D2542" s="8"/>
      <c r="E2542" s="8"/>
      <c r="F2542" s="8"/>
      <c r="G2542" s="8"/>
      <c r="H2542" s="8"/>
      <c r="I2542" s="8"/>
      <c r="J2542" s="8"/>
      <c r="K2542" s="8"/>
      <c r="L2542" s="8"/>
      <c r="M2542" s="1"/>
      <c r="W2542" s="15"/>
    </row>
    <row r="2543" spans="2:23" ht="12.75" hidden="1" x14ac:dyDescent="0.2">
      <c r="B2543" s="8"/>
      <c r="C2543" s="8"/>
      <c r="D2543" s="8"/>
      <c r="E2543" s="8"/>
      <c r="F2543" s="8"/>
      <c r="G2543" s="8"/>
      <c r="H2543" s="8"/>
      <c r="I2543" s="8"/>
      <c r="J2543" s="8"/>
      <c r="K2543" s="8"/>
      <c r="L2543" s="8"/>
      <c r="M2543" s="1"/>
      <c r="W2543" s="15"/>
    </row>
    <row r="2544" spans="2:23" ht="12.75" hidden="1" x14ac:dyDescent="0.2">
      <c r="B2544" s="8"/>
      <c r="C2544" s="8"/>
      <c r="D2544" s="8"/>
      <c r="E2544" s="8"/>
      <c r="F2544" s="8"/>
      <c r="G2544" s="8"/>
      <c r="H2544" s="8"/>
      <c r="I2544" s="8"/>
      <c r="J2544" s="8"/>
      <c r="K2544" s="8"/>
      <c r="L2544" s="8"/>
      <c r="M2544" s="1"/>
      <c r="W2544" s="15"/>
    </row>
    <row r="2545" spans="2:23" ht="12.75" hidden="1" x14ac:dyDescent="0.2">
      <c r="B2545" s="8"/>
      <c r="C2545" s="8"/>
      <c r="D2545" s="8"/>
      <c r="E2545" s="8"/>
      <c r="F2545" s="8"/>
      <c r="G2545" s="8"/>
      <c r="H2545" s="8"/>
      <c r="I2545" s="8"/>
      <c r="J2545" s="8"/>
      <c r="K2545" s="8"/>
      <c r="L2545" s="8"/>
      <c r="M2545" s="1"/>
      <c r="W2545" s="15"/>
    </row>
    <row r="2546" spans="2:23" ht="12.75" hidden="1" x14ac:dyDescent="0.2">
      <c r="B2546" s="8"/>
      <c r="C2546" s="8"/>
      <c r="D2546" s="8"/>
      <c r="E2546" s="8"/>
      <c r="F2546" s="8"/>
      <c r="G2546" s="8"/>
      <c r="H2546" s="8"/>
      <c r="I2546" s="8"/>
      <c r="J2546" s="8"/>
      <c r="K2546" s="8"/>
      <c r="L2546" s="8"/>
      <c r="M2546" s="1"/>
      <c r="W2546" s="15"/>
    </row>
    <row r="2547" spans="2:23" ht="12.75" hidden="1" x14ac:dyDescent="0.2">
      <c r="B2547" s="8"/>
      <c r="C2547" s="8"/>
      <c r="D2547" s="8"/>
      <c r="E2547" s="8"/>
      <c r="F2547" s="8"/>
      <c r="G2547" s="8"/>
      <c r="H2547" s="8"/>
      <c r="I2547" s="8"/>
      <c r="J2547" s="8"/>
      <c r="K2547" s="8"/>
      <c r="L2547" s="8"/>
      <c r="M2547" s="1"/>
      <c r="W2547" s="15"/>
    </row>
    <row r="2548" spans="2:23" ht="12.75" hidden="1" x14ac:dyDescent="0.2">
      <c r="B2548" s="8"/>
      <c r="C2548" s="8"/>
      <c r="D2548" s="8"/>
      <c r="E2548" s="8"/>
      <c r="F2548" s="8"/>
      <c r="G2548" s="8"/>
      <c r="H2548" s="8"/>
      <c r="I2548" s="8"/>
      <c r="J2548" s="8"/>
      <c r="K2548" s="8"/>
      <c r="L2548" s="8"/>
      <c r="M2548" s="1"/>
      <c r="W2548" s="15"/>
    </row>
    <row r="2549" spans="2:23" ht="12.75" hidden="1" x14ac:dyDescent="0.2">
      <c r="B2549" s="8"/>
      <c r="C2549" s="8"/>
      <c r="D2549" s="8"/>
      <c r="E2549" s="8"/>
      <c r="F2549" s="8"/>
      <c r="G2549" s="8"/>
      <c r="H2549" s="8"/>
      <c r="I2549" s="8"/>
      <c r="J2549" s="8"/>
      <c r="K2549" s="8"/>
      <c r="L2549" s="8"/>
      <c r="M2549" s="1"/>
      <c r="W2549" s="15"/>
    </row>
    <row r="2550" spans="2:23" ht="12.75" hidden="1" x14ac:dyDescent="0.2">
      <c r="B2550" s="8"/>
      <c r="C2550" s="8"/>
      <c r="D2550" s="8"/>
      <c r="E2550" s="8"/>
      <c r="F2550" s="8"/>
      <c r="G2550" s="8"/>
      <c r="H2550" s="8"/>
      <c r="I2550" s="8"/>
      <c r="J2550" s="8"/>
      <c r="K2550" s="8"/>
      <c r="L2550" s="8"/>
      <c r="M2550" s="1"/>
      <c r="W2550" s="15"/>
    </row>
    <row r="2551" spans="2:23" ht="12.75" hidden="1" x14ac:dyDescent="0.2">
      <c r="B2551" s="8"/>
      <c r="C2551" s="8"/>
      <c r="D2551" s="8"/>
      <c r="E2551" s="8"/>
      <c r="F2551" s="8"/>
      <c r="G2551" s="8"/>
      <c r="H2551" s="8"/>
      <c r="I2551" s="8"/>
      <c r="J2551" s="8"/>
      <c r="K2551" s="8"/>
      <c r="L2551" s="8"/>
      <c r="M2551" s="1"/>
      <c r="W2551" s="15"/>
    </row>
    <row r="2552" spans="2:23" ht="12.75" hidden="1" x14ac:dyDescent="0.2">
      <c r="B2552" s="8"/>
      <c r="C2552" s="8"/>
      <c r="D2552" s="8"/>
      <c r="E2552" s="8"/>
      <c r="F2552" s="8"/>
      <c r="G2552" s="8"/>
      <c r="H2552" s="8"/>
      <c r="I2552" s="8"/>
      <c r="J2552" s="8"/>
      <c r="K2552" s="8"/>
      <c r="L2552" s="8"/>
      <c r="M2552" s="1"/>
      <c r="W2552" s="15"/>
    </row>
    <row r="2553" spans="2:23" ht="12.75" hidden="1" x14ac:dyDescent="0.2">
      <c r="B2553" s="8"/>
      <c r="C2553" s="8"/>
      <c r="D2553" s="8"/>
      <c r="E2553" s="8"/>
      <c r="F2553" s="8"/>
      <c r="G2553" s="8"/>
      <c r="H2553" s="8"/>
      <c r="I2553" s="8"/>
      <c r="J2553" s="8"/>
      <c r="K2553" s="8"/>
      <c r="L2553" s="8"/>
      <c r="M2553" s="1"/>
      <c r="W2553" s="15"/>
    </row>
    <row r="2554" spans="2:23" ht="12.75" hidden="1" x14ac:dyDescent="0.2">
      <c r="B2554" s="8"/>
      <c r="C2554" s="8"/>
      <c r="D2554" s="8"/>
      <c r="E2554" s="8"/>
      <c r="F2554" s="8"/>
      <c r="G2554" s="8"/>
      <c r="H2554" s="8"/>
      <c r="I2554" s="8"/>
      <c r="J2554" s="8"/>
      <c r="K2554" s="8"/>
      <c r="L2554" s="8"/>
      <c r="M2554" s="1"/>
      <c r="W2554" s="15"/>
    </row>
    <row r="2555" spans="2:23" ht="12.75" hidden="1" x14ac:dyDescent="0.2">
      <c r="B2555" s="8"/>
      <c r="C2555" s="8"/>
      <c r="D2555" s="8"/>
      <c r="E2555" s="8"/>
      <c r="F2555" s="8"/>
      <c r="G2555" s="8"/>
      <c r="H2555" s="8"/>
      <c r="I2555" s="8"/>
      <c r="J2555" s="8"/>
      <c r="K2555" s="8"/>
      <c r="L2555" s="8"/>
      <c r="M2555" s="1"/>
      <c r="W2555" s="15"/>
    </row>
    <row r="2556" spans="2:23" ht="12.75" hidden="1" x14ac:dyDescent="0.2">
      <c r="B2556" s="8"/>
      <c r="C2556" s="8"/>
      <c r="D2556" s="8"/>
      <c r="E2556" s="8"/>
      <c r="F2556" s="8"/>
      <c r="G2556" s="8"/>
      <c r="H2556" s="8"/>
      <c r="I2556" s="8"/>
      <c r="J2556" s="8"/>
      <c r="K2556" s="8"/>
      <c r="L2556" s="8"/>
      <c r="M2556" s="1"/>
      <c r="W2556" s="15"/>
    </row>
    <row r="2557" spans="2:23" ht="12.75" hidden="1" x14ac:dyDescent="0.2">
      <c r="B2557" s="8"/>
      <c r="C2557" s="8"/>
      <c r="D2557" s="8"/>
      <c r="E2557" s="8"/>
      <c r="F2557" s="8"/>
      <c r="G2557" s="8"/>
      <c r="H2557" s="8"/>
      <c r="I2557" s="8"/>
      <c r="J2557" s="8"/>
      <c r="K2557" s="8"/>
      <c r="L2557" s="8"/>
      <c r="M2557" s="1"/>
      <c r="W2557" s="15"/>
    </row>
    <row r="2558" spans="2:23" ht="12.75" hidden="1" x14ac:dyDescent="0.2">
      <c r="B2558" s="8"/>
      <c r="C2558" s="8"/>
      <c r="D2558" s="8"/>
      <c r="E2558" s="8"/>
      <c r="F2558" s="8"/>
      <c r="G2558" s="8"/>
      <c r="H2558" s="8"/>
      <c r="I2558" s="8"/>
      <c r="J2558" s="8"/>
      <c r="K2558" s="8"/>
      <c r="L2558" s="8"/>
      <c r="M2558" s="1"/>
      <c r="W2558" s="15"/>
    </row>
    <row r="2559" spans="2:23" ht="12.75" hidden="1" x14ac:dyDescent="0.2">
      <c r="B2559" s="8"/>
      <c r="C2559" s="8"/>
      <c r="D2559" s="8"/>
      <c r="E2559" s="8"/>
      <c r="F2559" s="8"/>
      <c r="G2559" s="8"/>
      <c r="H2559" s="8"/>
      <c r="I2559" s="8"/>
      <c r="J2559" s="8"/>
      <c r="K2559" s="8"/>
      <c r="L2559" s="8"/>
      <c r="M2559" s="1"/>
      <c r="W2559" s="15"/>
    </row>
    <row r="2560" spans="2:23" ht="12.75" hidden="1" x14ac:dyDescent="0.2">
      <c r="B2560" s="8"/>
      <c r="C2560" s="8"/>
      <c r="D2560" s="8"/>
      <c r="E2560" s="8"/>
      <c r="F2560" s="8"/>
      <c r="G2560" s="8"/>
      <c r="H2560" s="8"/>
      <c r="I2560" s="8"/>
      <c r="J2560" s="8"/>
      <c r="K2560" s="8"/>
      <c r="L2560" s="8"/>
      <c r="M2560" s="1"/>
      <c r="W2560" s="15"/>
    </row>
    <row r="2561" spans="2:23" ht="12.75" hidden="1" x14ac:dyDescent="0.2">
      <c r="B2561" s="8"/>
      <c r="C2561" s="8"/>
      <c r="D2561" s="8"/>
      <c r="E2561" s="8"/>
      <c r="F2561" s="8"/>
      <c r="G2561" s="8"/>
      <c r="H2561" s="8"/>
      <c r="I2561" s="8"/>
      <c r="J2561" s="8"/>
      <c r="K2561" s="8"/>
      <c r="L2561" s="8"/>
      <c r="M2561" s="1"/>
      <c r="W2561" s="15"/>
    </row>
    <row r="2562" spans="2:23" ht="12.75" hidden="1" x14ac:dyDescent="0.2">
      <c r="B2562" s="8"/>
      <c r="C2562" s="8"/>
      <c r="D2562" s="8"/>
      <c r="E2562" s="8"/>
      <c r="F2562" s="8"/>
      <c r="G2562" s="8"/>
      <c r="H2562" s="8"/>
      <c r="I2562" s="8"/>
      <c r="J2562" s="8"/>
      <c r="K2562" s="8"/>
      <c r="L2562" s="8"/>
      <c r="M2562" s="1"/>
      <c r="W2562" s="15"/>
    </row>
    <row r="2563" spans="2:23" ht="12.75" hidden="1" x14ac:dyDescent="0.2">
      <c r="B2563" s="8"/>
      <c r="C2563" s="8"/>
      <c r="D2563" s="8"/>
      <c r="E2563" s="8"/>
      <c r="F2563" s="8"/>
      <c r="G2563" s="8"/>
      <c r="H2563" s="8"/>
      <c r="I2563" s="8"/>
      <c r="J2563" s="8"/>
      <c r="K2563" s="8"/>
      <c r="L2563" s="8"/>
      <c r="M2563" s="1"/>
      <c r="W2563" s="15"/>
    </row>
    <row r="2564" spans="2:23" ht="12.75" hidden="1" x14ac:dyDescent="0.2">
      <c r="B2564" s="8"/>
      <c r="C2564" s="8"/>
      <c r="D2564" s="8"/>
      <c r="E2564" s="8"/>
      <c r="F2564" s="8"/>
      <c r="G2564" s="8"/>
      <c r="H2564" s="8"/>
      <c r="I2564" s="8"/>
      <c r="J2564" s="8"/>
      <c r="K2564" s="8"/>
      <c r="L2564" s="8"/>
      <c r="M2564" s="1"/>
      <c r="W2564" s="15"/>
    </row>
    <row r="2565" spans="2:23" ht="12.75" hidden="1" x14ac:dyDescent="0.2">
      <c r="B2565" s="8"/>
      <c r="C2565" s="8"/>
      <c r="D2565" s="8"/>
      <c r="E2565" s="8"/>
      <c r="F2565" s="8"/>
      <c r="G2565" s="8"/>
      <c r="H2565" s="8"/>
      <c r="I2565" s="8"/>
      <c r="J2565" s="8"/>
      <c r="K2565" s="8"/>
      <c r="L2565" s="8"/>
      <c r="M2565" s="1"/>
      <c r="W2565" s="15"/>
    </row>
    <row r="2566" spans="2:23" ht="12.75" hidden="1" x14ac:dyDescent="0.2">
      <c r="B2566" s="8"/>
      <c r="C2566" s="8"/>
      <c r="D2566" s="8"/>
      <c r="E2566" s="8"/>
      <c r="F2566" s="8"/>
      <c r="G2566" s="8"/>
      <c r="H2566" s="8"/>
      <c r="I2566" s="8"/>
      <c r="J2566" s="8"/>
      <c r="K2566" s="8"/>
      <c r="L2566" s="8"/>
      <c r="M2566" s="1"/>
      <c r="W2566" s="15"/>
    </row>
    <row r="2567" spans="2:23" ht="12.75" hidden="1" x14ac:dyDescent="0.2">
      <c r="B2567" s="8"/>
      <c r="C2567" s="8"/>
      <c r="D2567" s="8"/>
      <c r="E2567" s="8"/>
      <c r="F2567" s="8"/>
      <c r="G2567" s="8"/>
      <c r="H2567" s="8"/>
      <c r="I2567" s="8"/>
      <c r="J2567" s="8"/>
      <c r="K2567" s="8"/>
      <c r="L2567" s="8"/>
      <c r="M2567" s="1"/>
      <c r="W2567" s="15"/>
    </row>
    <row r="2568" spans="2:23" ht="12.75" hidden="1" x14ac:dyDescent="0.2">
      <c r="B2568" s="8"/>
      <c r="C2568" s="8"/>
      <c r="D2568" s="8"/>
      <c r="E2568" s="8"/>
      <c r="F2568" s="8"/>
      <c r="G2568" s="8"/>
      <c r="H2568" s="8"/>
      <c r="I2568" s="8"/>
      <c r="J2568" s="8"/>
      <c r="K2568" s="8"/>
      <c r="L2568" s="8"/>
      <c r="M2568" s="1"/>
      <c r="W2568" s="15"/>
    </row>
    <row r="2569" spans="2:23" ht="12.75" hidden="1" x14ac:dyDescent="0.2">
      <c r="B2569" s="8"/>
      <c r="C2569" s="8"/>
      <c r="D2569" s="8"/>
      <c r="E2569" s="8"/>
      <c r="F2569" s="8"/>
      <c r="G2569" s="8"/>
      <c r="H2569" s="8"/>
      <c r="I2569" s="8"/>
      <c r="J2569" s="8"/>
      <c r="K2569" s="8"/>
      <c r="L2569" s="8"/>
      <c r="M2569" s="1"/>
      <c r="W2569" s="15"/>
    </row>
    <row r="2570" spans="2:23" ht="12.75" hidden="1" x14ac:dyDescent="0.2">
      <c r="B2570" s="8"/>
      <c r="C2570" s="8"/>
      <c r="D2570" s="8"/>
      <c r="E2570" s="8"/>
      <c r="F2570" s="8"/>
      <c r="G2570" s="8"/>
      <c r="H2570" s="8"/>
      <c r="I2570" s="8"/>
      <c r="J2570" s="8"/>
      <c r="K2570" s="8"/>
      <c r="L2570" s="8"/>
      <c r="M2570" s="1"/>
      <c r="W2570" s="15"/>
    </row>
    <row r="2571" spans="2:23" ht="12.75" hidden="1" x14ac:dyDescent="0.2">
      <c r="B2571" s="8"/>
      <c r="C2571" s="8"/>
      <c r="D2571" s="8"/>
      <c r="E2571" s="8"/>
      <c r="F2571" s="8"/>
      <c r="G2571" s="8"/>
      <c r="H2571" s="8"/>
      <c r="I2571" s="8"/>
      <c r="J2571" s="8"/>
      <c r="K2571" s="8"/>
      <c r="L2571" s="8"/>
      <c r="M2571" s="1"/>
      <c r="W2571" s="15"/>
    </row>
    <row r="2572" spans="2:23" ht="12.75" hidden="1" x14ac:dyDescent="0.2">
      <c r="B2572" s="8"/>
      <c r="C2572" s="8"/>
      <c r="D2572" s="8"/>
      <c r="E2572" s="8"/>
      <c r="F2572" s="8"/>
      <c r="G2572" s="8"/>
      <c r="H2572" s="8"/>
      <c r="I2572" s="8"/>
      <c r="J2572" s="8"/>
      <c r="K2572" s="8"/>
      <c r="L2572" s="8"/>
      <c r="M2572" s="1"/>
      <c r="W2572" s="15"/>
    </row>
    <row r="2573" spans="2:23" ht="12.75" hidden="1" x14ac:dyDescent="0.2">
      <c r="B2573" s="8"/>
      <c r="C2573" s="8"/>
      <c r="D2573" s="8"/>
      <c r="E2573" s="8"/>
      <c r="F2573" s="8"/>
      <c r="G2573" s="8"/>
      <c r="H2573" s="8"/>
      <c r="I2573" s="8"/>
      <c r="J2573" s="8"/>
      <c r="K2573" s="8"/>
      <c r="L2573" s="8"/>
      <c r="M2573" s="1"/>
      <c r="W2573" s="15"/>
    </row>
    <row r="2574" spans="2:23" ht="12.75" hidden="1" x14ac:dyDescent="0.2">
      <c r="B2574" s="8"/>
      <c r="C2574" s="8"/>
      <c r="D2574" s="8"/>
      <c r="E2574" s="8"/>
      <c r="F2574" s="8"/>
      <c r="G2574" s="8"/>
      <c r="H2574" s="8"/>
      <c r="I2574" s="8"/>
      <c r="J2574" s="8"/>
      <c r="K2574" s="8"/>
      <c r="L2574" s="8"/>
      <c r="M2574" s="1"/>
      <c r="W2574" s="15"/>
    </row>
    <row r="2575" spans="2:23" ht="12.75" hidden="1" x14ac:dyDescent="0.2">
      <c r="B2575" s="8"/>
      <c r="C2575" s="8"/>
      <c r="D2575" s="8"/>
      <c r="E2575" s="8"/>
      <c r="F2575" s="8"/>
      <c r="G2575" s="8"/>
      <c r="H2575" s="8"/>
      <c r="I2575" s="8"/>
      <c r="J2575" s="8"/>
      <c r="K2575" s="8"/>
      <c r="L2575" s="8"/>
      <c r="M2575" s="1"/>
      <c r="W2575" s="15"/>
    </row>
    <row r="2576" spans="2:23" ht="12.75" hidden="1" x14ac:dyDescent="0.2">
      <c r="B2576" s="8"/>
      <c r="C2576" s="8"/>
      <c r="D2576" s="8"/>
      <c r="E2576" s="8"/>
      <c r="F2576" s="8"/>
      <c r="G2576" s="8"/>
      <c r="H2576" s="8"/>
      <c r="I2576" s="8"/>
      <c r="J2576" s="8"/>
      <c r="K2576" s="8"/>
      <c r="L2576" s="8"/>
      <c r="M2576" s="1"/>
      <c r="W2576" s="15"/>
    </row>
    <row r="2577" spans="2:23" ht="12.75" hidden="1" x14ac:dyDescent="0.2">
      <c r="B2577" s="8"/>
      <c r="C2577" s="8"/>
      <c r="D2577" s="8"/>
      <c r="E2577" s="8"/>
      <c r="F2577" s="8"/>
      <c r="G2577" s="8"/>
      <c r="H2577" s="8"/>
      <c r="I2577" s="8"/>
      <c r="J2577" s="8"/>
      <c r="K2577" s="8"/>
      <c r="L2577" s="8"/>
      <c r="M2577" s="1"/>
      <c r="W2577" s="15"/>
    </row>
    <row r="2578" spans="2:23" ht="12.75" hidden="1" x14ac:dyDescent="0.2">
      <c r="B2578" s="8"/>
      <c r="C2578" s="8"/>
      <c r="D2578" s="8"/>
      <c r="E2578" s="8"/>
      <c r="F2578" s="8"/>
      <c r="G2578" s="8"/>
      <c r="H2578" s="8"/>
      <c r="I2578" s="8"/>
      <c r="J2578" s="8"/>
      <c r="K2578" s="8"/>
      <c r="L2578" s="8"/>
      <c r="M2578" s="1"/>
      <c r="W2578" s="15"/>
    </row>
    <row r="2579" spans="2:23" ht="12.75" hidden="1" x14ac:dyDescent="0.2">
      <c r="B2579" s="8"/>
      <c r="C2579" s="8"/>
      <c r="D2579" s="8"/>
      <c r="E2579" s="8"/>
      <c r="F2579" s="8"/>
      <c r="G2579" s="8"/>
      <c r="H2579" s="8"/>
      <c r="I2579" s="8"/>
      <c r="J2579" s="8"/>
      <c r="K2579" s="8"/>
      <c r="L2579" s="8"/>
      <c r="M2579" s="1"/>
      <c r="W2579" s="15"/>
    </row>
    <row r="2580" spans="2:23" ht="12.75" hidden="1" x14ac:dyDescent="0.2">
      <c r="B2580" s="8"/>
      <c r="C2580" s="8"/>
      <c r="D2580" s="8"/>
      <c r="E2580" s="8"/>
      <c r="F2580" s="8"/>
      <c r="G2580" s="8"/>
      <c r="H2580" s="8"/>
      <c r="I2580" s="8"/>
      <c r="J2580" s="8"/>
      <c r="K2580" s="8"/>
      <c r="L2580" s="8"/>
      <c r="M2580" s="1"/>
      <c r="W2580" s="15"/>
    </row>
    <row r="2581" spans="2:23" ht="12.75" hidden="1" x14ac:dyDescent="0.2">
      <c r="B2581" s="8"/>
      <c r="C2581" s="8"/>
      <c r="D2581" s="8"/>
      <c r="E2581" s="8"/>
      <c r="F2581" s="8"/>
      <c r="G2581" s="8"/>
      <c r="H2581" s="8"/>
      <c r="I2581" s="8"/>
      <c r="J2581" s="8"/>
      <c r="K2581" s="8"/>
      <c r="L2581" s="8"/>
      <c r="M2581" s="1"/>
      <c r="W2581" s="15"/>
    </row>
    <row r="2582" spans="2:23" ht="12.75" hidden="1" x14ac:dyDescent="0.2">
      <c r="B2582" s="8"/>
      <c r="C2582" s="8"/>
      <c r="D2582" s="8"/>
      <c r="E2582" s="8"/>
      <c r="F2582" s="8"/>
      <c r="G2582" s="8"/>
      <c r="H2582" s="8"/>
      <c r="I2582" s="8"/>
      <c r="J2582" s="8"/>
      <c r="K2582" s="8"/>
      <c r="L2582" s="8"/>
      <c r="M2582" s="1"/>
      <c r="W2582" s="15"/>
    </row>
    <row r="2583" spans="2:23" ht="12.75" hidden="1" x14ac:dyDescent="0.2">
      <c r="B2583" s="8"/>
      <c r="C2583" s="8"/>
      <c r="D2583" s="8"/>
      <c r="E2583" s="8"/>
      <c r="F2583" s="8"/>
      <c r="G2583" s="8"/>
      <c r="H2583" s="8"/>
      <c r="I2583" s="8"/>
      <c r="J2583" s="8"/>
      <c r="K2583" s="8"/>
      <c r="L2583" s="8"/>
      <c r="M2583" s="1"/>
      <c r="W2583" s="15"/>
    </row>
    <row r="2584" spans="2:23" ht="12.75" hidden="1" x14ac:dyDescent="0.2">
      <c r="B2584" s="8"/>
      <c r="C2584" s="8"/>
      <c r="D2584" s="8"/>
      <c r="E2584" s="8"/>
      <c r="F2584" s="8"/>
      <c r="G2584" s="8"/>
      <c r="H2584" s="8"/>
      <c r="I2584" s="8"/>
      <c r="J2584" s="8"/>
      <c r="K2584" s="8"/>
      <c r="L2584" s="8"/>
      <c r="M2584" s="1"/>
      <c r="W2584" s="15"/>
    </row>
    <row r="2585" spans="2:23" ht="12.75" hidden="1" x14ac:dyDescent="0.2">
      <c r="B2585" s="8"/>
      <c r="C2585" s="8"/>
      <c r="D2585" s="8"/>
      <c r="E2585" s="8"/>
      <c r="F2585" s="8"/>
      <c r="G2585" s="8"/>
      <c r="H2585" s="8"/>
      <c r="I2585" s="8"/>
      <c r="J2585" s="8"/>
      <c r="K2585" s="8"/>
      <c r="L2585" s="8"/>
      <c r="M2585" s="1"/>
      <c r="W2585" s="15"/>
    </row>
    <row r="2586" spans="2:23" ht="12.75" hidden="1" x14ac:dyDescent="0.2">
      <c r="B2586" s="8"/>
      <c r="C2586" s="8"/>
      <c r="D2586" s="8"/>
      <c r="E2586" s="8"/>
      <c r="F2586" s="8"/>
      <c r="G2586" s="8"/>
      <c r="H2586" s="8"/>
      <c r="I2586" s="8"/>
      <c r="J2586" s="8"/>
      <c r="K2586" s="8"/>
      <c r="L2586" s="8"/>
      <c r="M2586" s="1"/>
      <c r="W2586" s="15"/>
    </row>
    <row r="2587" spans="2:23" ht="12.75" hidden="1" x14ac:dyDescent="0.2">
      <c r="B2587" s="8"/>
      <c r="C2587" s="8"/>
      <c r="D2587" s="8"/>
      <c r="E2587" s="8"/>
      <c r="F2587" s="8"/>
      <c r="G2587" s="8"/>
      <c r="H2587" s="8"/>
      <c r="I2587" s="8"/>
      <c r="J2587" s="8"/>
      <c r="K2587" s="8"/>
      <c r="L2587" s="8"/>
      <c r="M2587" s="1"/>
      <c r="W2587" s="15"/>
    </row>
    <row r="2588" spans="2:23" ht="12.75" hidden="1" x14ac:dyDescent="0.2">
      <c r="B2588" s="8"/>
      <c r="C2588" s="8"/>
      <c r="D2588" s="8"/>
      <c r="E2588" s="8"/>
      <c r="F2588" s="8"/>
      <c r="G2588" s="8"/>
      <c r="H2588" s="8"/>
      <c r="I2588" s="8"/>
      <c r="J2588" s="8"/>
      <c r="K2588" s="8"/>
      <c r="L2588" s="8"/>
      <c r="M2588" s="1"/>
      <c r="W2588" s="15"/>
    </row>
    <row r="2589" spans="2:23" ht="12.75" hidden="1" x14ac:dyDescent="0.2">
      <c r="B2589" s="8"/>
      <c r="C2589" s="8"/>
      <c r="D2589" s="8"/>
      <c r="E2589" s="8"/>
      <c r="F2589" s="8"/>
      <c r="G2589" s="8"/>
      <c r="H2589" s="8"/>
      <c r="I2589" s="8"/>
      <c r="J2589" s="8"/>
      <c r="K2589" s="8"/>
      <c r="L2589" s="8"/>
      <c r="M2589" s="1"/>
      <c r="W2589" s="15"/>
    </row>
    <row r="2590" spans="2:23" ht="12.75" hidden="1" x14ac:dyDescent="0.2">
      <c r="B2590" s="8"/>
      <c r="C2590" s="8"/>
      <c r="D2590" s="8"/>
      <c r="E2590" s="8"/>
      <c r="F2590" s="8"/>
      <c r="G2590" s="8"/>
      <c r="H2590" s="8"/>
      <c r="I2590" s="8"/>
      <c r="J2590" s="8"/>
      <c r="K2590" s="8"/>
      <c r="L2590" s="8"/>
      <c r="M2590" s="1"/>
      <c r="W2590" s="15"/>
    </row>
    <row r="2591" spans="2:23" ht="12.75" hidden="1" x14ac:dyDescent="0.2">
      <c r="B2591" s="8"/>
      <c r="C2591" s="8"/>
      <c r="D2591" s="8"/>
      <c r="E2591" s="8"/>
      <c r="F2591" s="8"/>
      <c r="G2591" s="8"/>
      <c r="H2591" s="8"/>
      <c r="I2591" s="8"/>
      <c r="J2591" s="8"/>
      <c r="K2591" s="8"/>
      <c r="L2591" s="8"/>
      <c r="M2591" s="1"/>
      <c r="W2591" s="15"/>
    </row>
    <row r="2592" spans="2:23" ht="12.75" hidden="1" x14ac:dyDescent="0.2">
      <c r="B2592" s="8"/>
      <c r="C2592" s="8"/>
      <c r="D2592" s="8"/>
      <c r="E2592" s="8"/>
      <c r="F2592" s="8"/>
      <c r="G2592" s="8"/>
      <c r="H2592" s="8"/>
      <c r="I2592" s="8"/>
      <c r="J2592" s="8"/>
      <c r="K2592" s="8"/>
      <c r="L2592" s="8"/>
      <c r="M2592" s="1"/>
      <c r="W2592" s="15"/>
    </row>
    <row r="2593" spans="2:23" ht="12.75" hidden="1" x14ac:dyDescent="0.2">
      <c r="B2593" s="8"/>
      <c r="C2593" s="8"/>
      <c r="D2593" s="8"/>
      <c r="E2593" s="8"/>
      <c r="F2593" s="8"/>
      <c r="G2593" s="8"/>
      <c r="H2593" s="8"/>
      <c r="I2593" s="8"/>
      <c r="J2593" s="8"/>
      <c r="K2593" s="8"/>
      <c r="L2593" s="8"/>
      <c r="M2593" s="1"/>
      <c r="W2593" s="15"/>
    </row>
    <row r="2594" spans="2:23" ht="12.75" hidden="1" x14ac:dyDescent="0.2">
      <c r="B2594" s="8"/>
      <c r="C2594" s="8"/>
      <c r="D2594" s="8"/>
      <c r="E2594" s="8"/>
      <c r="F2594" s="8"/>
      <c r="G2594" s="8"/>
      <c r="H2594" s="8"/>
      <c r="I2594" s="8"/>
      <c r="J2594" s="8"/>
      <c r="K2594" s="8"/>
      <c r="L2594" s="8"/>
      <c r="M2594" s="1"/>
      <c r="W2594" s="15"/>
    </row>
    <row r="2595" spans="2:23" ht="12.75" hidden="1" x14ac:dyDescent="0.2">
      <c r="B2595" s="8"/>
      <c r="C2595" s="8"/>
      <c r="D2595" s="8"/>
      <c r="E2595" s="8"/>
      <c r="F2595" s="8"/>
      <c r="G2595" s="8"/>
      <c r="H2595" s="8"/>
      <c r="I2595" s="8"/>
      <c r="J2595" s="8"/>
      <c r="K2595" s="8"/>
      <c r="L2595" s="8"/>
      <c r="M2595" s="1"/>
      <c r="W2595" s="15"/>
    </row>
    <row r="2596" spans="2:23" ht="12.75" hidden="1" x14ac:dyDescent="0.2">
      <c r="B2596" s="8"/>
      <c r="C2596" s="8"/>
      <c r="D2596" s="8"/>
      <c r="E2596" s="8"/>
      <c r="F2596" s="8"/>
      <c r="G2596" s="8"/>
      <c r="H2596" s="8"/>
      <c r="I2596" s="8"/>
      <c r="J2596" s="8"/>
      <c r="K2596" s="8"/>
      <c r="L2596" s="8"/>
      <c r="M2596" s="1"/>
      <c r="W2596" s="15"/>
    </row>
    <row r="2597" spans="2:23" ht="12.75" hidden="1" x14ac:dyDescent="0.2">
      <c r="B2597" s="8"/>
      <c r="C2597" s="8"/>
      <c r="D2597" s="8"/>
      <c r="E2597" s="8"/>
      <c r="F2597" s="8"/>
      <c r="G2597" s="8"/>
      <c r="H2597" s="8"/>
      <c r="I2597" s="8"/>
      <c r="J2597" s="8"/>
      <c r="K2597" s="8"/>
      <c r="L2597" s="8"/>
      <c r="M2597" s="1"/>
      <c r="W2597" s="15"/>
    </row>
    <row r="2598" spans="2:23" ht="12.75" hidden="1" x14ac:dyDescent="0.2">
      <c r="B2598" s="8"/>
      <c r="C2598" s="8"/>
      <c r="D2598" s="8"/>
      <c r="E2598" s="8"/>
      <c r="F2598" s="8"/>
      <c r="G2598" s="8"/>
      <c r="H2598" s="8"/>
      <c r="I2598" s="8"/>
      <c r="J2598" s="8"/>
      <c r="K2598" s="8"/>
      <c r="L2598" s="8"/>
      <c r="M2598" s="1"/>
      <c r="W2598" s="15"/>
    </row>
    <row r="2599" spans="2:23" ht="12.75" hidden="1" x14ac:dyDescent="0.2">
      <c r="B2599" s="8"/>
      <c r="C2599" s="8"/>
      <c r="D2599" s="8"/>
      <c r="E2599" s="8"/>
      <c r="F2599" s="8"/>
      <c r="G2599" s="8"/>
      <c r="H2599" s="8"/>
      <c r="I2599" s="8"/>
      <c r="J2599" s="8"/>
      <c r="K2599" s="8"/>
      <c r="L2599" s="8"/>
      <c r="M2599" s="1"/>
      <c r="W2599" s="15"/>
    </row>
    <row r="2600" spans="2:23" ht="12.75" hidden="1" x14ac:dyDescent="0.2">
      <c r="B2600" s="8"/>
      <c r="C2600" s="8"/>
      <c r="D2600" s="8"/>
      <c r="E2600" s="8"/>
      <c r="F2600" s="8"/>
      <c r="G2600" s="8"/>
      <c r="H2600" s="8"/>
      <c r="I2600" s="8"/>
      <c r="J2600" s="8"/>
      <c r="K2600" s="8"/>
      <c r="L2600" s="8"/>
      <c r="M2600" s="1"/>
      <c r="W2600" s="15"/>
    </row>
    <row r="2601" spans="2:23" ht="12.75" hidden="1" x14ac:dyDescent="0.2">
      <c r="B2601" s="8"/>
      <c r="C2601" s="8"/>
      <c r="D2601" s="8"/>
      <c r="E2601" s="8"/>
      <c r="F2601" s="8"/>
      <c r="G2601" s="8"/>
      <c r="H2601" s="8"/>
      <c r="I2601" s="8"/>
      <c r="J2601" s="8"/>
      <c r="K2601" s="8"/>
      <c r="L2601" s="8"/>
      <c r="M2601" s="1"/>
      <c r="W2601" s="15"/>
    </row>
    <row r="2602" spans="2:23" ht="12.75" hidden="1" x14ac:dyDescent="0.2">
      <c r="B2602" s="8"/>
      <c r="C2602" s="8"/>
      <c r="D2602" s="8"/>
      <c r="E2602" s="8"/>
      <c r="F2602" s="8"/>
      <c r="G2602" s="8"/>
      <c r="H2602" s="8"/>
      <c r="I2602" s="8"/>
      <c r="J2602" s="8"/>
      <c r="K2602" s="8"/>
      <c r="L2602" s="8"/>
      <c r="M2602" s="1"/>
      <c r="W2602" s="15"/>
    </row>
    <row r="2603" spans="2:23" ht="12.75" hidden="1" x14ac:dyDescent="0.2">
      <c r="B2603" s="8"/>
      <c r="C2603" s="8"/>
      <c r="D2603" s="8"/>
      <c r="E2603" s="8"/>
      <c r="F2603" s="8"/>
      <c r="G2603" s="8"/>
      <c r="H2603" s="8"/>
      <c r="I2603" s="8"/>
      <c r="J2603" s="8"/>
      <c r="K2603" s="8"/>
      <c r="L2603" s="8"/>
      <c r="M2603" s="1"/>
      <c r="W2603" s="15"/>
    </row>
    <row r="2604" spans="2:23" ht="12.75" hidden="1" x14ac:dyDescent="0.2">
      <c r="B2604" s="8"/>
      <c r="C2604" s="8"/>
      <c r="D2604" s="8"/>
      <c r="E2604" s="8"/>
      <c r="F2604" s="8"/>
      <c r="G2604" s="8"/>
      <c r="H2604" s="8"/>
      <c r="I2604" s="8"/>
      <c r="J2604" s="8"/>
      <c r="K2604" s="8"/>
      <c r="L2604" s="8"/>
      <c r="M2604" s="1"/>
      <c r="W2604" s="15"/>
    </row>
    <row r="2605" spans="2:23" ht="12.75" hidden="1" x14ac:dyDescent="0.2">
      <c r="B2605" s="8"/>
      <c r="C2605" s="8"/>
      <c r="D2605" s="8"/>
      <c r="E2605" s="8"/>
      <c r="F2605" s="8"/>
      <c r="G2605" s="8"/>
      <c r="H2605" s="8"/>
      <c r="I2605" s="8"/>
      <c r="J2605" s="8"/>
      <c r="K2605" s="8"/>
      <c r="L2605" s="8"/>
      <c r="M2605" s="1"/>
      <c r="W2605" s="15"/>
    </row>
    <row r="2606" spans="2:23" ht="12.75" hidden="1" x14ac:dyDescent="0.2">
      <c r="B2606" s="8"/>
      <c r="C2606" s="8"/>
      <c r="D2606" s="8"/>
      <c r="E2606" s="8"/>
      <c r="F2606" s="8"/>
      <c r="G2606" s="8"/>
      <c r="H2606" s="8"/>
      <c r="I2606" s="8"/>
      <c r="J2606" s="8"/>
      <c r="K2606" s="8"/>
      <c r="L2606" s="8"/>
      <c r="M2606" s="1"/>
      <c r="W2606" s="15"/>
    </row>
    <row r="2607" spans="2:23" ht="12.75" hidden="1" x14ac:dyDescent="0.2">
      <c r="B2607" s="8"/>
      <c r="C2607" s="8"/>
      <c r="D2607" s="8"/>
      <c r="E2607" s="8"/>
      <c r="F2607" s="8"/>
      <c r="G2607" s="8"/>
      <c r="H2607" s="8"/>
      <c r="I2607" s="8"/>
      <c r="J2607" s="8"/>
      <c r="K2607" s="8"/>
      <c r="L2607" s="8"/>
      <c r="M2607" s="1"/>
      <c r="W2607" s="15"/>
    </row>
    <row r="2608" spans="2:23" ht="12.75" hidden="1" x14ac:dyDescent="0.2">
      <c r="B2608" s="8"/>
      <c r="C2608" s="8"/>
      <c r="D2608" s="8"/>
      <c r="E2608" s="8"/>
      <c r="F2608" s="8"/>
      <c r="G2608" s="8"/>
      <c r="H2608" s="8"/>
      <c r="I2608" s="8"/>
      <c r="J2608" s="8"/>
      <c r="K2608" s="8"/>
      <c r="L2608" s="8"/>
      <c r="M2608" s="1"/>
      <c r="W2608" s="15"/>
    </row>
    <row r="2609" spans="2:23" ht="12.75" hidden="1" x14ac:dyDescent="0.2">
      <c r="B2609" s="8"/>
      <c r="C2609" s="8"/>
      <c r="D2609" s="8"/>
      <c r="E2609" s="8"/>
      <c r="F2609" s="8"/>
      <c r="G2609" s="8"/>
      <c r="H2609" s="8"/>
      <c r="I2609" s="8"/>
      <c r="J2609" s="8"/>
      <c r="K2609" s="8"/>
      <c r="L2609" s="8"/>
      <c r="M2609" s="1"/>
      <c r="W2609" s="15"/>
    </row>
    <row r="2610" spans="2:23" ht="12.75" hidden="1" x14ac:dyDescent="0.2">
      <c r="B2610" s="8"/>
      <c r="C2610" s="8"/>
      <c r="D2610" s="8"/>
      <c r="E2610" s="8"/>
      <c r="F2610" s="8"/>
      <c r="G2610" s="8"/>
      <c r="H2610" s="8"/>
      <c r="I2610" s="8"/>
      <c r="J2610" s="8"/>
      <c r="K2610" s="8"/>
      <c r="L2610" s="8"/>
      <c r="M2610" s="1"/>
      <c r="W2610" s="15"/>
    </row>
    <row r="2611" spans="2:23" ht="12.75" hidden="1" x14ac:dyDescent="0.2">
      <c r="B2611" s="8"/>
      <c r="C2611" s="8"/>
      <c r="D2611" s="8"/>
      <c r="E2611" s="8"/>
      <c r="F2611" s="8"/>
      <c r="G2611" s="8"/>
      <c r="H2611" s="8"/>
      <c r="I2611" s="8"/>
      <c r="J2611" s="8"/>
      <c r="K2611" s="8"/>
      <c r="L2611" s="8"/>
      <c r="M2611" s="1"/>
      <c r="W2611" s="15"/>
    </row>
    <row r="2612" spans="2:23" ht="12.75" hidden="1" x14ac:dyDescent="0.2">
      <c r="B2612" s="8"/>
      <c r="C2612" s="8"/>
      <c r="D2612" s="8"/>
      <c r="E2612" s="8"/>
      <c r="F2612" s="8"/>
      <c r="G2612" s="8"/>
      <c r="H2612" s="8"/>
      <c r="I2612" s="8"/>
      <c r="J2612" s="8"/>
      <c r="K2612" s="8"/>
      <c r="L2612" s="8"/>
      <c r="M2612" s="1"/>
      <c r="W2612" s="15"/>
    </row>
    <row r="2613" spans="2:23" ht="12.75" hidden="1" x14ac:dyDescent="0.2">
      <c r="B2613" s="8"/>
      <c r="C2613" s="8"/>
      <c r="D2613" s="8"/>
      <c r="E2613" s="8"/>
      <c r="F2613" s="8"/>
      <c r="G2613" s="8"/>
      <c r="H2613" s="8"/>
      <c r="I2613" s="8"/>
      <c r="J2613" s="8"/>
      <c r="K2613" s="8"/>
      <c r="L2613" s="8"/>
      <c r="M2613" s="1"/>
      <c r="W2613" s="15"/>
    </row>
    <row r="2614" spans="2:23" ht="12.75" hidden="1" x14ac:dyDescent="0.2">
      <c r="B2614" s="8"/>
      <c r="C2614" s="8"/>
      <c r="D2614" s="8"/>
      <c r="E2614" s="8"/>
      <c r="F2614" s="8"/>
      <c r="G2614" s="8"/>
      <c r="H2614" s="8"/>
      <c r="I2614" s="8"/>
      <c r="J2614" s="8"/>
      <c r="K2614" s="8"/>
      <c r="L2614" s="8"/>
      <c r="M2614" s="1"/>
      <c r="W2614" s="15"/>
    </row>
    <row r="2615" spans="2:23" ht="12.75" hidden="1" x14ac:dyDescent="0.2">
      <c r="B2615" s="8"/>
      <c r="C2615" s="8"/>
      <c r="D2615" s="8"/>
      <c r="E2615" s="8"/>
      <c r="F2615" s="8"/>
      <c r="G2615" s="8"/>
      <c r="H2615" s="8"/>
      <c r="I2615" s="8"/>
      <c r="J2615" s="8"/>
      <c r="K2615" s="8"/>
      <c r="L2615" s="8"/>
      <c r="M2615" s="1"/>
      <c r="W2615" s="15"/>
    </row>
    <row r="2616" spans="2:23" ht="12.75" hidden="1" x14ac:dyDescent="0.2">
      <c r="B2616" s="8"/>
      <c r="C2616" s="8"/>
      <c r="D2616" s="8"/>
      <c r="E2616" s="8"/>
      <c r="F2616" s="8"/>
      <c r="G2616" s="8"/>
      <c r="H2616" s="8"/>
      <c r="I2616" s="8"/>
      <c r="J2616" s="8"/>
      <c r="K2616" s="8"/>
      <c r="L2616" s="8"/>
      <c r="M2616" s="1"/>
      <c r="W2616" s="15"/>
    </row>
    <row r="2617" spans="2:23" ht="12.75" hidden="1" x14ac:dyDescent="0.2">
      <c r="B2617" s="8"/>
      <c r="C2617" s="8"/>
      <c r="D2617" s="8"/>
      <c r="E2617" s="8"/>
      <c r="F2617" s="8"/>
      <c r="G2617" s="8"/>
      <c r="H2617" s="8"/>
      <c r="I2617" s="8"/>
      <c r="J2617" s="8"/>
      <c r="K2617" s="8"/>
      <c r="L2617" s="8"/>
      <c r="M2617" s="1"/>
      <c r="W2617" s="15"/>
    </row>
    <row r="2618" spans="2:23" ht="12.75" hidden="1" x14ac:dyDescent="0.2">
      <c r="B2618" s="8"/>
      <c r="C2618" s="8"/>
      <c r="D2618" s="8"/>
      <c r="E2618" s="8"/>
      <c r="F2618" s="8"/>
      <c r="G2618" s="8"/>
      <c r="H2618" s="8"/>
      <c r="I2618" s="8"/>
      <c r="J2618" s="8"/>
      <c r="K2618" s="8"/>
      <c r="L2618" s="8"/>
      <c r="M2618" s="1"/>
      <c r="W2618" s="15"/>
    </row>
    <row r="2619" spans="2:23" ht="12.75" hidden="1" x14ac:dyDescent="0.2">
      <c r="B2619" s="8"/>
      <c r="C2619" s="8"/>
      <c r="D2619" s="8"/>
      <c r="E2619" s="8"/>
      <c r="F2619" s="8"/>
      <c r="G2619" s="8"/>
      <c r="H2619" s="8"/>
      <c r="I2619" s="8"/>
      <c r="J2619" s="8"/>
      <c r="K2619" s="8"/>
      <c r="L2619" s="8"/>
      <c r="M2619" s="1"/>
      <c r="W2619" s="15"/>
    </row>
    <row r="2620" spans="2:23" ht="12.75" hidden="1" x14ac:dyDescent="0.2">
      <c r="B2620" s="8"/>
      <c r="C2620" s="8"/>
      <c r="D2620" s="8"/>
      <c r="E2620" s="8"/>
      <c r="F2620" s="8"/>
      <c r="G2620" s="8"/>
      <c r="H2620" s="8"/>
      <c r="I2620" s="8"/>
      <c r="J2620" s="8"/>
      <c r="K2620" s="8"/>
      <c r="L2620" s="8"/>
      <c r="M2620" s="1"/>
      <c r="W2620" s="15"/>
    </row>
    <row r="2621" spans="2:23" ht="12.75" hidden="1" x14ac:dyDescent="0.2">
      <c r="B2621" s="8"/>
      <c r="C2621" s="8"/>
      <c r="D2621" s="8"/>
      <c r="E2621" s="8"/>
      <c r="F2621" s="8"/>
      <c r="G2621" s="8"/>
      <c r="H2621" s="8"/>
      <c r="I2621" s="8"/>
      <c r="J2621" s="8"/>
      <c r="K2621" s="8"/>
      <c r="L2621" s="8"/>
      <c r="M2621" s="1"/>
      <c r="W2621" s="15"/>
    </row>
    <row r="2622" spans="2:23" ht="12.75" hidden="1" x14ac:dyDescent="0.2">
      <c r="B2622" s="8"/>
      <c r="C2622" s="8"/>
      <c r="D2622" s="8"/>
      <c r="E2622" s="8"/>
      <c r="F2622" s="8"/>
      <c r="G2622" s="8"/>
      <c r="H2622" s="8"/>
      <c r="I2622" s="8"/>
      <c r="J2622" s="8"/>
      <c r="K2622" s="8"/>
      <c r="L2622" s="8"/>
      <c r="M2622" s="1"/>
      <c r="W2622" s="15"/>
    </row>
    <row r="2623" spans="2:23" ht="12.75" hidden="1" x14ac:dyDescent="0.2">
      <c r="B2623" s="8"/>
      <c r="C2623" s="8"/>
      <c r="D2623" s="8"/>
      <c r="E2623" s="8"/>
      <c r="F2623" s="8"/>
      <c r="G2623" s="8"/>
      <c r="H2623" s="8"/>
      <c r="I2623" s="8"/>
      <c r="J2623" s="8"/>
      <c r="K2623" s="8"/>
      <c r="L2623" s="8"/>
      <c r="M2623" s="1"/>
      <c r="W2623" s="15"/>
    </row>
    <row r="2624" spans="2:23" ht="12.75" hidden="1" x14ac:dyDescent="0.2">
      <c r="B2624" s="8"/>
      <c r="C2624" s="8"/>
      <c r="D2624" s="8"/>
      <c r="E2624" s="8"/>
      <c r="F2624" s="8"/>
      <c r="G2624" s="8"/>
      <c r="H2624" s="8"/>
      <c r="I2624" s="8"/>
      <c r="J2624" s="8"/>
      <c r="K2624" s="8"/>
      <c r="L2624" s="8"/>
      <c r="M2624" s="1"/>
      <c r="W2624" s="15"/>
    </row>
    <row r="2625" spans="2:23" ht="12.75" hidden="1" x14ac:dyDescent="0.2">
      <c r="B2625" s="8"/>
      <c r="C2625" s="8"/>
      <c r="D2625" s="8"/>
      <c r="E2625" s="8"/>
      <c r="F2625" s="8"/>
      <c r="G2625" s="8"/>
      <c r="H2625" s="8"/>
      <c r="I2625" s="8"/>
      <c r="J2625" s="8"/>
      <c r="K2625" s="8"/>
      <c r="L2625" s="8"/>
      <c r="M2625" s="1"/>
      <c r="W2625" s="15"/>
    </row>
    <row r="2626" spans="2:23" ht="12.75" hidden="1" x14ac:dyDescent="0.2">
      <c r="B2626" s="8"/>
      <c r="C2626" s="8"/>
      <c r="D2626" s="8"/>
      <c r="E2626" s="8"/>
      <c r="F2626" s="8"/>
      <c r="G2626" s="8"/>
      <c r="H2626" s="8"/>
      <c r="I2626" s="8"/>
      <c r="J2626" s="8"/>
      <c r="K2626" s="8"/>
      <c r="L2626" s="8"/>
      <c r="M2626" s="1"/>
      <c r="W2626" s="15"/>
    </row>
    <row r="2627" spans="2:23" ht="12.75" hidden="1" x14ac:dyDescent="0.2">
      <c r="B2627" s="8"/>
      <c r="C2627" s="8"/>
      <c r="D2627" s="8"/>
      <c r="E2627" s="8"/>
      <c r="F2627" s="8"/>
      <c r="G2627" s="8"/>
      <c r="H2627" s="8"/>
      <c r="I2627" s="8"/>
      <c r="J2627" s="8"/>
      <c r="K2627" s="8"/>
      <c r="L2627" s="8"/>
      <c r="M2627" s="1"/>
      <c r="W2627" s="15"/>
    </row>
    <row r="2628" spans="2:23" ht="12.75" hidden="1" x14ac:dyDescent="0.2">
      <c r="B2628" s="8"/>
      <c r="C2628" s="8"/>
      <c r="D2628" s="8"/>
      <c r="E2628" s="8"/>
      <c r="F2628" s="8"/>
      <c r="G2628" s="8"/>
      <c r="H2628" s="8"/>
      <c r="I2628" s="8"/>
      <c r="J2628" s="8"/>
      <c r="K2628" s="8"/>
      <c r="L2628" s="8"/>
      <c r="M2628" s="1"/>
      <c r="W2628" s="15"/>
    </row>
    <row r="2629" spans="2:23" ht="12.75" hidden="1" x14ac:dyDescent="0.2">
      <c r="B2629" s="8"/>
      <c r="C2629" s="8"/>
      <c r="D2629" s="8"/>
      <c r="E2629" s="8"/>
      <c r="F2629" s="8"/>
      <c r="G2629" s="8"/>
      <c r="H2629" s="8"/>
      <c r="I2629" s="8"/>
      <c r="J2629" s="8"/>
      <c r="K2629" s="8"/>
      <c r="L2629" s="8"/>
      <c r="M2629" s="1"/>
      <c r="W2629" s="15"/>
    </row>
    <row r="2630" spans="2:23" ht="12.75" hidden="1" x14ac:dyDescent="0.2">
      <c r="B2630" s="8"/>
      <c r="C2630" s="8"/>
      <c r="D2630" s="8"/>
      <c r="E2630" s="8"/>
      <c r="F2630" s="8"/>
      <c r="G2630" s="8"/>
      <c r="H2630" s="8"/>
      <c r="I2630" s="8"/>
      <c r="J2630" s="8"/>
      <c r="K2630" s="8"/>
      <c r="L2630" s="8"/>
      <c r="M2630" s="1"/>
      <c r="W2630" s="15"/>
    </row>
    <row r="2631" spans="2:23" ht="12.75" hidden="1" x14ac:dyDescent="0.2">
      <c r="B2631" s="8"/>
      <c r="C2631" s="8"/>
      <c r="D2631" s="8"/>
      <c r="E2631" s="8"/>
      <c r="F2631" s="8"/>
      <c r="G2631" s="8"/>
      <c r="H2631" s="8"/>
      <c r="I2631" s="8"/>
      <c r="J2631" s="8"/>
      <c r="K2631" s="8"/>
      <c r="L2631" s="8"/>
      <c r="M2631" s="1"/>
      <c r="W2631" s="15"/>
    </row>
    <row r="2632" spans="2:23" ht="12.75" hidden="1" x14ac:dyDescent="0.2">
      <c r="B2632" s="8"/>
      <c r="C2632" s="8"/>
      <c r="D2632" s="8"/>
      <c r="E2632" s="8"/>
      <c r="F2632" s="8"/>
      <c r="G2632" s="8"/>
      <c r="H2632" s="8"/>
      <c r="I2632" s="8"/>
      <c r="J2632" s="8"/>
      <c r="K2632" s="8"/>
      <c r="L2632" s="8"/>
      <c r="M2632" s="1"/>
      <c r="W2632" s="15"/>
    </row>
    <row r="2633" spans="2:23" ht="12.75" hidden="1" x14ac:dyDescent="0.2">
      <c r="B2633" s="8"/>
      <c r="C2633" s="8"/>
      <c r="D2633" s="8"/>
      <c r="E2633" s="8"/>
      <c r="F2633" s="8"/>
      <c r="G2633" s="8"/>
      <c r="H2633" s="8"/>
      <c r="I2633" s="8"/>
      <c r="J2633" s="8"/>
      <c r="K2633" s="8"/>
      <c r="L2633" s="8"/>
      <c r="M2633" s="1"/>
      <c r="W2633" s="15"/>
    </row>
    <row r="2634" spans="2:23" ht="12.75" hidden="1" x14ac:dyDescent="0.2">
      <c r="B2634" s="8"/>
      <c r="C2634" s="8"/>
      <c r="D2634" s="8"/>
      <c r="E2634" s="8"/>
      <c r="F2634" s="8"/>
      <c r="G2634" s="8"/>
      <c r="H2634" s="8"/>
      <c r="I2634" s="8"/>
      <c r="J2634" s="8"/>
      <c r="K2634" s="8"/>
      <c r="L2634" s="8"/>
      <c r="M2634" s="1"/>
      <c r="W2634" s="15"/>
    </row>
    <row r="2635" spans="2:23" ht="12.75" hidden="1" x14ac:dyDescent="0.2">
      <c r="B2635" s="8"/>
      <c r="C2635" s="8"/>
      <c r="D2635" s="8"/>
      <c r="E2635" s="8"/>
      <c r="F2635" s="8"/>
      <c r="G2635" s="8"/>
      <c r="H2635" s="8"/>
      <c r="I2635" s="8"/>
      <c r="J2635" s="8"/>
      <c r="K2635" s="8"/>
      <c r="L2635" s="8"/>
      <c r="M2635" s="1"/>
      <c r="W2635" s="15"/>
    </row>
    <row r="2636" spans="2:23" ht="12.75" hidden="1" x14ac:dyDescent="0.2">
      <c r="B2636" s="8"/>
      <c r="C2636" s="8"/>
      <c r="D2636" s="8"/>
      <c r="E2636" s="8"/>
      <c r="F2636" s="8"/>
      <c r="G2636" s="8"/>
      <c r="H2636" s="8"/>
      <c r="I2636" s="8"/>
      <c r="J2636" s="8"/>
      <c r="K2636" s="8"/>
      <c r="L2636" s="8"/>
      <c r="M2636" s="1"/>
      <c r="W2636" s="15"/>
    </row>
    <row r="2637" spans="2:23" ht="12.75" hidden="1" x14ac:dyDescent="0.2">
      <c r="B2637" s="8"/>
      <c r="C2637" s="8"/>
      <c r="D2637" s="8"/>
      <c r="E2637" s="8"/>
      <c r="F2637" s="8"/>
      <c r="G2637" s="8"/>
      <c r="H2637" s="8"/>
      <c r="I2637" s="8"/>
      <c r="J2637" s="8"/>
      <c r="K2637" s="8"/>
      <c r="L2637" s="8"/>
      <c r="M2637" s="1"/>
      <c r="W2637" s="15"/>
    </row>
    <row r="2638" spans="2:23" ht="12.75" hidden="1" x14ac:dyDescent="0.2">
      <c r="B2638" s="8"/>
      <c r="C2638" s="8"/>
      <c r="D2638" s="8"/>
      <c r="E2638" s="8"/>
      <c r="F2638" s="8"/>
      <c r="G2638" s="8"/>
      <c r="H2638" s="8"/>
      <c r="I2638" s="8"/>
      <c r="J2638" s="8"/>
      <c r="K2638" s="8"/>
      <c r="L2638" s="8"/>
      <c r="M2638" s="1"/>
      <c r="W2638" s="15"/>
    </row>
    <row r="2639" spans="2:23" ht="12.75" hidden="1" x14ac:dyDescent="0.2">
      <c r="B2639" s="8"/>
      <c r="C2639" s="8"/>
      <c r="D2639" s="8"/>
      <c r="E2639" s="8"/>
      <c r="F2639" s="8"/>
      <c r="G2639" s="8"/>
      <c r="H2639" s="8"/>
      <c r="I2639" s="8"/>
      <c r="J2639" s="8"/>
      <c r="K2639" s="8"/>
      <c r="L2639" s="8"/>
      <c r="M2639" s="1"/>
      <c r="W2639" s="15"/>
    </row>
    <row r="2640" spans="2:23" ht="12.75" hidden="1" x14ac:dyDescent="0.2">
      <c r="B2640" s="8"/>
      <c r="C2640" s="8"/>
      <c r="D2640" s="8"/>
      <c r="E2640" s="8"/>
      <c r="F2640" s="8"/>
      <c r="G2640" s="8"/>
      <c r="H2640" s="8"/>
      <c r="I2640" s="8"/>
      <c r="J2640" s="8"/>
      <c r="K2640" s="8"/>
      <c r="L2640" s="8"/>
      <c r="M2640" s="1"/>
      <c r="W2640" s="15"/>
    </row>
    <row r="2641" spans="2:23" ht="12.75" hidden="1" x14ac:dyDescent="0.2">
      <c r="B2641" s="8"/>
      <c r="C2641" s="8"/>
      <c r="D2641" s="8"/>
      <c r="E2641" s="8"/>
      <c r="F2641" s="8"/>
      <c r="G2641" s="8"/>
      <c r="H2641" s="8"/>
      <c r="I2641" s="8"/>
      <c r="J2641" s="8"/>
      <c r="K2641" s="8"/>
      <c r="L2641" s="8"/>
      <c r="M2641" s="1"/>
      <c r="W2641" s="15"/>
    </row>
    <row r="2642" spans="2:23" ht="12.75" hidden="1" x14ac:dyDescent="0.2">
      <c r="B2642" s="8"/>
      <c r="C2642" s="8"/>
      <c r="D2642" s="8"/>
      <c r="E2642" s="8"/>
      <c r="F2642" s="8"/>
      <c r="G2642" s="8"/>
      <c r="H2642" s="8"/>
      <c r="I2642" s="8"/>
      <c r="J2642" s="8"/>
      <c r="K2642" s="8"/>
      <c r="L2642" s="8"/>
      <c r="M2642" s="1"/>
      <c r="W2642" s="15"/>
    </row>
    <row r="2643" spans="2:23" ht="12.75" hidden="1" x14ac:dyDescent="0.2">
      <c r="B2643" s="8"/>
      <c r="C2643" s="8"/>
      <c r="D2643" s="8"/>
      <c r="E2643" s="8"/>
      <c r="F2643" s="8"/>
      <c r="G2643" s="8"/>
      <c r="H2643" s="8"/>
      <c r="I2643" s="8"/>
      <c r="J2643" s="8"/>
      <c r="K2643" s="8"/>
      <c r="L2643" s="8"/>
      <c r="M2643" s="1"/>
      <c r="W2643" s="15"/>
    </row>
    <row r="2644" spans="2:23" ht="12.75" hidden="1" x14ac:dyDescent="0.2">
      <c r="B2644" s="8"/>
      <c r="C2644" s="8"/>
      <c r="D2644" s="8"/>
      <c r="E2644" s="8"/>
      <c r="F2644" s="8"/>
      <c r="G2644" s="8"/>
      <c r="H2644" s="8"/>
      <c r="I2644" s="8"/>
      <c r="J2644" s="8"/>
      <c r="K2644" s="8"/>
      <c r="L2644" s="8"/>
      <c r="M2644" s="1"/>
      <c r="W2644" s="15"/>
    </row>
    <row r="2645" spans="2:23" ht="12.75" hidden="1" x14ac:dyDescent="0.2">
      <c r="B2645" s="8"/>
      <c r="C2645" s="8"/>
      <c r="D2645" s="8"/>
      <c r="E2645" s="8"/>
      <c r="F2645" s="8"/>
      <c r="G2645" s="8"/>
      <c r="H2645" s="8"/>
      <c r="I2645" s="8"/>
      <c r="J2645" s="8"/>
      <c r="K2645" s="8"/>
      <c r="L2645" s="8"/>
      <c r="M2645" s="1"/>
      <c r="W2645" s="15"/>
    </row>
    <row r="2646" spans="2:23" ht="12.75" hidden="1" x14ac:dyDescent="0.2">
      <c r="B2646" s="8"/>
      <c r="C2646" s="8"/>
      <c r="D2646" s="8"/>
      <c r="E2646" s="8"/>
      <c r="F2646" s="8"/>
      <c r="G2646" s="8"/>
      <c r="H2646" s="8"/>
      <c r="I2646" s="8"/>
      <c r="J2646" s="8"/>
      <c r="K2646" s="8"/>
      <c r="L2646" s="8"/>
      <c r="M2646" s="1"/>
      <c r="W2646" s="15"/>
    </row>
    <row r="2647" spans="2:23" ht="12.75" hidden="1" x14ac:dyDescent="0.2">
      <c r="B2647" s="8"/>
      <c r="C2647" s="8"/>
      <c r="D2647" s="8"/>
      <c r="E2647" s="8"/>
      <c r="F2647" s="8"/>
      <c r="G2647" s="8"/>
      <c r="H2647" s="8"/>
      <c r="I2647" s="8"/>
      <c r="J2647" s="8"/>
      <c r="K2647" s="8"/>
      <c r="L2647" s="8"/>
      <c r="M2647" s="1"/>
      <c r="W2647" s="15"/>
    </row>
    <row r="2648" spans="2:23" ht="12.75" hidden="1" x14ac:dyDescent="0.2">
      <c r="B2648" s="8"/>
      <c r="C2648" s="8"/>
      <c r="D2648" s="8"/>
      <c r="E2648" s="8"/>
      <c r="F2648" s="8"/>
      <c r="G2648" s="8"/>
      <c r="H2648" s="8"/>
      <c r="I2648" s="8"/>
      <c r="J2648" s="8"/>
      <c r="K2648" s="8"/>
      <c r="L2648" s="8"/>
      <c r="M2648" s="1"/>
      <c r="W2648" s="15"/>
    </row>
    <row r="2649" spans="2:23" ht="12.75" hidden="1" x14ac:dyDescent="0.2">
      <c r="B2649" s="8"/>
      <c r="C2649" s="8"/>
      <c r="D2649" s="8"/>
      <c r="E2649" s="8"/>
      <c r="F2649" s="8"/>
      <c r="G2649" s="8"/>
      <c r="H2649" s="8"/>
      <c r="I2649" s="8"/>
      <c r="J2649" s="8"/>
      <c r="K2649" s="8"/>
      <c r="L2649" s="8"/>
      <c r="M2649" s="1"/>
      <c r="W2649" s="15"/>
    </row>
    <row r="2650" spans="2:23" ht="12.75" hidden="1" x14ac:dyDescent="0.2">
      <c r="B2650" s="8"/>
      <c r="C2650" s="8"/>
      <c r="D2650" s="8"/>
      <c r="E2650" s="8"/>
      <c r="F2650" s="8"/>
      <c r="G2650" s="8"/>
      <c r="H2650" s="8"/>
      <c r="I2650" s="8"/>
      <c r="J2650" s="8"/>
      <c r="K2650" s="8"/>
      <c r="L2650" s="8"/>
      <c r="M2650" s="1"/>
      <c r="W2650" s="15"/>
    </row>
    <row r="2651" spans="2:23" ht="12.75" hidden="1" x14ac:dyDescent="0.2">
      <c r="B2651" s="8"/>
      <c r="C2651" s="8"/>
      <c r="D2651" s="8"/>
      <c r="E2651" s="8"/>
      <c r="F2651" s="8"/>
      <c r="G2651" s="8"/>
      <c r="H2651" s="8"/>
      <c r="I2651" s="8"/>
      <c r="J2651" s="8"/>
      <c r="K2651" s="8"/>
      <c r="L2651" s="8"/>
      <c r="M2651" s="1"/>
      <c r="W2651" s="15"/>
    </row>
    <row r="2652" spans="2:23" ht="12.75" hidden="1" x14ac:dyDescent="0.2">
      <c r="B2652" s="8"/>
      <c r="C2652" s="8"/>
      <c r="D2652" s="8"/>
      <c r="E2652" s="8"/>
      <c r="F2652" s="8"/>
      <c r="G2652" s="8"/>
      <c r="H2652" s="8"/>
      <c r="I2652" s="8"/>
      <c r="J2652" s="8"/>
      <c r="K2652" s="8"/>
      <c r="L2652" s="8"/>
      <c r="M2652" s="1"/>
      <c r="W2652" s="15"/>
    </row>
    <row r="2653" spans="2:23" ht="12.75" hidden="1" x14ac:dyDescent="0.2">
      <c r="B2653" s="8"/>
      <c r="C2653" s="8"/>
      <c r="D2653" s="8"/>
      <c r="E2653" s="8"/>
      <c r="F2653" s="8"/>
      <c r="G2653" s="8"/>
      <c r="H2653" s="8"/>
      <c r="I2653" s="8"/>
      <c r="J2653" s="8"/>
      <c r="K2653" s="8"/>
      <c r="L2653" s="8"/>
      <c r="M2653" s="1"/>
      <c r="W2653" s="15"/>
    </row>
    <row r="2654" spans="2:23" ht="12.75" hidden="1" x14ac:dyDescent="0.2">
      <c r="B2654" s="8"/>
      <c r="C2654" s="8"/>
      <c r="D2654" s="8"/>
      <c r="E2654" s="8"/>
      <c r="F2654" s="8"/>
      <c r="G2654" s="8"/>
      <c r="H2654" s="8"/>
      <c r="I2654" s="8"/>
      <c r="J2654" s="8"/>
      <c r="K2654" s="8"/>
      <c r="L2654" s="8"/>
      <c r="M2654" s="1"/>
      <c r="W2654" s="15"/>
    </row>
    <row r="2655" spans="2:23" ht="12.75" hidden="1" x14ac:dyDescent="0.2">
      <c r="B2655" s="8"/>
      <c r="C2655" s="8"/>
      <c r="D2655" s="8"/>
      <c r="E2655" s="8"/>
      <c r="F2655" s="8"/>
      <c r="G2655" s="8"/>
      <c r="H2655" s="8"/>
      <c r="I2655" s="8"/>
      <c r="J2655" s="8"/>
      <c r="K2655" s="8"/>
      <c r="L2655" s="8"/>
      <c r="M2655" s="1"/>
      <c r="W2655" s="15"/>
    </row>
    <row r="2656" spans="2:23" ht="12.75" hidden="1" x14ac:dyDescent="0.2">
      <c r="B2656" s="8"/>
      <c r="C2656" s="8"/>
      <c r="D2656" s="8"/>
      <c r="E2656" s="8"/>
      <c r="F2656" s="8"/>
      <c r="G2656" s="8"/>
      <c r="H2656" s="8"/>
      <c r="I2656" s="8"/>
      <c r="J2656" s="8"/>
      <c r="K2656" s="8"/>
      <c r="L2656" s="8"/>
      <c r="M2656" s="1"/>
      <c r="W2656" s="15"/>
    </row>
    <row r="2657" spans="2:23" ht="12.75" hidden="1" x14ac:dyDescent="0.2">
      <c r="B2657" s="8"/>
      <c r="C2657" s="8"/>
      <c r="D2657" s="8"/>
      <c r="E2657" s="8"/>
      <c r="F2657" s="8"/>
      <c r="G2657" s="8"/>
      <c r="H2657" s="8"/>
      <c r="I2657" s="8"/>
      <c r="J2657" s="8"/>
      <c r="K2657" s="8"/>
      <c r="L2657" s="8"/>
      <c r="M2657" s="1"/>
      <c r="W2657" s="15"/>
    </row>
    <row r="2658" spans="2:23" ht="12.75" hidden="1" x14ac:dyDescent="0.2">
      <c r="B2658" s="8"/>
      <c r="C2658" s="8"/>
      <c r="D2658" s="8"/>
      <c r="E2658" s="8"/>
      <c r="F2658" s="8"/>
      <c r="G2658" s="8"/>
      <c r="H2658" s="8"/>
      <c r="I2658" s="8"/>
      <c r="J2658" s="8"/>
      <c r="K2658" s="8"/>
      <c r="L2658" s="8"/>
      <c r="M2658" s="1"/>
      <c r="W2658" s="15"/>
    </row>
    <row r="2659" spans="2:23" ht="12.75" hidden="1" x14ac:dyDescent="0.2">
      <c r="B2659" s="8"/>
      <c r="C2659" s="8"/>
      <c r="D2659" s="8"/>
      <c r="E2659" s="8"/>
      <c r="F2659" s="8"/>
      <c r="G2659" s="8"/>
      <c r="H2659" s="8"/>
      <c r="I2659" s="8"/>
      <c r="J2659" s="8"/>
      <c r="K2659" s="8"/>
      <c r="L2659" s="8"/>
      <c r="M2659" s="1"/>
      <c r="W2659" s="15"/>
    </row>
    <row r="2660" spans="2:23" ht="12.75" hidden="1" x14ac:dyDescent="0.2">
      <c r="B2660" s="8"/>
      <c r="C2660" s="8"/>
      <c r="D2660" s="8"/>
      <c r="E2660" s="8"/>
      <c r="F2660" s="8"/>
      <c r="G2660" s="8"/>
      <c r="H2660" s="8"/>
      <c r="I2660" s="8"/>
      <c r="J2660" s="8"/>
      <c r="K2660" s="8"/>
      <c r="L2660" s="8"/>
      <c r="M2660" s="1"/>
      <c r="W2660" s="15"/>
    </row>
    <row r="2661" spans="2:23" ht="12.75" hidden="1" x14ac:dyDescent="0.2">
      <c r="B2661" s="8"/>
      <c r="C2661" s="8"/>
      <c r="D2661" s="8"/>
      <c r="E2661" s="8"/>
      <c r="F2661" s="8"/>
      <c r="G2661" s="8"/>
      <c r="H2661" s="8"/>
      <c r="I2661" s="8"/>
      <c r="J2661" s="8"/>
      <c r="K2661" s="8"/>
      <c r="L2661" s="8"/>
      <c r="M2661" s="1"/>
      <c r="W2661" s="15"/>
    </row>
    <row r="2662" spans="2:23" ht="12.75" hidden="1" x14ac:dyDescent="0.2">
      <c r="B2662" s="8"/>
      <c r="C2662" s="8"/>
      <c r="D2662" s="8"/>
      <c r="E2662" s="8"/>
      <c r="F2662" s="8"/>
      <c r="G2662" s="8"/>
      <c r="H2662" s="8"/>
      <c r="I2662" s="8"/>
      <c r="J2662" s="8"/>
      <c r="K2662" s="8"/>
      <c r="L2662" s="8"/>
      <c r="M2662" s="1"/>
      <c r="W2662" s="15"/>
    </row>
    <row r="2663" spans="2:23" ht="12.75" hidden="1" x14ac:dyDescent="0.2">
      <c r="B2663" s="8"/>
      <c r="C2663" s="8"/>
      <c r="D2663" s="8"/>
      <c r="E2663" s="8"/>
      <c r="F2663" s="8"/>
      <c r="G2663" s="8"/>
      <c r="H2663" s="8"/>
      <c r="I2663" s="8"/>
      <c r="J2663" s="8"/>
      <c r="K2663" s="8"/>
      <c r="L2663" s="8"/>
      <c r="M2663" s="1"/>
      <c r="W2663" s="15"/>
    </row>
    <row r="2664" spans="2:23" ht="12.75" hidden="1" x14ac:dyDescent="0.2">
      <c r="B2664" s="8"/>
      <c r="C2664" s="8"/>
      <c r="D2664" s="8"/>
      <c r="E2664" s="8"/>
      <c r="F2664" s="8"/>
      <c r="G2664" s="8"/>
      <c r="H2664" s="8"/>
      <c r="I2664" s="8"/>
      <c r="J2664" s="8"/>
      <c r="K2664" s="8"/>
      <c r="L2664" s="8"/>
      <c r="M2664" s="1"/>
      <c r="W2664" s="15"/>
    </row>
    <row r="2665" spans="2:23" ht="12.75" hidden="1" x14ac:dyDescent="0.2">
      <c r="B2665" s="8"/>
      <c r="C2665" s="8"/>
      <c r="D2665" s="8"/>
      <c r="E2665" s="8"/>
      <c r="F2665" s="8"/>
      <c r="G2665" s="8"/>
      <c r="H2665" s="8"/>
      <c r="I2665" s="8"/>
      <c r="J2665" s="8"/>
      <c r="K2665" s="8"/>
      <c r="L2665" s="8"/>
      <c r="M2665" s="1"/>
      <c r="W2665" s="15"/>
    </row>
    <row r="2666" spans="2:23" ht="12.75" hidden="1" x14ac:dyDescent="0.2">
      <c r="B2666" s="8"/>
      <c r="C2666" s="8"/>
      <c r="D2666" s="8"/>
      <c r="E2666" s="8"/>
      <c r="F2666" s="8"/>
      <c r="G2666" s="8"/>
      <c r="H2666" s="8"/>
      <c r="I2666" s="8"/>
      <c r="J2666" s="8"/>
      <c r="K2666" s="8"/>
      <c r="L2666" s="8"/>
      <c r="M2666" s="1"/>
      <c r="W2666" s="15"/>
    </row>
    <row r="2667" spans="2:23" ht="12.75" hidden="1" x14ac:dyDescent="0.2">
      <c r="B2667" s="8"/>
      <c r="C2667" s="8"/>
      <c r="D2667" s="8"/>
      <c r="E2667" s="8"/>
      <c r="F2667" s="8"/>
      <c r="G2667" s="8"/>
      <c r="H2667" s="8"/>
      <c r="I2667" s="8"/>
      <c r="J2667" s="8"/>
      <c r="K2667" s="8"/>
      <c r="L2667" s="8"/>
      <c r="M2667" s="1"/>
      <c r="W2667" s="15"/>
    </row>
    <row r="2668" spans="2:23" ht="12.75" hidden="1" x14ac:dyDescent="0.2">
      <c r="B2668" s="8"/>
      <c r="C2668" s="8"/>
      <c r="D2668" s="8"/>
      <c r="E2668" s="8"/>
      <c r="F2668" s="8"/>
      <c r="G2668" s="8"/>
      <c r="H2668" s="8"/>
      <c r="I2668" s="8"/>
      <c r="J2668" s="8"/>
      <c r="K2668" s="8"/>
      <c r="L2668" s="8"/>
      <c r="M2668" s="1"/>
      <c r="W2668" s="15"/>
    </row>
    <row r="2669" spans="2:23" ht="12.75" hidden="1" x14ac:dyDescent="0.2">
      <c r="B2669" s="8"/>
      <c r="C2669" s="8"/>
      <c r="D2669" s="8"/>
      <c r="E2669" s="8"/>
      <c r="F2669" s="8"/>
      <c r="G2669" s="8"/>
      <c r="H2669" s="8"/>
      <c r="I2669" s="8"/>
      <c r="J2669" s="8"/>
      <c r="K2669" s="8"/>
      <c r="L2669" s="8"/>
      <c r="M2669" s="1"/>
      <c r="W2669" s="15"/>
    </row>
    <row r="2670" spans="2:23" ht="12.75" hidden="1" x14ac:dyDescent="0.2">
      <c r="B2670" s="8"/>
      <c r="C2670" s="8"/>
      <c r="D2670" s="8"/>
      <c r="E2670" s="8"/>
      <c r="F2670" s="8"/>
      <c r="G2670" s="8"/>
      <c r="H2670" s="8"/>
      <c r="I2670" s="8"/>
      <c r="J2670" s="8"/>
      <c r="K2670" s="8"/>
      <c r="L2670" s="8"/>
      <c r="M2670" s="1"/>
      <c r="W2670" s="15"/>
    </row>
    <row r="2671" spans="2:23" ht="12.75" hidden="1" x14ac:dyDescent="0.2">
      <c r="B2671" s="8"/>
      <c r="C2671" s="8"/>
      <c r="D2671" s="8"/>
      <c r="E2671" s="8"/>
      <c r="F2671" s="8"/>
      <c r="G2671" s="8"/>
      <c r="H2671" s="8"/>
      <c r="I2671" s="8"/>
      <c r="J2671" s="8"/>
      <c r="K2671" s="8"/>
      <c r="L2671" s="8"/>
      <c r="M2671" s="1"/>
      <c r="W2671" s="15"/>
    </row>
    <row r="2672" spans="2:23" ht="12.75" hidden="1" x14ac:dyDescent="0.2">
      <c r="B2672" s="8"/>
      <c r="C2672" s="8"/>
      <c r="D2672" s="8"/>
      <c r="E2672" s="8"/>
      <c r="F2672" s="8"/>
      <c r="G2672" s="8"/>
      <c r="H2672" s="8"/>
      <c r="I2672" s="8"/>
      <c r="J2672" s="8"/>
      <c r="K2672" s="8"/>
      <c r="L2672" s="8"/>
      <c r="M2672" s="1"/>
      <c r="W2672" s="15"/>
    </row>
    <row r="2673" spans="2:23" ht="12.75" hidden="1" x14ac:dyDescent="0.2">
      <c r="B2673" s="8"/>
      <c r="C2673" s="8"/>
      <c r="D2673" s="8"/>
      <c r="E2673" s="8"/>
      <c r="F2673" s="8"/>
      <c r="G2673" s="8"/>
      <c r="H2673" s="8"/>
      <c r="I2673" s="8"/>
      <c r="J2673" s="8"/>
      <c r="K2673" s="8"/>
      <c r="L2673" s="8"/>
      <c r="M2673" s="1"/>
      <c r="W2673" s="15"/>
    </row>
    <row r="2674" spans="2:23" ht="12.75" hidden="1" x14ac:dyDescent="0.2">
      <c r="B2674" s="8"/>
      <c r="C2674" s="8"/>
      <c r="D2674" s="8"/>
      <c r="E2674" s="8"/>
      <c r="F2674" s="8"/>
      <c r="G2674" s="8"/>
      <c r="H2674" s="8"/>
      <c r="I2674" s="8"/>
      <c r="J2674" s="8"/>
      <c r="K2674" s="8"/>
      <c r="L2674" s="8"/>
      <c r="M2674" s="1"/>
      <c r="W2674" s="15"/>
    </row>
    <row r="2675" spans="2:23" ht="12.75" hidden="1" x14ac:dyDescent="0.2">
      <c r="B2675" s="8"/>
      <c r="C2675" s="8"/>
      <c r="D2675" s="8"/>
      <c r="E2675" s="8"/>
      <c r="F2675" s="8"/>
      <c r="G2675" s="8"/>
      <c r="H2675" s="8"/>
      <c r="I2675" s="8"/>
      <c r="J2675" s="8"/>
      <c r="K2675" s="8"/>
      <c r="L2675" s="8"/>
      <c r="M2675" s="1"/>
      <c r="W2675" s="15"/>
    </row>
    <row r="2676" spans="2:23" ht="12.75" hidden="1" x14ac:dyDescent="0.2">
      <c r="B2676" s="8"/>
      <c r="C2676" s="8"/>
      <c r="D2676" s="8"/>
      <c r="E2676" s="8"/>
      <c r="F2676" s="8"/>
      <c r="G2676" s="8"/>
      <c r="H2676" s="8"/>
      <c r="I2676" s="8"/>
      <c r="J2676" s="8"/>
      <c r="K2676" s="8"/>
      <c r="L2676" s="8"/>
      <c r="M2676" s="1"/>
      <c r="W2676" s="15"/>
    </row>
    <row r="2677" spans="2:23" ht="12.75" hidden="1" x14ac:dyDescent="0.2">
      <c r="B2677" s="8"/>
      <c r="C2677" s="8"/>
      <c r="D2677" s="8"/>
      <c r="E2677" s="8"/>
      <c r="F2677" s="8"/>
      <c r="G2677" s="8"/>
      <c r="H2677" s="8"/>
      <c r="I2677" s="8"/>
      <c r="J2677" s="8"/>
      <c r="K2677" s="8"/>
      <c r="L2677" s="8"/>
      <c r="M2677" s="1"/>
      <c r="W2677" s="15"/>
    </row>
    <row r="2678" spans="2:23" ht="12.75" hidden="1" x14ac:dyDescent="0.2">
      <c r="B2678" s="8"/>
      <c r="C2678" s="8"/>
      <c r="D2678" s="8"/>
      <c r="E2678" s="8"/>
      <c r="F2678" s="8"/>
      <c r="G2678" s="8"/>
      <c r="H2678" s="8"/>
      <c r="I2678" s="8"/>
      <c r="J2678" s="8"/>
      <c r="K2678" s="8"/>
      <c r="L2678" s="8"/>
      <c r="M2678" s="1"/>
      <c r="W2678" s="15"/>
    </row>
    <row r="2679" spans="2:23" ht="12.75" hidden="1" x14ac:dyDescent="0.2">
      <c r="B2679" s="8"/>
      <c r="C2679" s="8"/>
      <c r="D2679" s="8"/>
      <c r="E2679" s="8"/>
      <c r="F2679" s="8"/>
      <c r="G2679" s="8"/>
      <c r="H2679" s="8"/>
      <c r="I2679" s="8"/>
      <c r="J2679" s="8"/>
      <c r="K2679" s="8"/>
      <c r="L2679" s="8"/>
      <c r="M2679" s="1"/>
      <c r="W2679" s="15"/>
    </row>
    <row r="2680" spans="2:23" ht="12.75" hidden="1" x14ac:dyDescent="0.2">
      <c r="B2680" s="8"/>
      <c r="C2680" s="8"/>
      <c r="D2680" s="8"/>
      <c r="E2680" s="8"/>
      <c r="F2680" s="8"/>
      <c r="G2680" s="8"/>
      <c r="H2680" s="8"/>
      <c r="I2680" s="8"/>
      <c r="J2680" s="8"/>
      <c r="K2680" s="8"/>
      <c r="L2680" s="8"/>
      <c r="M2680" s="1"/>
      <c r="W2680" s="15"/>
    </row>
    <row r="2681" spans="2:23" ht="12.75" hidden="1" x14ac:dyDescent="0.2">
      <c r="B2681" s="8"/>
      <c r="C2681" s="8"/>
      <c r="D2681" s="8"/>
      <c r="E2681" s="8"/>
      <c r="F2681" s="8"/>
      <c r="G2681" s="8"/>
      <c r="H2681" s="8"/>
      <c r="I2681" s="8"/>
      <c r="J2681" s="8"/>
      <c r="K2681" s="8"/>
      <c r="L2681" s="8"/>
      <c r="M2681" s="1"/>
      <c r="W2681" s="15"/>
    </row>
    <row r="2682" spans="2:23" ht="12.75" hidden="1" x14ac:dyDescent="0.2">
      <c r="B2682" s="8"/>
      <c r="C2682" s="8"/>
      <c r="D2682" s="8"/>
      <c r="E2682" s="8"/>
      <c r="F2682" s="8"/>
      <c r="G2682" s="8"/>
      <c r="H2682" s="8"/>
      <c r="I2682" s="8"/>
      <c r="J2682" s="8"/>
      <c r="K2682" s="8"/>
      <c r="L2682" s="8"/>
      <c r="M2682" s="1"/>
      <c r="W2682" s="15"/>
    </row>
    <row r="2683" spans="2:23" ht="12.75" hidden="1" x14ac:dyDescent="0.2">
      <c r="B2683" s="8"/>
      <c r="C2683" s="8"/>
      <c r="D2683" s="8"/>
      <c r="E2683" s="8"/>
      <c r="F2683" s="8"/>
      <c r="G2683" s="8"/>
      <c r="H2683" s="8"/>
      <c r="I2683" s="8"/>
      <c r="J2683" s="8"/>
      <c r="K2683" s="8"/>
      <c r="L2683" s="8"/>
      <c r="M2683" s="1"/>
      <c r="W2683" s="15"/>
    </row>
    <row r="2684" spans="2:23" ht="12.75" hidden="1" x14ac:dyDescent="0.2">
      <c r="B2684" s="8"/>
      <c r="C2684" s="8"/>
      <c r="D2684" s="8"/>
      <c r="E2684" s="8"/>
      <c r="F2684" s="8"/>
      <c r="G2684" s="8"/>
      <c r="H2684" s="8"/>
      <c r="I2684" s="8"/>
      <c r="J2684" s="8"/>
      <c r="K2684" s="8"/>
      <c r="L2684" s="8"/>
      <c r="M2684" s="1"/>
      <c r="W2684" s="15"/>
    </row>
    <row r="2685" spans="2:23" ht="12.75" hidden="1" x14ac:dyDescent="0.2">
      <c r="B2685" s="8"/>
      <c r="C2685" s="8"/>
      <c r="D2685" s="8"/>
      <c r="E2685" s="8"/>
      <c r="F2685" s="8"/>
      <c r="G2685" s="8"/>
      <c r="H2685" s="8"/>
      <c r="I2685" s="8"/>
      <c r="J2685" s="8"/>
      <c r="K2685" s="8"/>
      <c r="L2685" s="8"/>
      <c r="M2685" s="1"/>
      <c r="W2685" s="15"/>
    </row>
    <row r="2686" spans="2:23" ht="12.75" hidden="1" x14ac:dyDescent="0.2">
      <c r="B2686" s="8"/>
      <c r="C2686" s="8"/>
      <c r="D2686" s="8"/>
      <c r="E2686" s="8"/>
      <c r="F2686" s="8"/>
      <c r="G2686" s="8"/>
      <c r="H2686" s="8"/>
      <c r="I2686" s="8"/>
      <c r="J2686" s="8"/>
      <c r="K2686" s="8"/>
      <c r="L2686" s="8"/>
      <c r="M2686" s="1"/>
      <c r="W2686" s="15"/>
    </row>
    <row r="2687" spans="2:23" ht="12.75" hidden="1" x14ac:dyDescent="0.2">
      <c r="B2687" s="8"/>
      <c r="C2687" s="8"/>
      <c r="D2687" s="8"/>
      <c r="E2687" s="8"/>
      <c r="F2687" s="8"/>
      <c r="G2687" s="8"/>
      <c r="H2687" s="8"/>
      <c r="I2687" s="8"/>
      <c r="J2687" s="8"/>
      <c r="K2687" s="8"/>
      <c r="L2687" s="8"/>
      <c r="M2687" s="1"/>
      <c r="W2687" s="15"/>
    </row>
    <row r="2688" spans="2:23" ht="12.75" hidden="1" x14ac:dyDescent="0.2">
      <c r="B2688" s="8"/>
      <c r="C2688" s="8"/>
      <c r="D2688" s="8"/>
      <c r="E2688" s="8"/>
      <c r="F2688" s="8"/>
      <c r="G2688" s="8"/>
      <c r="H2688" s="8"/>
      <c r="I2688" s="8"/>
      <c r="J2688" s="8"/>
      <c r="K2688" s="8"/>
      <c r="L2688" s="8"/>
      <c r="M2688" s="1"/>
      <c r="W2688" s="15"/>
    </row>
    <row r="2689" spans="2:23" ht="12.75" hidden="1" x14ac:dyDescent="0.2">
      <c r="B2689" s="8"/>
      <c r="C2689" s="8"/>
      <c r="D2689" s="8"/>
      <c r="E2689" s="8"/>
      <c r="F2689" s="8"/>
      <c r="G2689" s="8"/>
      <c r="H2689" s="8"/>
      <c r="I2689" s="8"/>
      <c r="J2689" s="8"/>
      <c r="K2689" s="8"/>
      <c r="L2689" s="8"/>
      <c r="M2689" s="1"/>
      <c r="W2689" s="15"/>
    </row>
    <row r="2690" spans="2:23" ht="12.75" hidden="1" x14ac:dyDescent="0.2">
      <c r="B2690" s="8"/>
      <c r="C2690" s="8"/>
      <c r="D2690" s="8"/>
      <c r="E2690" s="8"/>
      <c r="F2690" s="8"/>
      <c r="G2690" s="8"/>
      <c r="H2690" s="8"/>
      <c r="I2690" s="8"/>
      <c r="J2690" s="8"/>
      <c r="K2690" s="8"/>
      <c r="L2690" s="8"/>
      <c r="M2690" s="1"/>
      <c r="W2690" s="15"/>
    </row>
    <row r="2691" spans="2:23" ht="12.75" hidden="1" x14ac:dyDescent="0.2">
      <c r="B2691" s="8"/>
      <c r="C2691" s="8"/>
      <c r="D2691" s="8"/>
      <c r="E2691" s="8"/>
      <c r="F2691" s="8"/>
      <c r="G2691" s="8"/>
      <c r="H2691" s="8"/>
      <c r="I2691" s="8"/>
      <c r="J2691" s="8"/>
      <c r="K2691" s="8"/>
      <c r="L2691" s="8"/>
      <c r="M2691" s="1"/>
      <c r="W2691" s="15"/>
    </row>
    <row r="2692" spans="2:23" ht="12.75" hidden="1" x14ac:dyDescent="0.2">
      <c r="B2692" s="8"/>
      <c r="C2692" s="8"/>
      <c r="D2692" s="8"/>
      <c r="E2692" s="8"/>
      <c r="F2692" s="8"/>
      <c r="G2692" s="8"/>
      <c r="H2692" s="8"/>
      <c r="I2692" s="8"/>
      <c r="J2692" s="8"/>
      <c r="K2692" s="8"/>
      <c r="L2692" s="8"/>
      <c r="M2692" s="1"/>
      <c r="W2692" s="15"/>
    </row>
    <row r="2693" spans="2:23" ht="12.75" hidden="1" x14ac:dyDescent="0.2">
      <c r="B2693" s="8"/>
      <c r="C2693" s="8"/>
      <c r="D2693" s="8"/>
      <c r="E2693" s="8"/>
      <c r="F2693" s="8"/>
      <c r="G2693" s="8"/>
      <c r="H2693" s="8"/>
      <c r="I2693" s="8"/>
      <c r="J2693" s="8"/>
      <c r="K2693" s="8"/>
      <c r="L2693" s="8"/>
      <c r="M2693" s="1"/>
      <c r="W2693" s="15"/>
    </row>
    <row r="2694" spans="2:23" ht="12.75" hidden="1" x14ac:dyDescent="0.2">
      <c r="B2694" s="8"/>
      <c r="C2694" s="8"/>
      <c r="D2694" s="8"/>
      <c r="E2694" s="8"/>
      <c r="F2694" s="8"/>
      <c r="G2694" s="8"/>
      <c r="H2694" s="8"/>
      <c r="I2694" s="8"/>
      <c r="J2694" s="8"/>
      <c r="K2694" s="8"/>
      <c r="L2694" s="8"/>
      <c r="M2694" s="1"/>
      <c r="W2694" s="15"/>
    </row>
    <row r="2695" spans="2:23" ht="12.75" hidden="1" x14ac:dyDescent="0.2">
      <c r="B2695" s="8"/>
      <c r="C2695" s="8"/>
      <c r="D2695" s="8"/>
      <c r="E2695" s="8"/>
      <c r="F2695" s="8"/>
      <c r="G2695" s="8"/>
      <c r="H2695" s="8"/>
      <c r="I2695" s="8"/>
      <c r="J2695" s="8"/>
      <c r="K2695" s="8"/>
      <c r="L2695" s="8"/>
      <c r="M2695" s="1"/>
      <c r="W2695" s="15"/>
    </row>
    <row r="2696" spans="2:23" ht="12.75" hidden="1" x14ac:dyDescent="0.2">
      <c r="B2696" s="8"/>
      <c r="C2696" s="8"/>
      <c r="D2696" s="8"/>
      <c r="E2696" s="8"/>
      <c r="F2696" s="8"/>
      <c r="G2696" s="8"/>
      <c r="H2696" s="8"/>
      <c r="I2696" s="8"/>
      <c r="J2696" s="8"/>
      <c r="K2696" s="8"/>
      <c r="L2696" s="8"/>
      <c r="M2696" s="1"/>
      <c r="W2696" s="15"/>
    </row>
    <row r="2697" spans="2:23" ht="12.75" hidden="1" x14ac:dyDescent="0.2">
      <c r="B2697" s="8"/>
      <c r="C2697" s="8"/>
      <c r="D2697" s="8"/>
      <c r="E2697" s="8"/>
      <c r="F2697" s="8"/>
      <c r="G2697" s="8"/>
      <c r="H2697" s="8"/>
      <c r="I2697" s="8"/>
      <c r="J2697" s="8"/>
      <c r="K2697" s="8"/>
      <c r="L2697" s="8"/>
      <c r="M2697" s="1"/>
      <c r="W2697" s="15"/>
    </row>
    <row r="2698" spans="2:23" ht="12.75" hidden="1" x14ac:dyDescent="0.2">
      <c r="B2698" s="8"/>
      <c r="C2698" s="8"/>
      <c r="D2698" s="8"/>
      <c r="E2698" s="8"/>
      <c r="F2698" s="8"/>
      <c r="G2698" s="8"/>
      <c r="H2698" s="8"/>
      <c r="I2698" s="8"/>
      <c r="J2698" s="8"/>
      <c r="K2698" s="8"/>
      <c r="L2698" s="8"/>
      <c r="M2698" s="1"/>
      <c r="W2698" s="15"/>
    </row>
    <row r="2699" spans="2:23" ht="12.75" hidden="1" x14ac:dyDescent="0.2">
      <c r="B2699" s="8"/>
      <c r="C2699" s="8"/>
      <c r="D2699" s="8"/>
      <c r="E2699" s="8"/>
      <c r="F2699" s="8"/>
      <c r="G2699" s="8"/>
      <c r="H2699" s="8"/>
      <c r="I2699" s="8"/>
      <c r="J2699" s="8"/>
      <c r="K2699" s="8"/>
      <c r="L2699" s="8"/>
      <c r="M2699" s="1"/>
      <c r="W2699" s="15"/>
    </row>
    <row r="2700" spans="2:23" ht="12.75" hidden="1" x14ac:dyDescent="0.2">
      <c r="B2700" s="8"/>
      <c r="C2700" s="8"/>
      <c r="D2700" s="8"/>
      <c r="E2700" s="8"/>
      <c r="F2700" s="8"/>
      <c r="G2700" s="8"/>
      <c r="H2700" s="8"/>
      <c r="I2700" s="8"/>
      <c r="J2700" s="8"/>
      <c r="K2700" s="8"/>
      <c r="L2700" s="8"/>
      <c r="M2700" s="1"/>
      <c r="W2700" s="15"/>
    </row>
    <row r="2701" spans="2:23" ht="12.75" hidden="1" x14ac:dyDescent="0.2">
      <c r="B2701" s="8"/>
      <c r="C2701" s="8"/>
      <c r="D2701" s="8"/>
      <c r="E2701" s="8"/>
      <c r="F2701" s="8"/>
      <c r="G2701" s="8"/>
      <c r="H2701" s="8"/>
      <c r="I2701" s="8"/>
      <c r="J2701" s="8"/>
      <c r="K2701" s="8"/>
      <c r="L2701" s="8"/>
      <c r="M2701" s="1"/>
      <c r="W2701" s="15"/>
    </row>
    <row r="2702" spans="2:23" ht="12.75" hidden="1" x14ac:dyDescent="0.2">
      <c r="B2702" s="8"/>
      <c r="C2702" s="8"/>
      <c r="D2702" s="8"/>
      <c r="E2702" s="8"/>
      <c r="F2702" s="8"/>
      <c r="G2702" s="8"/>
      <c r="H2702" s="8"/>
      <c r="I2702" s="8"/>
      <c r="J2702" s="8"/>
      <c r="K2702" s="8"/>
      <c r="L2702" s="8"/>
      <c r="M2702" s="1"/>
      <c r="W2702" s="15"/>
    </row>
    <row r="2703" spans="2:23" ht="12.75" hidden="1" x14ac:dyDescent="0.2">
      <c r="B2703" s="8"/>
      <c r="C2703" s="8"/>
      <c r="D2703" s="8"/>
      <c r="E2703" s="8"/>
      <c r="F2703" s="8"/>
      <c r="G2703" s="8"/>
      <c r="H2703" s="8"/>
      <c r="I2703" s="8"/>
      <c r="J2703" s="8"/>
      <c r="K2703" s="8"/>
      <c r="L2703" s="8"/>
      <c r="M2703" s="1"/>
      <c r="W2703" s="15"/>
    </row>
    <row r="2704" spans="2:23" ht="12.75" hidden="1" x14ac:dyDescent="0.2">
      <c r="B2704" s="8"/>
      <c r="C2704" s="8"/>
      <c r="D2704" s="8"/>
      <c r="E2704" s="8"/>
      <c r="F2704" s="8"/>
      <c r="G2704" s="8"/>
      <c r="H2704" s="8"/>
      <c r="I2704" s="8"/>
      <c r="J2704" s="8"/>
      <c r="K2704" s="8"/>
      <c r="L2704" s="8"/>
      <c r="M2704" s="1"/>
      <c r="W2704" s="15"/>
    </row>
    <row r="2705" spans="2:23" ht="12.75" hidden="1" x14ac:dyDescent="0.2">
      <c r="B2705" s="8"/>
      <c r="C2705" s="8"/>
      <c r="D2705" s="8"/>
      <c r="E2705" s="8"/>
      <c r="F2705" s="8"/>
      <c r="G2705" s="8"/>
      <c r="H2705" s="8"/>
      <c r="I2705" s="8"/>
      <c r="J2705" s="8"/>
      <c r="K2705" s="8"/>
      <c r="L2705" s="8"/>
      <c r="M2705" s="1"/>
      <c r="W2705" s="15"/>
    </row>
    <row r="2706" spans="2:23" ht="12.75" hidden="1" x14ac:dyDescent="0.2">
      <c r="B2706" s="8"/>
      <c r="C2706" s="8"/>
      <c r="D2706" s="8"/>
      <c r="E2706" s="8"/>
      <c r="F2706" s="8"/>
      <c r="G2706" s="8"/>
      <c r="H2706" s="8"/>
      <c r="I2706" s="8"/>
      <c r="J2706" s="8"/>
      <c r="K2706" s="8"/>
      <c r="L2706" s="8"/>
      <c r="M2706" s="1"/>
      <c r="W2706" s="15"/>
    </row>
    <row r="2707" spans="2:23" ht="12.75" hidden="1" x14ac:dyDescent="0.2">
      <c r="B2707" s="8"/>
      <c r="C2707" s="8"/>
      <c r="D2707" s="8"/>
      <c r="E2707" s="8"/>
      <c r="F2707" s="8"/>
      <c r="G2707" s="8"/>
      <c r="H2707" s="8"/>
      <c r="I2707" s="8"/>
      <c r="J2707" s="8"/>
      <c r="K2707" s="8"/>
      <c r="L2707" s="8"/>
      <c r="M2707" s="1"/>
      <c r="W2707" s="15"/>
    </row>
    <row r="2708" spans="2:23" ht="12.75" hidden="1" x14ac:dyDescent="0.2">
      <c r="B2708" s="8"/>
      <c r="C2708" s="8"/>
      <c r="D2708" s="8"/>
      <c r="E2708" s="8"/>
      <c r="F2708" s="8"/>
      <c r="G2708" s="8"/>
      <c r="H2708" s="8"/>
      <c r="I2708" s="8"/>
      <c r="J2708" s="8"/>
      <c r="K2708" s="8"/>
      <c r="L2708" s="8"/>
      <c r="M2708" s="1"/>
      <c r="W2708" s="15"/>
    </row>
    <row r="2709" spans="2:23" ht="12.75" hidden="1" x14ac:dyDescent="0.2">
      <c r="B2709" s="8"/>
      <c r="C2709" s="8"/>
      <c r="D2709" s="8"/>
      <c r="E2709" s="8"/>
      <c r="F2709" s="8"/>
      <c r="G2709" s="8"/>
      <c r="H2709" s="8"/>
      <c r="I2709" s="8"/>
      <c r="J2709" s="8"/>
      <c r="K2709" s="8"/>
      <c r="L2709" s="8"/>
      <c r="M2709" s="1"/>
      <c r="W2709" s="15"/>
    </row>
    <row r="2710" spans="2:23" ht="12.75" hidden="1" x14ac:dyDescent="0.2">
      <c r="B2710" s="8"/>
      <c r="C2710" s="8"/>
      <c r="D2710" s="8"/>
      <c r="E2710" s="8"/>
      <c r="F2710" s="8"/>
      <c r="G2710" s="8"/>
      <c r="H2710" s="8"/>
      <c r="I2710" s="8"/>
      <c r="J2710" s="8"/>
      <c r="K2710" s="8"/>
      <c r="L2710" s="8"/>
      <c r="M2710" s="1"/>
      <c r="W2710" s="15"/>
    </row>
    <row r="2711" spans="2:23" ht="12.75" hidden="1" x14ac:dyDescent="0.2">
      <c r="B2711" s="8"/>
      <c r="C2711" s="8"/>
      <c r="D2711" s="8"/>
      <c r="E2711" s="8"/>
      <c r="F2711" s="8"/>
      <c r="G2711" s="8"/>
      <c r="H2711" s="8"/>
      <c r="I2711" s="8"/>
      <c r="J2711" s="8"/>
      <c r="K2711" s="8"/>
      <c r="L2711" s="8"/>
      <c r="M2711" s="1"/>
      <c r="W2711" s="15"/>
    </row>
    <row r="2712" spans="2:23" ht="12.75" hidden="1" x14ac:dyDescent="0.2">
      <c r="B2712" s="8"/>
      <c r="C2712" s="8"/>
      <c r="D2712" s="8"/>
      <c r="E2712" s="8"/>
      <c r="F2712" s="8"/>
      <c r="G2712" s="8"/>
      <c r="H2712" s="8"/>
      <c r="I2712" s="8"/>
      <c r="J2712" s="8"/>
      <c r="K2712" s="8"/>
      <c r="L2712" s="8"/>
      <c r="M2712" s="1"/>
      <c r="W2712" s="15"/>
    </row>
    <row r="2713" spans="2:23" ht="12.75" hidden="1" x14ac:dyDescent="0.2">
      <c r="B2713" s="8"/>
      <c r="C2713" s="8"/>
      <c r="D2713" s="8"/>
      <c r="E2713" s="8"/>
      <c r="F2713" s="8"/>
      <c r="G2713" s="8"/>
      <c r="H2713" s="8"/>
      <c r="I2713" s="8"/>
      <c r="J2713" s="8"/>
      <c r="K2713" s="8"/>
      <c r="L2713" s="8"/>
      <c r="M2713" s="1"/>
      <c r="W2713" s="15"/>
    </row>
    <row r="2714" spans="2:23" ht="12.75" hidden="1" x14ac:dyDescent="0.2">
      <c r="B2714" s="8"/>
      <c r="C2714" s="8"/>
      <c r="D2714" s="8"/>
      <c r="E2714" s="8"/>
      <c r="F2714" s="8"/>
      <c r="G2714" s="8"/>
      <c r="H2714" s="8"/>
      <c r="I2714" s="8"/>
      <c r="J2714" s="8"/>
      <c r="K2714" s="8"/>
      <c r="L2714" s="8"/>
      <c r="M2714" s="1"/>
      <c r="W2714" s="15"/>
    </row>
    <row r="2715" spans="2:23" ht="12.75" hidden="1" x14ac:dyDescent="0.2">
      <c r="B2715" s="8"/>
      <c r="C2715" s="8"/>
      <c r="D2715" s="8"/>
      <c r="E2715" s="8"/>
      <c r="F2715" s="8"/>
      <c r="G2715" s="8"/>
      <c r="H2715" s="8"/>
      <c r="I2715" s="8"/>
      <c r="J2715" s="8"/>
      <c r="K2715" s="8"/>
      <c r="L2715" s="8"/>
      <c r="M2715" s="1"/>
      <c r="W2715" s="15"/>
    </row>
    <row r="2716" spans="2:23" ht="12.75" hidden="1" x14ac:dyDescent="0.2">
      <c r="B2716" s="8"/>
      <c r="C2716" s="8"/>
      <c r="D2716" s="8"/>
      <c r="E2716" s="8"/>
      <c r="F2716" s="8"/>
      <c r="G2716" s="8"/>
      <c r="H2716" s="8"/>
      <c r="I2716" s="8"/>
      <c r="J2716" s="8"/>
      <c r="K2716" s="8"/>
      <c r="L2716" s="8"/>
      <c r="M2716" s="1"/>
      <c r="W2716" s="15"/>
    </row>
    <row r="2717" spans="2:23" ht="12.75" hidden="1" x14ac:dyDescent="0.2">
      <c r="B2717" s="8"/>
      <c r="C2717" s="8"/>
      <c r="D2717" s="8"/>
      <c r="E2717" s="8"/>
      <c r="F2717" s="8"/>
      <c r="G2717" s="8"/>
      <c r="H2717" s="8"/>
      <c r="I2717" s="8"/>
      <c r="J2717" s="8"/>
      <c r="K2717" s="8"/>
      <c r="L2717" s="8"/>
      <c r="M2717" s="1"/>
      <c r="W2717" s="15"/>
    </row>
    <row r="2718" spans="2:23" ht="12.75" hidden="1" x14ac:dyDescent="0.2">
      <c r="B2718" s="8"/>
      <c r="C2718" s="8"/>
      <c r="D2718" s="8"/>
      <c r="E2718" s="8"/>
      <c r="F2718" s="8"/>
      <c r="G2718" s="8"/>
      <c r="H2718" s="8"/>
      <c r="I2718" s="8"/>
      <c r="J2718" s="8"/>
      <c r="K2718" s="8"/>
      <c r="L2718" s="8"/>
      <c r="M2718" s="1"/>
      <c r="W2718" s="15"/>
    </row>
    <row r="2719" spans="2:23" ht="12.75" hidden="1" x14ac:dyDescent="0.2">
      <c r="B2719" s="8"/>
      <c r="C2719" s="8"/>
      <c r="D2719" s="8"/>
      <c r="E2719" s="8"/>
      <c r="F2719" s="8"/>
      <c r="G2719" s="8"/>
      <c r="H2719" s="8"/>
      <c r="I2719" s="8"/>
      <c r="J2719" s="8"/>
      <c r="K2719" s="8"/>
      <c r="L2719" s="8"/>
      <c r="M2719" s="1"/>
      <c r="W2719" s="15"/>
    </row>
    <row r="2720" spans="2:23" ht="12.75" hidden="1" x14ac:dyDescent="0.2">
      <c r="B2720" s="8"/>
      <c r="C2720" s="8"/>
      <c r="D2720" s="8"/>
      <c r="E2720" s="8"/>
      <c r="F2720" s="8"/>
      <c r="G2720" s="8"/>
      <c r="H2720" s="8"/>
      <c r="I2720" s="8"/>
      <c r="J2720" s="8"/>
      <c r="K2720" s="8"/>
      <c r="L2720" s="8"/>
      <c r="M2720" s="1"/>
      <c r="W2720" s="15"/>
    </row>
    <row r="2721" spans="2:23" ht="12.75" hidden="1" x14ac:dyDescent="0.2">
      <c r="B2721" s="8"/>
      <c r="C2721" s="8"/>
      <c r="D2721" s="8"/>
      <c r="E2721" s="8"/>
      <c r="F2721" s="8"/>
      <c r="G2721" s="8"/>
      <c r="H2721" s="8"/>
      <c r="I2721" s="8"/>
      <c r="J2721" s="8"/>
      <c r="K2721" s="8"/>
      <c r="L2721" s="8"/>
      <c r="M2721" s="1"/>
      <c r="W2721" s="15"/>
    </row>
    <row r="2722" spans="2:23" ht="12.75" hidden="1" x14ac:dyDescent="0.2">
      <c r="B2722" s="8"/>
      <c r="C2722" s="8"/>
      <c r="D2722" s="8"/>
      <c r="E2722" s="8"/>
      <c r="F2722" s="8"/>
      <c r="G2722" s="8"/>
      <c r="H2722" s="8"/>
      <c r="I2722" s="8"/>
      <c r="J2722" s="8"/>
      <c r="K2722" s="8"/>
      <c r="L2722" s="8"/>
      <c r="M2722" s="1"/>
      <c r="W2722" s="15"/>
    </row>
    <row r="2723" spans="2:23" ht="12.75" hidden="1" x14ac:dyDescent="0.2">
      <c r="B2723" s="8"/>
      <c r="C2723" s="8"/>
      <c r="D2723" s="8"/>
      <c r="E2723" s="8"/>
      <c r="F2723" s="8"/>
      <c r="G2723" s="8"/>
      <c r="H2723" s="8"/>
      <c r="I2723" s="8"/>
      <c r="J2723" s="8"/>
      <c r="K2723" s="8"/>
      <c r="L2723" s="8"/>
      <c r="M2723" s="1"/>
      <c r="W2723" s="15"/>
    </row>
    <row r="2724" spans="2:23" ht="12.75" hidden="1" x14ac:dyDescent="0.2">
      <c r="B2724" s="8"/>
      <c r="C2724" s="8"/>
      <c r="D2724" s="8"/>
      <c r="E2724" s="8"/>
      <c r="F2724" s="8"/>
      <c r="G2724" s="8"/>
      <c r="H2724" s="8"/>
      <c r="I2724" s="8"/>
      <c r="J2724" s="8"/>
      <c r="K2724" s="8"/>
      <c r="L2724" s="8"/>
      <c r="M2724" s="1"/>
      <c r="W2724" s="15"/>
    </row>
    <row r="2725" spans="2:23" ht="12.75" hidden="1" x14ac:dyDescent="0.2">
      <c r="B2725" s="8"/>
      <c r="C2725" s="8"/>
      <c r="D2725" s="8"/>
      <c r="E2725" s="8"/>
      <c r="F2725" s="8"/>
      <c r="G2725" s="8"/>
      <c r="H2725" s="8"/>
      <c r="I2725" s="8"/>
      <c r="J2725" s="8"/>
      <c r="K2725" s="8"/>
      <c r="L2725" s="8"/>
      <c r="M2725" s="1"/>
      <c r="W2725" s="15"/>
    </row>
    <row r="2726" spans="2:23" ht="12.75" hidden="1" x14ac:dyDescent="0.2">
      <c r="B2726" s="8"/>
      <c r="C2726" s="8"/>
      <c r="D2726" s="8"/>
      <c r="E2726" s="8"/>
      <c r="F2726" s="8"/>
      <c r="G2726" s="8"/>
      <c r="H2726" s="8"/>
      <c r="I2726" s="8"/>
      <c r="J2726" s="8"/>
      <c r="K2726" s="8"/>
      <c r="L2726" s="8"/>
      <c r="M2726" s="1"/>
      <c r="W2726" s="15"/>
    </row>
    <row r="2727" spans="2:23" ht="12.75" hidden="1" x14ac:dyDescent="0.2">
      <c r="B2727" s="8"/>
      <c r="C2727" s="8"/>
      <c r="D2727" s="8"/>
      <c r="E2727" s="8"/>
      <c r="F2727" s="8"/>
      <c r="G2727" s="8"/>
      <c r="H2727" s="8"/>
      <c r="I2727" s="8"/>
      <c r="J2727" s="8"/>
      <c r="K2727" s="8"/>
      <c r="L2727" s="8"/>
      <c r="M2727" s="1"/>
      <c r="W2727" s="15"/>
    </row>
    <row r="2728" spans="2:23" ht="12.75" hidden="1" x14ac:dyDescent="0.2">
      <c r="B2728" s="8"/>
      <c r="C2728" s="8"/>
      <c r="D2728" s="8"/>
      <c r="E2728" s="8"/>
      <c r="F2728" s="8"/>
      <c r="G2728" s="8"/>
      <c r="H2728" s="8"/>
      <c r="I2728" s="8"/>
      <c r="J2728" s="8"/>
      <c r="K2728" s="8"/>
      <c r="L2728" s="8"/>
      <c r="M2728" s="1"/>
      <c r="W2728" s="15"/>
    </row>
    <row r="2729" spans="2:23" ht="12.75" hidden="1" x14ac:dyDescent="0.2">
      <c r="B2729" s="8"/>
      <c r="C2729" s="8"/>
      <c r="D2729" s="8"/>
      <c r="E2729" s="8"/>
      <c r="F2729" s="8"/>
      <c r="G2729" s="8"/>
      <c r="H2729" s="8"/>
      <c r="I2729" s="8"/>
      <c r="J2729" s="8"/>
      <c r="K2729" s="8"/>
      <c r="L2729" s="8"/>
      <c r="M2729" s="1"/>
      <c r="W2729" s="15"/>
    </row>
    <row r="2730" spans="2:23" ht="12.75" hidden="1" x14ac:dyDescent="0.2">
      <c r="B2730" s="8"/>
      <c r="C2730" s="8"/>
      <c r="D2730" s="8"/>
      <c r="E2730" s="8"/>
      <c r="F2730" s="8"/>
      <c r="G2730" s="8"/>
      <c r="H2730" s="8"/>
      <c r="I2730" s="8"/>
      <c r="J2730" s="8"/>
      <c r="K2730" s="8"/>
      <c r="L2730" s="8"/>
      <c r="M2730" s="1"/>
      <c r="W2730" s="15"/>
    </row>
    <row r="2731" spans="2:23" ht="12.75" hidden="1" x14ac:dyDescent="0.2">
      <c r="B2731" s="8"/>
      <c r="C2731" s="8"/>
      <c r="D2731" s="8"/>
      <c r="E2731" s="8"/>
      <c r="F2731" s="8"/>
      <c r="G2731" s="8"/>
      <c r="H2731" s="8"/>
      <c r="I2731" s="8"/>
      <c r="J2731" s="8"/>
      <c r="K2731" s="8"/>
      <c r="L2731" s="8"/>
      <c r="M2731" s="1"/>
      <c r="W2731" s="15"/>
    </row>
    <row r="2732" spans="2:23" ht="12.75" hidden="1" x14ac:dyDescent="0.2">
      <c r="B2732" s="8"/>
      <c r="C2732" s="8"/>
      <c r="D2732" s="8"/>
      <c r="E2732" s="8"/>
      <c r="F2732" s="8"/>
      <c r="G2732" s="8"/>
      <c r="H2732" s="8"/>
      <c r="I2732" s="8"/>
      <c r="J2732" s="8"/>
      <c r="K2732" s="8"/>
      <c r="L2732" s="8"/>
      <c r="M2732" s="1"/>
      <c r="W2732" s="15"/>
    </row>
    <row r="2733" spans="2:23" ht="12.75" hidden="1" x14ac:dyDescent="0.2">
      <c r="B2733" s="8"/>
      <c r="C2733" s="8"/>
      <c r="D2733" s="8"/>
      <c r="E2733" s="8"/>
      <c r="F2733" s="8"/>
      <c r="G2733" s="8"/>
      <c r="H2733" s="8"/>
      <c r="I2733" s="8"/>
      <c r="J2733" s="8"/>
      <c r="K2733" s="8"/>
      <c r="L2733" s="8"/>
      <c r="M2733" s="1"/>
      <c r="W2733" s="15"/>
    </row>
    <row r="2734" spans="2:23" ht="12.75" hidden="1" x14ac:dyDescent="0.2">
      <c r="B2734" s="8"/>
      <c r="C2734" s="8"/>
      <c r="D2734" s="8"/>
      <c r="E2734" s="8"/>
      <c r="F2734" s="8"/>
      <c r="G2734" s="8"/>
      <c r="H2734" s="8"/>
      <c r="I2734" s="8"/>
      <c r="J2734" s="8"/>
      <c r="K2734" s="8"/>
      <c r="L2734" s="8"/>
      <c r="M2734" s="1"/>
      <c r="W2734" s="15"/>
    </row>
    <row r="2735" spans="2:23" ht="12.75" hidden="1" x14ac:dyDescent="0.2">
      <c r="B2735" s="8"/>
      <c r="C2735" s="8"/>
      <c r="D2735" s="8"/>
      <c r="E2735" s="8"/>
      <c r="F2735" s="8"/>
      <c r="G2735" s="8"/>
      <c r="H2735" s="8"/>
      <c r="I2735" s="8"/>
      <c r="J2735" s="8"/>
      <c r="K2735" s="8"/>
      <c r="L2735" s="8"/>
      <c r="M2735" s="1"/>
      <c r="W2735" s="15"/>
    </row>
    <row r="2736" spans="2:23" ht="12.75" hidden="1" x14ac:dyDescent="0.2">
      <c r="B2736" s="8"/>
      <c r="C2736" s="8"/>
      <c r="D2736" s="8"/>
      <c r="E2736" s="8"/>
      <c r="F2736" s="8"/>
      <c r="G2736" s="8"/>
      <c r="H2736" s="8"/>
      <c r="I2736" s="8"/>
      <c r="J2736" s="8"/>
      <c r="K2736" s="8"/>
      <c r="L2736" s="8"/>
      <c r="M2736" s="1"/>
      <c r="W2736" s="15"/>
    </row>
    <row r="2737" spans="2:23" ht="12.75" hidden="1" x14ac:dyDescent="0.2">
      <c r="B2737" s="8"/>
      <c r="C2737" s="8"/>
      <c r="D2737" s="8"/>
      <c r="E2737" s="8"/>
      <c r="F2737" s="8"/>
      <c r="G2737" s="8"/>
      <c r="H2737" s="8"/>
      <c r="I2737" s="8"/>
      <c r="J2737" s="8"/>
      <c r="K2737" s="8"/>
      <c r="L2737" s="8"/>
      <c r="M2737" s="1"/>
      <c r="W2737" s="15"/>
    </row>
    <row r="2738" spans="2:23" ht="12.75" hidden="1" x14ac:dyDescent="0.2">
      <c r="B2738" s="8"/>
      <c r="C2738" s="8"/>
      <c r="D2738" s="8"/>
      <c r="E2738" s="8"/>
      <c r="F2738" s="8"/>
      <c r="G2738" s="8"/>
      <c r="H2738" s="8"/>
      <c r="I2738" s="8"/>
      <c r="J2738" s="8"/>
      <c r="K2738" s="8"/>
      <c r="L2738" s="8"/>
      <c r="M2738" s="1"/>
      <c r="W2738" s="15"/>
    </row>
    <row r="2739" spans="2:23" ht="12.75" hidden="1" x14ac:dyDescent="0.2">
      <c r="B2739" s="8"/>
      <c r="C2739" s="8"/>
      <c r="D2739" s="8"/>
      <c r="E2739" s="8"/>
      <c r="F2739" s="8"/>
      <c r="G2739" s="8"/>
      <c r="H2739" s="8"/>
      <c r="I2739" s="8"/>
      <c r="J2739" s="8"/>
      <c r="K2739" s="8"/>
      <c r="L2739" s="8"/>
      <c r="M2739" s="1"/>
      <c r="W2739" s="15"/>
    </row>
    <row r="2740" spans="2:23" ht="12.75" hidden="1" x14ac:dyDescent="0.2">
      <c r="B2740" s="8"/>
      <c r="C2740" s="8"/>
      <c r="D2740" s="8"/>
      <c r="E2740" s="8"/>
      <c r="F2740" s="8"/>
      <c r="G2740" s="8"/>
      <c r="H2740" s="8"/>
      <c r="I2740" s="8"/>
      <c r="J2740" s="8"/>
      <c r="K2740" s="8"/>
      <c r="L2740" s="8"/>
      <c r="M2740" s="1"/>
      <c r="W2740" s="15"/>
    </row>
    <row r="2741" spans="2:23" ht="12.75" hidden="1" x14ac:dyDescent="0.2">
      <c r="B2741" s="8"/>
      <c r="C2741" s="8"/>
      <c r="D2741" s="8"/>
      <c r="E2741" s="8"/>
      <c r="F2741" s="8"/>
      <c r="G2741" s="8"/>
      <c r="H2741" s="8"/>
      <c r="I2741" s="8"/>
      <c r="J2741" s="8"/>
      <c r="K2741" s="8"/>
      <c r="L2741" s="8"/>
      <c r="M2741" s="1"/>
      <c r="W2741" s="15"/>
    </row>
    <row r="2742" spans="2:23" ht="12.75" hidden="1" x14ac:dyDescent="0.2">
      <c r="B2742" s="8"/>
      <c r="C2742" s="8"/>
      <c r="D2742" s="8"/>
      <c r="E2742" s="8"/>
      <c r="F2742" s="8"/>
      <c r="G2742" s="8"/>
      <c r="H2742" s="8"/>
      <c r="I2742" s="8"/>
      <c r="J2742" s="8"/>
      <c r="K2742" s="8"/>
      <c r="L2742" s="8"/>
      <c r="M2742" s="1"/>
      <c r="W2742" s="15"/>
    </row>
    <row r="2743" spans="2:23" ht="12.75" hidden="1" x14ac:dyDescent="0.2">
      <c r="B2743" s="8"/>
      <c r="C2743" s="8"/>
      <c r="D2743" s="8"/>
      <c r="E2743" s="8"/>
      <c r="F2743" s="8"/>
      <c r="G2743" s="8"/>
      <c r="H2743" s="8"/>
      <c r="I2743" s="8"/>
      <c r="J2743" s="8"/>
      <c r="K2743" s="8"/>
      <c r="L2743" s="8"/>
      <c r="M2743" s="1"/>
      <c r="W2743" s="15"/>
    </row>
    <row r="2744" spans="2:23" ht="12.75" hidden="1" x14ac:dyDescent="0.2">
      <c r="B2744" s="8"/>
      <c r="C2744" s="8"/>
      <c r="D2744" s="8"/>
      <c r="E2744" s="8"/>
      <c r="F2744" s="8"/>
      <c r="G2744" s="8"/>
      <c r="H2744" s="8"/>
      <c r="I2744" s="8"/>
      <c r="J2744" s="8"/>
      <c r="K2744" s="8"/>
      <c r="L2744" s="8"/>
      <c r="M2744" s="1"/>
      <c r="W2744" s="15"/>
    </row>
    <row r="2745" spans="2:23" ht="12.75" hidden="1" x14ac:dyDescent="0.2">
      <c r="B2745" s="8"/>
      <c r="C2745" s="8"/>
      <c r="D2745" s="8"/>
      <c r="E2745" s="8"/>
      <c r="F2745" s="8"/>
      <c r="G2745" s="8"/>
      <c r="H2745" s="8"/>
      <c r="I2745" s="8"/>
      <c r="J2745" s="8"/>
      <c r="K2745" s="8"/>
      <c r="L2745" s="8"/>
      <c r="M2745" s="1"/>
      <c r="W2745" s="15"/>
    </row>
    <row r="2746" spans="2:23" ht="12.75" hidden="1" x14ac:dyDescent="0.2">
      <c r="B2746" s="8"/>
      <c r="C2746" s="8"/>
      <c r="D2746" s="8"/>
      <c r="E2746" s="8"/>
      <c r="F2746" s="8"/>
      <c r="G2746" s="8"/>
      <c r="H2746" s="8"/>
      <c r="I2746" s="8"/>
      <c r="J2746" s="8"/>
      <c r="K2746" s="8"/>
      <c r="L2746" s="8"/>
      <c r="M2746" s="1"/>
      <c r="W2746" s="15"/>
    </row>
    <row r="2747" spans="2:23" ht="12.75" hidden="1" x14ac:dyDescent="0.2">
      <c r="B2747" s="8"/>
      <c r="C2747" s="8"/>
      <c r="D2747" s="8"/>
      <c r="E2747" s="8"/>
      <c r="F2747" s="8"/>
      <c r="G2747" s="8"/>
      <c r="H2747" s="8"/>
      <c r="I2747" s="8"/>
      <c r="J2747" s="8"/>
      <c r="K2747" s="8"/>
      <c r="L2747" s="8"/>
      <c r="M2747" s="1"/>
      <c r="W2747" s="15"/>
    </row>
    <row r="2748" spans="2:23" ht="12.75" hidden="1" x14ac:dyDescent="0.2">
      <c r="B2748" s="8"/>
      <c r="C2748" s="8"/>
      <c r="D2748" s="8"/>
      <c r="E2748" s="8"/>
      <c r="F2748" s="8"/>
      <c r="G2748" s="8"/>
      <c r="H2748" s="8"/>
      <c r="I2748" s="8"/>
      <c r="J2748" s="8"/>
      <c r="K2748" s="8"/>
      <c r="L2748" s="8"/>
      <c r="M2748" s="1"/>
      <c r="W2748" s="15"/>
    </row>
    <row r="2749" spans="2:23" ht="12.75" hidden="1" x14ac:dyDescent="0.2">
      <c r="B2749" s="8"/>
      <c r="C2749" s="8"/>
      <c r="D2749" s="8"/>
      <c r="E2749" s="8"/>
      <c r="F2749" s="8"/>
      <c r="G2749" s="8"/>
      <c r="H2749" s="8"/>
      <c r="I2749" s="8"/>
      <c r="J2749" s="8"/>
      <c r="K2749" s="8"/>
      <c r="L2749" s="8"/>
      <c r="M2749" s="1"/>
      <c r="W2749" s="15"/>
    </row>
    <row r="2750" spans="2:23" ht="12.75" hidden="1" x14ac:dyDescent="0.2">
      <c r="B2750" s="8"/>
      <c r="C2750" s="8"/>
      <c r="D2750" s="8"/>
      <c r="E2750" s="8"/>
      <c r="F2750" s="8"/>
      <c r="G2750" s="8"/>
      <c r="H2750" s="8"/>
      <c r="I2750" s="8"/>
      <c r="J2750" s="8"/>
      <c r="K2750" s="8"/>
      <c r="L2750" s="8"/>
      <c r="M2750" s="1"/>
      <c r="W2750" s="15"/>
    </row>
    <row r="2751" spans="2:23" ht="12.75" hidden="1" x14ac:dyDescent="0.2">
      <c r="B2751" s="8"/>
      <c r="C2751" s="8"/>
      <c r="D2751" s="8"/>
      <c r="E2751" s="8"/>
      <c r="F2751" s="8"/>
      <c r="G2751" s="8"/>
      <c r="H2751" s="8"/>
      <c r="I2751" s="8"/>
      <c r="J2751" s="8"/>
      <c r="K2751" s="8"/>
      <c r="L2751" s="8"/>
      <c r="M2751" s="1"/>
      <c r="W2751" s="15"/>
    </row>
    <row r="2752" spans="2:23" ht="12.75" hidden="1" x14ac:dyDescent="0.2">
      <c r="B2752" s="8"/>
      <c r="C2752" s="8"/>
      <c r="D2752" s="8"/>
      <c r="E2752" s="8"/>
      <c r="F2752" s="8"/>
      <c r="G2752" s="8"/>
      <c r="H2752" s="8"/>
      <c r="I2752" s="8"/>
      <c r="J2752" s="8"/>
      <c r="K2752" s="8"/>
      <c r="L2752" s="8"/>
      <c r="M2752" s="1"/>
      <c r="W2752" s="15"/>
    </row>
    <row r="2753" spans="2:23" ht="12.75" hidden="1" x14ac:dyDescent="0.2">
      <c r="B2753" s="8"/>
      <c r="C2753" s="8"/>
      <c r="D2753" s="8"/>
      <c r="E2753" s="8"/>
      <c r="F2753" s="8"/>
      <c r="G2753" s="8"/>
      <c r="H2753" s="8"/>
      <c r="I2753" s="8"/>
      <c r="J2753" s="8"/>
      <c r="K2753" s="8"/>
      <c r="L2753" s="8"/>
      <c r="M2753" s="1"/>
      <c r="W2753" s="15"/>
    </row>
    <row r="2754" spans="2:23" ht="12.75" hidden="1" x14ac:dyDescent="0.2">
      <c r="B2754" s="8"/>
      <c r="C2754" s="8"/>
      <c r="D2754" s="8"/>
      <c r="E2754" s="8"/>
      <c r="F2754" s="8"/>
      <c r="G2754" s="8"/>
      <c r="H2754" s="8"/>
      <c r="I2754" s="8"/>
      <c r="J2754" s="8"/>
      <c r="K2754" s="8"/>
      <c r="L2754" s="8"/>
      <c r="M2754" s="1"/>
      <c r="W2754" s="15"/>
    </row>
    <row r="2755" spans="2:23" ht="12.75" hidden="1" x14ac:dyDescent="0.2">
      <c r="B2755" s="8"/>
      <c r="C2755" s="8"/>
      <c r="D2755" s="8"/>
      <c r="E2755" s="8"/>
      <c r="F2755" s="8"/>
      <c r="G2755" s="8"/>
      <c r="H2755" s="8"/>
      <c r="I2755" s="8"/>
      <c r="J2755" s="8"/>
      <c r="K2755" s="8"/>
      <c r="L2755" s="8"/>
      <c r="M2755" s="1"/>
      <c r="W2755" s="15"/>
    </row>
    <row r="2756" spans="2:23" ht="12.75" hidden="1" x14ac:dyDescent="0.2">
      <c r="B2756" s="8"/>
      <c r="C2756" s="8"/>
      <c r="D2756" s="8"/>
      <c r="E2756" s="8"/>
      <c r="F2756" s="8"/>
      <c r="G2756" s="8"/>
      <c r="H2756" s="8"/>
      <c r="I2756" s="8"/>
      <c r="J2756" s="8"/>
      <c r="K2756" s="8"/>
      <c r="L2756" s="8"/>
      <c r="M2756" s="1"/>
      <c r="W2756" s="15"/>
    </row>
    <row r="2757" spans="2:23" ht="12.75" hidden="1" x14ac:dyDescent="0.2">
      <c r="B2757" s="8"/>
      <c r="C2757" s="8"/>
      <c r="D2757" s="8"/>
      <c r="E2757" s="8"/>
      <c r="F2757" s="8"/>
      <c r="G2757" s="8"/>
      <c r="H2757" s="8"/>
      <c r="I2757" s="8"/>
      <c r="J2757" s="8"/>
      <c r="K2757" s="8"/>
      <c r="L2757" s="8"/>
      <c r="M2757" s="1"/>
      <c r="W2757" s="15"/>
    </row>
    <row r="2758" spans="2:23" ht="12.75" hidden="1" x14ac:dyDescent="0.2">
      <c r="B2758" s="8"/>
      <c r="C2758" s="8"/>
      <c r="D2758" s="8"/>
      <c r="E2758" s="8"/>
      <c r="F2758" s="8"/>
      <c r="G2758" s="8"/>
      <c r="H2758" s="8"/>
      <c r="I2758" s="8"/>
      <c r="J2758" s="8"/>
      <c r="K2758" s="8"/>
      <c r="L2758" s="8"/>
      <c r="M2758" s="1"/>
      <c r="W2758" s="15"/>
    </row>
    <row r="2759" spans="2:23" ht="12.75" hidden="1" x14ac:dyDescent="0.2">
      <c r="B2759" s="8"/>
      <c r="C2759" s="8"/>
      <c r="D2759" s="8"/>
      <c r="E2759" s="8"/>
      <c r="F2759" s="8"/>
      <c r="G2759" s="8"/>
      <c r="H2759" s="8"/>
      <c r="I2759" s="8"/>
      <c r="J2759" s="8"/>
      <c r="K2759" s="8"/>
      <c r="L2759" s="8"/>
      <c r="M2759" s="1"/>
      <c r="W2759" s="15"/>
    </row>
    <row r="2760" spans="2:23" ht="12.75" hidden="1" x14ac:dyDescent="0.2">
      <c r="B2760" s="8"/>
      <c r="C2760" s="8"/>
      <c r="D2760" s="8"/>
      <c r="E2760" s="8"/>
      <c r="F2760" s="8"/>
      <c r="G2760" s="8"/>
      <c r="H2760" s="8"/>
      <c r="I2760" s="8"/>
      <c r="J2760" s="8"/>
      <c r="K2760" s="8"/>
      <c r="L2760" s="8"/>
      <c r="M2760" s="1"/>
      <c r="W2760" s="15"/>
    </row>
    <row r="2761" spans="2:23" ht="12.75" hidden="1" x14ac:dyDescent="0.2">
      <c r="B2761" s="8"/>
      <c r="C2761" s="8"/>
      <c r="D2761" s="8"/>
      <c r="E2761" s="8"/>
      <c r="F2761" s="8"/>
      <c r="G2761" s="8"/>
      <c r="H2761" s="8"/>
      <c r="I2761" s="8"/>
      <c r="J2761" s="8"/>
      <c r="K2761" s="8"/>
      <c r="L2761" s="8"/>
      <c r="M2761" s="1"/>
      <c r="W2761" s="15"/>
    </row>
    <row r="2762" spans="2:23" ht="12.75" hidden="1" x14ac:dyDescent="0.2">
      <c r="B2762" s="8"/>
      <c r="C2762" s="8"/>
      <c r="D2762" s="8"/>
      <c r="E2762" s="8"/>
      <c r="F2762" s="8"/>
      <c r="G2762" s="8"/>
      <c r="H2762" s="8"/>
      <c r="I2762" s="8"/>
      <c r="J2762" s="8"/>
      <c r="K2762" s="8"/>
      <c r="L2762" s="8"/>
      <c r="M2762" s="1"/>
      <c r="W2762" s="15"/>
    </row>
    <row r="2763" spans="2:23" ht="12.75" hidden="1" x14ac:dyDescent="0.2">
      <c r="B2763" s="8"/>
      <c r="C2763" s="8"/>
      <c r="D2763" s="8"/>
      <c r="E2763" s="8"/>
      <c r="F2763" s="8"/>
      <c r="G2763" s="8"/>
      <c r="H2763" s="8"/>
      <c r="I2763" s="8"/>
      <c r="J2763" s="8"/>
      <c r="K2763" s="8"/>
      <c r="L2763" s="8"/>
      <c r="M2763" s="1"/>
      <c r="W2763" s="15"/>
    </row>
    <row r="2764" spans="2:23" ht="12.75" hidden="1" x14ac:dyDescent="0.2">
      <c r="B2764" s="8"/>
      <c r="C2764" s="8"/>
      <c r="D2764" s="8"/>
      <c r="E2764" s="8"/>
      <c r="F2764" s="8"/>
      <c r="G2764" s="8"/>
      <c r="H2764" s="8"/>
      <c r="I2764" s="8"/>
      <c r="J2764" s="8"/>
      <c r="K2764" s="8"/>
      <c r="L2764" s="8"/>
      <c r="M2764" s="1"/>
      <c r="W2764" s="15"/>
    </row>
    <row r="2765" spans="2:23" ht="12.75" hidden="1" x14ac:dyDescent="0.2">
      <c r="B2765" s="8"/>
      <c r="C2765" s="8"/>
      <c r="D2765" s="8"/>
      <c r="E2765" s="8"/>
      <c r="F2765" s="8"/>
      <c r="G2765" s="8"/>
      <c r="H2765" s="8"/>
      <c r="I2765" s="8"/>
      <c r="J2765" s="8"/>
      <c r="K2765" s="8"/>
      <c r="L2765" s="8"/>
      <c r="M2765" s="1"/>
      <c r="W2765" s="15"/>
    </row>
    <row r="2766" spans="2:23" ht="12.75" hidden="1" x14ac:dyDescent="0.2">
      <c r="B2766" s="8"/>
      <c r="C2766" s="8"/>
      <c r="D2766" s="8"/>
      <c r="E2766" s="8"/>
      <c r="F2766" s="8"/>
      <c r="G2766" s="8"/>
      <c r="H2766" s="8"/>
      <c r="I2766" s="8"/>
      <c r="J2766" s="8"/>
      <c r="K2766" s="8"/>
      <c r="L2766" s="8"/>
      <c r="M2766" s="1"/>
      <c r="W2766" s="15"/>
    </row>
    <row r="2767" spans="2:23" ht="12.75" hidden="1" x14ac:dyDescent="0.2">
      <c r="B2767" s="8"/>
      <c r="C2767" s="8"/>
      <c r="D2767" s="8"/>
      <c r="E2767" s="8"/>
      <c r="F2767" s="8"/>
      <c r="G2767" s="8"/>
      <c r="H2767" s="8"/>
      <c r="I2767" s="8"/>
      <c r="J2767" s="8"/>
      <c r="K2767" s="8"/>
      <c r="L2767" s="8"/>
      <c r="M2767" s="1"/>
      <c r="W2767" s="15"/>
    </row>
    <row r="2768" spans="2:23" ht="12.75" hidden="1" x14ac:dyDescent="0.2">
      <c r="B2768" s="8"/>
      <c r="C2768" s="8"/>
      <c r="D2768" s="8"/>
      <c r="E2768" s="8"/>
      <c r="F2768" s="8"/>
      <c r="G2768" s="8"/>
      <c r="H2768" s="8"/>
      <c r="I2768" s="8"/>
      <c r="J2768" s="8"/>
      <c r="K2768" s="8"/>
      <c r="L2768" s="8"/>
      <c r="M2768" s="1"/>
      <c r="W2768" s="15"/>
    </row>
    <row r="2769" spans="2:23" ht="12.75" hidden="1" x14ac:dyDescent="0.2">
      <c r="B2769" s="8"/>
      <c r="C2769" s="8"/>
      <c r="D2769" s="8"/>
      <c r="E2769" s="8"/>
      <c r="F2769" s="8"/>
      <c r="G2769" s="8"/>
      <c r="H2769" s="8"/>
      <c r="I2769" s="8"/>
      <c r="J2769" s="8"/>
      <c r="K2769" s="8"/>
      <c r="L2769" s="8"/>
      <c r="M2769" s="1"/>
      <c r="W2769" s="15"/>
    </row>
    <row r="2770" spans="2:23" ht="12.75" hidden="1" x14ac:dyDescent="0.2">
      <c r="B2770" s="8"/>
      <c r="C2770" s="8"/>
      <c r="D2770" s="8"/>
      <c r="E2770" s="8"/>
      <c r="F2770" s="8"/>
      <c r="G2770" s="8"/>
      <c r="H2770" s="8"/>
      <c r="I2770" s="8"/>
      <c r="J2770" s="8"/>
      <c r="K2770" s="8"/>
      <c r="L2770" s="8"/>
      <c r="M2770" s="1"/>
      <c r="W2770" s="15"/>
    </row>
    <row r="2771" spans="2:23" ht="12.75" hidden="1" x14ac:dyDescent="0.2">
      <c r="B2771" s="8"/>
      <c r="C2771" s="8"/>
      <c r="D2771" s="8"/>
      <c r="E2771" s="8"/>
      <c r="F2771" s="8"/>
      <c r="G2771" s="8"/>
      <c r="H2771" s="8"/>
      <c r="I2771" s="8"/>
      <c r="J2771" s="8"/>
      <c r="K2771" s="8"/>
      <c r="L2771" s="8"/>
      <c r="M2771" s="1"/>
      <c r="W2771" s="15"/>
    </row>
    <row r="2772" spans="2:23" ht="12.75" hidden="1" x14ac:dyDescent="0.2">
      <c r="B2772" s="8"/>
      <c r="C2772" s="8"/>
      <c r="D2772" s="8"/>
      <c r="E2772" s="8"/>
      <c r="F2772" s="8"/>
      <c r="G2772" s="8"/>
      <c r="H2772" s="8"/>
      <c r="I2772" s="8"/>
      <c r="J2772" s="8"/>
      <c r="K2772" s="8"/>
      <c r="L2772" s="8"/>
      <c r="M2772" s="1"/>
      <c r="W2772" s="15"/>
    </row>
    <row r="2773" spans="2:23" ht="12.75" hidden="1" x14ac:dyDescent="0.2">
      <c r="B2773" s="8"/>
      <c r="C2773" s="8"/>
      <c r="D2773" s="8"/>
      <c r="E2773" s="8"/>
      <c r="F2773" s="8"/>
      <c r="G2773" s="8"/>
      <c r="H2773" s="8"/>
      <c r="I2773" s="8"/>
      <c r="J2773" s="8"/>
      <c r="K2773" s="8"/>
      <c r="L2773" s="8"/>
      <c r="M2773" s="1"/>
      <c r="W2773" s="15"/>
    </row>
    <row r="2774" spans="2:23" ht="12.75" hidden="1" x14ac:dyDescent="0.2">
      <c r="B2774" s="8"/>
      <c r="C2774" s="8"/>
      <c r="D2774" s="8"/>
      <c r="E2774" s="8"/>
      <c r="F2774" s="8"/>
      <c r="G2774" s="8"/>
      <c r="H2774" s="8"/>
      <c r="I2774" s="8"/>
      <c r="J2774" s="8"/>
      <c r="K2774" s="8"/>
      <c r="L2774" s="8"/>
      <c r="M2774" s="1"/>
      <c r="W2774" s="15"/>
    </row>
    <row r="2775" spans="2:23" ht="12.75" hidden="1" x14ac:dyDescent="0.2">
      <c r="B2775" s="8"/>
      <c r="C2775" s="8"/>
      <c r="D2775" s="8"/>
      <c r="E2775" s="8"/>
      <c r="F2775" s="8"/>
      <c r="G2775" s="8"/>
      <c r="H2775" s="8"/>
      <c r="I2775" s="8"/>
      <c r="J2775" s="8"/>
      <c r="K2775" s="8"/>
      <c r="L2775" s="8"/>
      <c r="M2775" s="1"/>
      <c r="W2775" s="15"/>
    </row>
    <row r="2776" spans="2:23" ht="12.75" hidden="1" x14ac:dyDescent="0.2">
      <c r="B2776" s="8"/>
      <c r="C2776" s="8"/>
      <c r="D2776" s="8"/>
      <c r="E2776" s="8"/>
      <c r="F2776" s="8"/>
      <c r="G2776" s="8"/>
      <c r="H2776" s="8"/>
      <c r="I2776" s="8"/>
      <c r="J2776" s="8"/>
      <c r="K2776" s="8"/>
      <c r="L2776" s="8"/>
      <c r="M2776" s="1"/>
      <c r="W2776" s="15"/>
    </row>
    <row r="2777" spans="2:23" ht="12.75" hidden="1" x14ac:dyDescent="0.2">
      <c r="B2777" s="8"/>
      <c r="C2777" s="8"/>
      <c r="D2777" s="8"/>
      <c r="E2777" s="8"/>
      <c r="F2777" s="8"/>
      <c r="G2777" s="8"/>
      <c r="H2777" s="8"/>
      <c r="I2777" s="8"/>
      <c r="J2777" s="8"/>
      <c r="K2777" s="8"/>
      <c r="L2777" s="8"/>
      <c r="M2777" s="1"/>
      <c r="W2777" s="15"/>
    </row>
    <row r="2778" spans="2:23" ht="12.75" hidden="1" x14ac:dyDescent="0.2">
      <c r="B2778" s="8"/>
      <c r="C2778" s="8"/>
      <c r="D2778" s="8"/>
      <c r="E2778" s="8"/>
      <c r="F2778" s="8"/>
      <c r="G2778" s="8"/>
      <c r="H2778" s="8"/>
      <c r="I2778" s="8"/>
      <c r="J2778" s="8"/>
      <c r="K2778" s="8"/>
      <c r="L2778" s="8"/>
      <c r="M2778" s="1"/>
      <c r="W2778" s="15"/>
    </row>
    <row r="2779" spans="2:23" ht="12.75" hidden="1" x14ac:dyDescent="0.2">
      <c r="B2779" s="8"/>
      <c r="C2779" s="8"/>
      <c r="D2779" s="8"/>
      <c r="E2779" s="8"/>
      <c r="F2779" s="8"/>
      <c r="G2779" s="8"/>
      <c r="H2779" s="8"/>
      <c r="I2779" s="8"/>
      <c r="J2779" s="8"/>
      <c r="K2779" s="8"/>
      <c r="L2779" s="8"/>
      <c r="M2779" s="1"/>
      <c r="W2779" s="15"/>
    </row>
    <row r="2780" spans="2:23" ht="12.75" hidden="1" x14ac:dyDescent="0.2">
      <c r="B2780" s="8"/>
      <c r="C2780" s="8"/>
      <c r="D2780" s="8"/>
      <c r="E2780" s="8"/>
      <c r="F2780" s="8"/>
      <c r="G2780" s="8"/>
      <c r="H2780" s="8"/>
      <c r="I2780" s="8"/>
      <c r="J2780" s="8"/>
      <c r="K2780" s="8"/>
      <c r="L2780" s="8"/>
      <c r="M2780" s="1"/>
      <c r="W2780" s="15"/>
    </row>
    <row r="2781" spans="2:23" ht="12.75" hidden="1" x14ac:dyDescent="0.2">
      <c r="B2781" s="8"/>
      <c r="C2781" s="8"/>
      <c r="D2781" s="8"/>
      <c r="E2781" s="8"/>
      <c r="F2781" s="8"/>
      <c r="G2781" s="8"/>
      <c r="H2781" s="8"/>
      <c r="I2781" s="8"/>
      <c r="J2781" s="8"/>
      <c r="K2781" s="8"/>
      <c r="L2781" s="8"/>
      <c r="M2781" s="1"/>
      <c r="W2781" s="15"/>
    </row>
    <row r="2782" spans="2:23" ht="12.75" hidden="1" x14ac:dyDescent="0.2">
      <c r="B2782" s="8"/>
      <c r="C2782" s="8"/>
      <c r="D2782" s="8"/>
      <c r="E2782" s="8"/>
      <c r="F2782" s="8"/>
      <c r="G2782" s="8"/>
      <c r="H2782" s="8"/>
      <c r="I2782" s="8"/>
      <c r="J2782" s="8"/>
      <c r="K2782" s="8"/>
      <c r="L2782" s="8"/>
      <c r="M2782" s="1"/>
      <c r="W2782" s="15"/>
    </row>
    <row r="2783" spans="2:23" ht="12.75" hidden="1" x14ac:dyDescent="0.2">
      <c r="B2783" s="8"/>
      <c r="C2783" s="8"/>
      <c r="D2783" s="8"/>
      <c r="E2783" s="8"/>
      <c r="F2783" s="8"/>
      <c r="G2783" s="8"/>
      <c r="H2783" s="8"/>
      <c r="I2783" s="8"/>
      <c r="J2783" s="8"/>
      <c r="K2783" s="8"/>
      <c r="L2783" s="8"/>
      <c r="M2783" s="1"/>
      <c r="W2783" s="15"/>
    </row>
    <row r="2784" spans="2:23" ht="12.75" hidden="1" x14ac:dyDescent="0.2">
      <c r="B2784" s="8"/>
      <c r="C2784" s="8"/>
      <c r="D2784" s="8"/>
      <c r="E2784" s="8"/>
      <c r="F2784" s="8"/>
      <c r="G2784" s="8"/>
      <c r="H2784" s="8"/>
      <c r="I2784" s="8"/>
      <c r="J2784" s="8"/>
      <c r="K2784" s="8"/>
      <c r="L2784" s="8"/>
      <c r="M2784" s="1"/>
      <c r="W2784" s="15"/>
    </row>
    <row r="2785" spans="2:23" ht="12.75" hidden="1" x14ac:dyDescent="0.2">
      <c r="B2785" s="8"/>
      <c r="C2785" s="8"/>
      <c r="D2785" s="8"/>
      <c r="E2785" s="8"/>
      <c r="F2785" s="8"/>
      <c r="G2785" s="8"/>
      <c r="H2785" s="8"/>
      <c r="I2785" s="8"/>
      <c r="J2785" s="8"/>
      <c r="K2785" s="8"/>
      <c r="L2785" s="8"/>
      <c r="M2785" s="1"/>
      <c r="W2785" s="15"/>
    </row>
    <row r="2786" spans="2:23" ht="12.75" hidden="1" x14ac:dyDescent="0.2">
      <c r="B2786" s="8"/>
      <c r="C2786" s="8"/>
      <c r="D2786" s="8"/>
      <c r="E2786" s="8"/>
      <c r="F2786" s="8"/>
      <c r="G2786" s="8"/>
      <c r="H2786" s="8"/>
      <c r="I2786" s="8"/>
      <c r="J2786" s="8"/>
      <c r="K2786" s="8"/>
      <c r="L2786" s="8"/>
      <c r="M2786" s="1"/>
      <c r="W2786" s="15"/>
    </row>
    <row r="2787" spans="2:23" ht="12.75" hidden="1" x14ac:dyDescent="0.2">
      <c r="B2787" s="8"/>
      <c r="C2787" s="8"/>
      <c r="D2787" s="8"/>
      <c r="E2787" s="8"/>
      <c r="F2787" s="8"/>
      <c r="G2787" s="8"/>
      <c r="H2787" s="8"/>
      <c r="I2787" s="8"/>
      <c r="J2787" s="8"/>
      <c r="K2787" s="8"/>
      <c r="L2787" s="8"/>
      <c r="M2787" s="1"/>
      <c r="W2787" s="15"/>
    </row>
    <row r="2788" spans="2:23" ht="12.75" hidden="1" x14ac:dyDescent="0.2">
      <c r="B2788" s="8"/>
      <c r="C2788" s="8"/>
      <c r="D2788" s="8"/>
      <c r="E2788" s="8"/>
      <c r="F2788" s="8"/>
      <c r="G2788" s="8"/>
      <c r="H2788" s="8"/>
      <c r="I2788" s="8"/>
      <c r="J2788" s="8"/>
      <c r="K2788" s="8"/>
      <c r="L2788" s="8"/>
      <c r="M2788" s="1"/>
      <c r="W2788" s="15"/>
    </row>
    <row r="2789" spans="2:23" ht="12.75" hidden="1" x14ac:dyDescent="0.2">
      <c r="B2789" s="8"/>
      <c r="C2789" s="8"/>
      <c r="D2789" s="8"/>
      <c r="E2789" s="8"/>
      <c r="F2789" s="8"/>
      <c r="G2789" s="8"/>
      <c r="H2789" s="8"/>
      <c r="I2789" s="8"/>
      <c r="J2789" s="8"/>
      <c r="K2789" s="8"/>
      <c r="L2789" s="8"/>
      <c r="M2789" s="1"/>
      <c r="W2789" s="15"/>
    </row>
    <row r="2790" spans="2:23" ht="12.75" hidden="1" x14ac:dyDescent="0.2">
      <c r="B2790" s="8"/>
      <c r="C2790" s="8"/>
      <c r="D2790" s="8"/>
      <c r="E2790" s="8"/>
      <c r="F2790" s="8"/>
      <c r="G2790" s="8"/>
      <c r="H2790" s="8"/>
      <c r="I2790" s="8"/>
      <c r="J2790" s="8"/>
      <c r="K2790" s="8"/>
      <c r="L2790" s="8"/>
      <c r="M2790" s="1"/>
      <c r="W2790" s="15"/>
    </row>
    <row r="2791" spans="2:23" ht="12.75" hidden="1" x14ac:dyDescent="0.2">
      <c r="B2791" s="8"/>
      <c r="C2791" s="8"/>
      <c r="D2791" s="8"/>
      <c r="E2791" s="8"/>
      <c r="F2791" s="8"/>
      <c r="G2791" s="8"/>
      <c r="H2791" s="8"/>
      <c r="I2791" s="8"/>
      <c r="J2791" s="8"/>
      <c r="K2791" s="8"/>
      <c r="L2791" s="8"/>
      <c r="M2791" s="1"/>
      <c r="W2791" s="15"/>
    </row>
    <row r="2792" spans="2:23" ht="12.75" hidden="1" x14ac:dyDescent="0.2">
      <c r="B2792" s="8"/>
      <c r="C2792" s="8"/>
      <c r="D2792" s="8"/>
      <c r="E2792" s="8"/>
      <c r="F2792" s="8"/>
      <c r="G2792" s="8"/>
      <c r="H2792" s="8"/>
      <c r="I2792" s="8"/>
      <c r="J2792" s="8"/>
      <c r="K2792" s="8"/>
      <c r="L2792" s="8"/>
      <c r="M2792" s="1"/>
      <c r="W2792" s="15"/>
    </row>
    <row r="2793" spans="2:23" ht="12.75" hidden="1" x14ac:dyDescent="0.2">
      <c r="B2793" s="8"/>
      <c r="C2793" s="8"/>
      <c r="D2793" s="8"/>
      <c r="E2793" s="8"/>
      <c r="F2793" s="8"/>
      <c r="G2793" s="8"/>
      <c r="H2793" s="8"/>
      <c r="I2793" s="8"/>
      <c r="J2793" s="8"/>
      <c r="K2793" s="8"/>
      <c r="L2793" s="8"/>
      <c r="M2793" s="1"/>
      <c r="W2793" s="15"/>
    </row>
    <row r="2794" spans="2:23" ht="12.75" hidden="1" x14ac:dyDescent="0.2">
      <c r="B2794" s="8"/>
      <c r="C2794" s="8"/>
      <c r="D2794" s="8"/>
      <c r="E2794" s="8"/>
      <c r="F2794" s="8"/>
      <c r="G2794" s="8"/>
      <c r="H2794" s="8"/>
      <c r="I2794" s="8"/>
      <c r="J2794" s="8"/>
      <c r="K2794" s="8"/>
      <c r="L2794" s="8"/>
      <c r="M2794" s="1"/>
      <c r="W2794" s="15"/>
    </row>
    <row r="2795" spans="2:23" ht="12.75" hidden="1" x14ac:dyDescent="0.2">
      <c r="B2795" s="8"/>
      <c r="C2795" s="8"/>
      <c r="D2795" s="8"/>
      <c r="E2795" s="8"/>
      <c r="F2795" s="8"/>
      <c r="G2795" s="8"/>
      <c r="H2795" s="8"/>
      <c r="I2795" s="8"/>
      <c r="J2795" s="8"/>
      <c r="K2795" s="8"/>
      <c r="L2795" s="8"/>
      <c r="M2795" s="1"/>
      <c r="W2795" s="15"/>
    </row>
    <row r="2796" spans="2:23" ht="12.75" hidden="1" x14ac:dyDescent="0.2">
      <c r="B2796" s="8"/>
      <c r="C2796" s="8"/>
      <c r="D2796" s="8"/>
      <c r="E2796" s="8"/>
      <c r="F2796" s="8"/>
      <c r="G2796" s="8"/>
      <c r="H2796" s="8"/>
      <c r="I2796" s="8"/>
      <c r="J2796" s="8"/>
      <c r="K2796" s="8"/>
      <c r="L2796" s="8"/>
      <c r="M2796" s="1"/>
      <c r="W2796" s="15"/>
    </row>
    <row r="2797" spans="2:23" ht="12.75" hidden="1" x14ac:dyDescent="0.2">
      <c r="B2797" s="8"/>
      <c r="C2797" s="8"/>
      <c r="D2797" s="8"/>
      <c r="E2797" s="8"/>
      <c r="F2797" s="8"/>
      <c r="G2797" s="8"/>
      <c r="H2797" s="8"/>
      <c r="I2797" s="8"/>
      <c r="J2797" s="8"/>
      <c r="K2797" s="8"/>
      <c r="L2797" s="8"/>
      <c r="M2797" s="1"/>
      <c r="W2797" s="15"/>
    </row>
    <row r="2798" spans="2:23" ht="12.75" hidden="1" x14ac:dyDescent="0.2">
      <c r="B2798" s="8"/>
      <c r="C2798" s="8"/>
      <c r="D2798" s="8"/>
      <c r="E2798" s="8"/>
      <c r="F2798" s="8"/>
      <c r="G2798" s="8"/>
      <c r="H2798" s="8"/>
      <c r="I2798" s="8"/>
      <c r="J2798" s="8"/>
      <c r="K2798" s="8"/>
      <c r="L2798" s="8"/>
      <c r="M2798" s="1"/>
      <c r="W2798" s="15"/>
    </row>
    <row r="2799" spans="2:23" ht="12.75" hidden="1" x14ac:dyDescent="0.2">
      <c r="B2799" s="8"/>
      <c r="C2799" s="8"/>
      <c r="D2799" s="8"/>
      <c r="E2799" s="8"/>
      <c r="F2799" s="8"/>
      <c r="G2799" s="8"/>
      <c r="H2799" s="8"/>
      <c r="I2799" s="8"/>
      <c r="J2799" s="8"/>
      <c r="K2799" s="8"/>
      <c r="L2799" s="8"/>
      <c r="M2799" s="1"/>
      <c r="W2799" s="15"/>
    </row>
    <row r="2800" spans="2:23" ht="12.75" hidden="1" x14ac:dyDescent="0.2">
      <c r="B2800" s="8"/>
      <c r="C2800" s="8"/>
      <c r="D2800" s="8"/>
      <c r="E2800" s="8"/>
      <c r="F2800" s="8"/>
      <c r="G2800" s="8"/>
      <c r="H2800" s="8"/>
      <c r="I2800" s="8"/>
      <c r="J2800" s="8"/>
      <c r="K2800" s="8"/>
      <c r="L2800" s="8"/>
      <c r="M2800" s="1"/>
      <c r="W2800" s="15"/>
    </row>
    <row r="2801" spans="2:23" ht="12.75" hidden="1" x14ac:dyDescent="0.2">
      <c r="B2801" s="8"/>
      <c r="C2801" s="8"/>
      <c r="D2801" s="8"/>
      <c r="E2801" s="8"/>
      <c r="F2801" s="8"/>
      <c r="G2801" s="8"/>
      <c r="H2801" s="8"/>
      <c r="I2801" s="8"/>
      <c r="J2801" s="8"/>
      <c r="K2801" s="8"/>
      <c r="L2801" s="8"/>
      <c r="M2801" s="1"/>
      <c r="W2801" s="15"/>
    </row>
    <row r="2802" spans="2:23" ht="12.75" hidden="1" x14ac:dyDescent="0.2">
      <c r="B2802" s="8"/>
      <c r="C2802" s="8"/>
      <c r="D2802" s="8"/>
      <c r="E2802" s="8"/>
      <c r="F2802" s="8"/>
      <c r="G2802" s="8"/>
      <c r="H2802" s="8"/>
      <c r="I2802" s="8"/>
      <c r="J2802" s="8"/>
      <c r="K2802" s="8"/>
      <c r="L2802" s="8"/>
      <c r="M2802" s="1"/>
      <c r="W2802" s="15"/>
    </row>
    <row r="2803" spans="2:23" ht="12.75" hidden="1" x14ac:dyDescent="0.2">
      <c r="B2803" s="8"/>
      <c r="C2803" s="8"/>
      <c r="D2803" s="8"/>
      <c r="E2803" s="8"/>
      <c r="F2803" s="8"/>
      <c r="G2803" s="8"/>
      <c r="H2803" s="8"/>
      <c r="I2803" s="8"/>
      <c r="J2803" s="8"/>
      <c r="K2803" s="8"/>
      <c r="L2803" s="8"/>
      <c r="M2803" s="1"/>
      <c r="W2803" s="15"/>
    </row>
    <row r="2804" spans="2:23" ht="12.75" hidden="1" x14ac:dyDescent="0.2">
      <c r="B2804" s="8"/>
      <c r="C2804" s="8"/>
      <c r="D2804" s="8"/>
      <c r="E2804" s="8"/>
      <c r="F2804" s="8"/>
      <c r="G2804" s="8"/>
      <c r="H2804" s="8"/>
      <c r="I2804" s="8"/>
      <c r="J2804" s="8"/>
      <c r="K2804" s="8"/>
      <c r="L2804" s="8"/>
      <c r="M2804" s="1"/>
      <c r="W2804" s="15"/>
    </row>
    <row r="2805" spans="2:23" ht="12.75" hidden="1" x14ac:dyDescent="0.2">
      <c r="B2805" s="8"/>
      <c r="C2805" s="8"/>
      <c r="D2805" s="8"/>
      <c r="E2805" s="8"/>
      <c r="F2805" s="8"/>
      <c r="G2805" s="8"/>
      <c r="H2805" s="8"/>
      <c r="I2805" s="8"/>
      <c r="J2805" s="8"/>
      <c r="K2805" s="8"/>
      <c r="L2805" s="8"/>
      <c r="M2805" s="1"/>
      <c r="W2805" s="15"/>
    </row>
    <row r="2806" spans="2:23" ht="12.75" hidden="1" x14ac:dyDescent="0.2">
      <c r="B2806" s="8"/>
      <c r="C2806" s="8"/>
      <c r="D2806" s="8"/>
      <c r="E2806" s="8"/>
      <c r="F2806" s="8"/>
      <c r="G2806" s="8"/>
      <c r="H2806" s="8"/>
      <c r="I2806" s="8"/>
      <c r="J2806" s="8"/>
      <c r="K2806" s="8"/>
      <c r="L2806" s="8"/>
      <c r="M2806" s="1"/>
      <c r="W2806" s="15"/>
    </row>
    <row r="2807" spans="2:23" ht="12.75" hidden="1" x14ac:dyDescent="0.2">
      <c r="B2807" s="8"/>
      <c r="C2807" s="8"/>
      <c r="D2807" s="8"/>
      <c r="E2807" s="8"/>
      <c r="F2807" s="8"/>
      <c r="G2807" s="8"/>
      <c r="H2807" s="8"/>
      <c r="I2807" s="8"/>
      <c r="J2807" s="8"/>
      <c r="K2807" s="8"/>
      <c r="L2807" s="8"/>
      <c r="M2807" s="1"/>
      <c r="W2807" s="15"/>
    </row>
    <row r="2808" spans="2:23" ht="12.75" hidden="1" x14ac:dyDescent="0.2">
      <c r="B2808" s="8"/>
      <c r="C2808" s="8"/>
      <c r="D2808" s="8"/>
      <c r="E2808" s="8"/>
      <c r="F2808" s="8"/>
      <c r="G2808" s="8"/>
      <c r="H2808" s="8"/>
      <c r="I2808" s="8"/>
      <c r="J2808" s="8"/>
      <c r="K2808" s="8"/>
      <c r="L2808" s="8"/>
      <c r="M2808" s="1"/>
      <c r="W2808" s="15"/>
    </row>
    <row r="2809" spans="2:23" ht="12.75" hidden="1" x14ac:dyDescent="0.2">
      <c r="B2809" s="8"/>
      <c r="C2809" s="8"/>
      <c r="D2809" s="8"/>
      <c r="E2809" s="8"/>
      <c r="F2809" s="8"/>
      <c r="G2809" s="8"/>
      <c r="H2809" s="8"/>
      <c r="I2809" s="8"/>
      <c r="J2809" s="8"/>
      <c r="K2809" s="8"/>
      <c r="L2809" s="8"/>
      <c r="M2809" s="1"/>
      <c r="W2809" s="15"/>
    </row>
    <row r="2810" spans="2:23" ht="12.75" hidden="1" x14ac:dyDescent="0.2">
      <c r="B2810" s="8"/>
      <c r="C2810" s="8"/>
      <c r="D2810" s="8"/>
      <c r="E2810" s="8"/>
      <c r="F2810" s="8"/>
      <c r="G2810" s="8"/>
      <c r="H2810" s="8"/>
      <c r="I2810" s="8"/>
      <c r="J2810" s="8"/>
      <c r="K2810" s="8"/>
      <c r="L2810" s="8"/>
      <c r="M2810" s="1"/>
      <c r="W2810" s="15"/>
    </row>
    <row r="2811" spans="2:23" ht="12.75" hidden="1" x14ac:dyDescent="0.2">
      <c r="B2811" s="8"/>
      <c r="C2811" s="8"/>
      <c r="D2811" s="8"/>
      <c r="E2811" s="8"/>
      <c r="F2811" s="8"/>
      <c r="G2811" s="8"/>
      <c r="H2811" s="8"/>
      <c r="I2811" s="8"/>
      <c r="J2811" s="8"/>
      <c r="K2811" s="8"/>
      <c r="L2811" s="8"/>
      <c r="M2811" s="1"/>
      <c r="W2811" s="15"/>
    </row>
    <row r="2812" spans="2:23" ht="12.75" hidden="1" x14ac:dyDescent="0.2">
      <c r="B2812" s="8"/>
      <c r="C2812" s="8"/>
      <c r="D2812" s="8"/>
      <c r="E2812" s="8"/>
      <c r="F2812" s="8"/>
      <c r="G2812" s="8"/>
      <c r="H2812" s="8"/>
      <c r="I2812" s="8"/>
      <c r="J2812" s="8"/>
      <c r="K2812" s="8"/>
      <c r="L2812" s="8"/>
      <c r="M2812" s="1"/>
      <c r="W2812" s="15"/>
    </row>
    <row r="2813" spans="2:23" ht="12.75" hidden="1" x14ac:dyDescent="0.2">
      <c r="B2813" s="8"/>
      <c r="C2813" s="8"/>
      <c r="D2813" s="8"/>
      <c r="E2813" s="8"/>
      <c r="F2813" s="8"/>
      <c r="G2813" s="8"/>
      <c r="H2813" s="8"/>
      <c r="I2813" s="8"/>
      <c r="J2813" s="8"/>
      <c r="K2813" s="8"/>
      <c r="L2813" s="8"/>
      <c r="M2813" s="1"/>
      <c r="W2813" s="15"/>
    </row>
    <row r="2814" spans="2:23" ht="12.75" hidden="1" x14ac:dyDescent="0.2">
      <c r="B2814" s="8"/>
      <c r="C2814" s="8"/>
      <c r="D2814" s="8"/>
      <c r="E2814" s="8"/>
      <c r="F2814" s="8"/>
      <c r="G2814" s="8"/>
      <c r="H2814" s="8"/>
      <c r="I2814" s="8"/>
      <c r="J2814" s="8"/>
      <c r="K2814" s="8"/>
      <c r="L2814" s="8"/>
      <c r="M2814" s="1"/>
      <c r="W2814" s="15"/>
    </row>
    <row r="2815" spans="2:23" ht="12.75" hidden="1" x14ac:dyDescent="0.2">
      <c r="B2815" s="8"/>
      <c r="C2815" s="8"/>
      <c r="D2815" s="8"/>
      <c r="E2815" s="8"/>
      <c r="F2815" s="8"/>
      <c r="G2815" s="8"/>
      <c r="H2815" s="8"/>
      <c r="I2815" s="8"/>
      <c r="J2815" s="8"/>
      <c r="K2815" s="8"/>
      <c r="L2815" s="8"/>
      <c r="M2815" s="1"/>
      <c r="W2815" s="15"/>
    </row>
    <row r="2816" spans="2:23" ht="12.75" hidden="1" x14ac:dyDescent="0.2">
      <c r="B2816" s="8"/>
      <c r="C2816" s="8"/>
      <c r="D2816" s="8"/>
      <c r="E2816" s="8"/>
      <c r="F2816" s="8"/>
      <c r="G2816" s="8"/>
      <c r="H2816" s="8"/>
      <c r="I2816" s="8"/>
      <c r="J2816" s="8"/>
      <c r="K2816" s="8"/>
      <c r="L2816" s="8"/>
      <c r="M2816" s="1"/>
      <c r="W2816" s="15"/>
    </row>
    <row r="2817" spans="2:23" ht="12.75" hidden="1" x14ac:dyDescent="0.2">
      <c r="B2817" s="8"/>
      <c r="C2817" s="8"/>
      <c r="D2817" s="8"/>
      <c r="E2817" s="8"/>
      <c r="F2817" s="8"/>
      <c r="G2817" s="8"/>
      <c r="H2817" s="8"/>
      <c r="I2817" s="8"/>
      <c r="J2817" s="8"/>
      <c r="K2817" s="8"/>
      <c r="L2817" s="8"/>
      <c r="M2817" s="1"/>
      <c r="W2817" s="15"/>
    </row>
    <row r="2818" spans="2:23" ht="12.75" hidden="1" x14ac:dyDescent="0.2">
      <c r="B2818" s="8"/>
      <c r="C2818" s="8"/>
      <c r="D2818" s="8"/>
      <c r="E2818" s="8"/>
      <c r="F2818" s="8"/>
      <c r="G2818" s="8"/>
      <c r="H2818" s="8"/>
      <c r="I2818" s="8"/>
      <c r="J2818" s="8"/>
      <c r="K2818" s="8"/>
      <c r="L2818" s="8"/>
      <c r="M2818" s="1"/>
      <c r="W2818" s="15"/>
    </row>
    <row r="2819" spans="2:23" ht="12.75" hidden="1" x14ac:dyDescent="0.2">
      <c r="B2819" s="8"/>
      <c r="C2819" s="8"/>
      <c r="D2819" s="8"/>
      <c r="E2819" s="8"/>
      <c r="F2819" s="8"/>
      <c r="G2819" s="8"/>
      <c r="H2819" s="8"/>
      <c r="I2819" s="8"/>
      <c r="J2819" s="8"/>
      <c r="K2819" s="8"/>
      <c r="L2819" s="8"/>
      <c r="M2819" s="1"/>
      <c r="W2819" s="15"/>
    </row>
    <row r="2820" spans="2:23" ht="12.75" hidden="1" x14ac:dyDescent="0.2">
      <c r="B2820" s="8"/>
      <c r="C2820" s="8"/>
      <c r="D2820" s="8"/>
      <c r="E2820" s="8"/>
      <c r="F2820" s="8"/>
      <c r="G2820" s="8"/>
      <c r="H2820" s="8"/>
      <c r="I2820" s="8"/>
      <c r="J2820" s="8"/>
      <c r="K2820" s="8"/>
      <c r="L2820" s="8"/>
      <c r="M2820" s="1"/>
      <c r="W2820" s="15"/>
    </row>
    <row r="2821" spans="2:23" ht="12.75" hidden="1" x14ac:dyDescent="0.2">
      <c r="B2821" s="8"/>
      <c r="C2821" s="8"/>
      <c r="D2821" s="8"/>
      <c r="E2821" s="8"/>
      <c r="F2821" s="8"/>
      <c r="G2821" s="8"/>
      <c r="H2821" s="8"/>
      <c r="I2821" s="8"/>
      <c r="J2821" s="8"/>
      <c r="K2821" s="8"/>
      <c r="L2821" s="8"/>
      <c r="M2821" s="1"/>
      <c r="W2821" s="15"/>
    </row>
    <row r="2822" spans="2:23" ht="12.75" hidden="1" x14ac:dyDescent="0.2">
      <c r="B2822" s="8"/>
      <c r="C2822" s="8"/>
      <c r="D2822" s="8"/>
      <c r="E2822" s="8"/>
      <c r="F2822" s="8"/>
      <c r="G2822" s="8"/>
      <c r="H2822" s="8"/>
      <c r="I2822" s="8"/>
      <c r="J2822" s="8"/>
      <c r="K2822" s="8"/>
      <c r="L2822" s="8"/>
      <c r="M2822" s="1"/>
      <c r="W2822" s="15"/>
    </row>
    <row r="2823" spans="2:23" ht="12.75" hidden="1" x14ac:dyDescent="0.2">
      <c r="B2823" s="8"/>
      <c r="C2823" s="8"/>
      <c r="D2823" s="8"/>
      <c r="E2823" s="8"/>
      <c r="F2823" s="8"/>
      <c r="G2823" s="8"/>
      <c r="H2823" s="8"/>
      <c r="I2823" s="8"/>
      <c r="J2823" s="8"/>
      <c r="K2823" s="8"/>
      <c r="L2823" s="8"/>
      <c r="M2823" s="1"/>
      <c r="W2823" s="15"/>
    </row>
    <row r="2824" spans="2:23" ht="12.75" hidden="1" x14ac:dyDescent="0.2">
      <c r="B2824" s="8"/>
      <c r="C2824" s="8"/>
      <c r="D2824" s="8"/>
      <c r="E2824" s="8"/>
      <c r="F2824" s="8"/>
      <c r="G2824" s="8"/>
      <c r="H2824" s="8"/>
      <c r="I2824" s="8"/>
      <c r="J2824" s="8"/>
      <c r="K2824" s="8"/>
      <c r="L2824" s="8"/>
      <c r="M2824" s="1"/>
      <c r="W2824" s="15"/>
    </row>
    <row r="2825" spans="2:23" ht="12.75" hidden="1" x14ac:dyDescent="0.2">
      <c r="B2825" s="8"/>
      <c r="C2825" s="8"/>
      <c r="D2825" s="8"/>
      <c r="E2825" s="8"/>
      <c r="F2825" s="8"/>
      <c r="G2825" s="8"/>
      <c r="H2825" s="8"/>
      <c r="I2825" s="8"/>
      <c r="J2825" s="8"/>
      <c r="K2825" s="8"/>
      <c r="L2825" s="8"/>
      <c r="M2825" s="1"/>
      <c r="W2825" s="15"/>
    </row>
    <row r="2826" spans="2:23" ht="12.75" hidden="1" x14ac:dyDescent="0.2">
      <c r="B2826" s="8"/>
      <c r="C2826" s="8"/>
      <c r="D2826" s="8"/>
      <c r="E2826" s="8"/>
      <c r="F2826" s="8"/>
      <c r="G2826" s="8"/>
      <c r="H2826" s="8"/>
      <c r="I2826" s="8"/>
      <c r="J2826" s="8"/>
      <c r="K2826" s="8"/>
      <c r="L2826" s="8"/>
      <c r="M2826" s="1"/>
      <c r="W2826" s="15"/>
    </row>
    <row r="2827" spans="2:23" ht="12.75" hidden="1" x14ac:dyDescent="0.2">
      <c r="B2827" s="8"/>
      <c r="C2827" s="8"/>
      <c r="D2827" s="8"/>
      <c r="E2827" s="8"/>
      <c r="F2827" s="8"/>
      <c r="G2827" s="8"/>
      <c r="H2827" s="8"/>
      <c r="I2827" s="8"/>
      <c r="J2827" s="8"/>
      <c r="K2827" s="8"/>
      <c r="L2827" s="8"/>
      <c r="M2827" s="1"/>
      <c r="W2827" s="15"/>
    </row>
    <row r="2828" spans="2:23" ht="12.75" hidden="1" x14ac:dyDescent="0.2">
      <c r="B2828" s="8"/>
      <c r="C2828" s="8"/>
      <c r="D2828" s="8"/>
      <c r="E2828" s="8"/>
      <c r="F2828" s="8"/>
      <c r="G2828" s="8"/>
      <c r="H2828" s="8"/>
      <c r="I2828" s="8"/>
      <c r="J2828" s="8"/>
      <c r="K2828" s="8"/>
      <c r="L2828" s="8"/>
      <c r="M2828" s="1"/>
      <c r="W2828" s="15"/>
    </row>
    <row r="2829" spans="2:23" ht="12.75" hidden="1" x14ac:dyDescent="0.2">
      <c r="B2829" s="8"/>
      <c r="C2829" s="8"/>
      <c r="D2829" s="8"/>
      <c r="E2829" s="8"/>
      <c r="F2829" s="8"/>
      <c r="G2829" s="8"/>
      <c r="H2829" s="8"/>
      <c r="I2829" s="8"/>
      <c r="J2829" s="8"/>
      <c r="K2829" s="8"/>
      <c r="L2829" s="8"/>
      <c r="M2829" s="1"/>
      <c r="W2829" s="15"/>
    </row>
    <row r="2830" spans="2:23" ht="12.75" hidden="1" x14ac:dyDescent="0.2">
      <c r="B2830" s="8"/>
      <c r="C2830" s="8"/>
      <c r="D2830" s="8"/>
      <c r="E2830" s="8"/>
      <c r="F2830" s="8"/>
      <c r="G2830" s="8"/>
      <c r="H2830" s="8"/>
      <c r="I2830" s="8"/>
      <c r="J2830" s="8"/>
      <c r="K2830" s="8"/>
      <c r="L2830" s="8"/>
      <c r="M2830" s="1"/>
      <c r="W2830" s="15"/>
    </row>
    <row r="2831" spans="2:23" ht="12.75" hidden="1" x14ac:dyDescent="0.2">
      <c r="B2831" s="8"/>
      <c r="C2831" s="8"/>
      <c r="D2831" s="8"/>
      <c r="E2831" s="8"/>
      <c r="F2831" s="8"/>
      <c r="G2831" s="8"/>
      <c r="H2831" s="8"/>
      <c r="I2831" s="8"/>
      <c r="J2831" s="8"/>
      <c r="K2831" s="8"/>
      <c r="L2831" s="8"/>
      <c r="M2831" s="1"/>
      <c r="W2831" s="15"/>
    </row>
    <row r="2832" spans="2:23" ht="12.75" hidden="1" x14ac:dyDescent="0.2">
      <c r="B2832" s="8"/>
      <c r="C2832" s="8"/>
      <c r="D2832" s="8"/>
      <c r="E2832" s="8"/>
      <c r="F2832" s="8"/>
      <c r="G2832" s="8"/>
      <c r="H2832" s="8"/>
      <c r="I2832" s="8"/>
      <c r="J2832" s="8"/>
      <c r="K2832" s="8"/>
      <c r="L2832" s="8"/>
      <c r="M2832" s="1"/>
      <c r="W2832" s="15"/>
    </row>
    <row r="2833" spans="2:23" ht="12.75" hidden="1" x14ac:dyDescent="0.2">
      <c r="B2833" s="8"/>
      <c r="C2833" s="8"/>
      <c r="D2833" s="8"/>
      <c r="E2833" s="8"/>
      <c r="F2833" s="8"/>
      <c r="G2833" s="8"/>
      <c r="H2833" s="8"/>
      <c r="I2833" s="8"/>
      <c r="J2833" s="8"/>
      <c r="K2833" s="8"/>
      <c r="L2833" s="8"/>
      <c r="M2833" s="1"/>
      <c r="W2833" s="15"/>
    </row>
    <row r="2834" spans="2:23" ht="12.75" hidden="1" x14ac:dyDescent="0.2">
      <c r="B2834" s="8"/>
      <c r="C2834" s="8"/>
      <c r="D2834" s="8"/>
      <c r="E2834" s="8"/>
      <c r="F2834" s="8"/>
      <c r="G2834" s="8"/>
      <c r="H2834" s="8"/>
      <c r="I2834" s="8"/>
      <c r="J2834" s="8"/>
      <c r="K2834" s="8"/>
      <c r="L2834" s="8"/>
      <c r="M2834" s="1"/>
      <c r="W2834" s="15"/>
    </row>
    <row r="2835" spans="2:23" ht="12.75" hidden="1" x14ac:dyDescent="0.2">
      <c r="B2835" s="8"/>
      <c r="C2835" s="8"/>
      <c r="D2835" s="8"/>
      <c r="E2835" s="8"/>
      <c r="F2835" s="8"/>
      <c r="G2835" s="8"/>
      <c r="H2835" s="8"/>
      <c r="I2835" s="8"/>
      <c r="J2835" s="8"/>
      <c r="K2835" s="8"/>
      <c r="L2835" s="8"/>
      <c r="M2835" s="1"/>
      <c r="W2835" s="15"/>
    </row>
    <row r="2836" spans="2:23" ht="12.75" hidden="1" x14ac:dyDescent="0.2">
      <c r="B2836" s="8"/>
      <c r="C2836" s="8"/>
      <c r="D2836" s="8"/>
      <c r="E2836" s="8"/>
      <c r="F2836" s="8"/>
      <c r="G2836" s="8"/>
      <c r="H2836" s="8"/>
      <c r="I2836" s="8"/>
      <c r="J2836" s="8"/>
      <c r="K2836" s="8"/>
      <c r="L2836" s="8"/>
      <c r="M2836" s="1"/>
      <c r="W2836" s="15"/>
    </row>
    <row r="2837" spans="2:23" ht="12.75" hidden="1" x14ac:dyDescent="0.2">
      <c r="B2837" s="8"/>
      <c r="C2837" s="8"/>
      <c r="D2837" s="8"/>
      <c r="E2837" s="8"/>
      <c r="F2837" s="8"/>
      <c r="G2837" s="8"/>
      <c r="H2837" s="8"/>
      <c r="I2837" s="8"/>
      <c r="J2837" s="8"/>
      <c r="K2837" s="8"/>
      <c r="L2837" s="8"/>
      <c r="M2837" s="1"/>
      <c r="W2837" s="15"/>
    </row>
    <row r="2838" spans="2:23" ht="12.75" hidden="1" x14ac:dyDescent="0.2">
      <c r="B2838" s="8"/>
      <c r="C2838" s="8"/>
      <c r="D2838" s="8"/>
      <c r="E2838" s="8"/>
      <c r="F2838" s="8"/>
      <c r="G2838" s="8"/>
      <c r="H2838" s="8"/>
      <c r="I2838" s="8"/>
      <c r="J2838" s="8"/>
      <c r="K2838" s="8"/>
      <c r="L2838" s="8"/>
      <c r="M2838" s="1"/>
      <c r="W2838" s="15"/>
    </row>
    <row r="2839" spans="2:23" ht="12.75" hidden="1" x14ac:dyDescent="0.2">
      <c r="B2839" s="8"/>
      <c r="C2839" s="8"/>
      <c r="D2839" s="8"/>
      <c r="E2839" s="8"/>
      <c r="F2839" s="8"/>
      <c r="G2839" s="8"/>
      <c r="H2839" s="8"/>
      <c r="I2839" s="8"/>
      <c r="J2839" s="8"/>
      <c r="K2839" s="8"/>
      <c r="L2839" s="8"/>
      <c r="M2839" s="1"/>
      <c r="W2839" s="15"/>
    </row>
    <row r="2840" spans="2:23" ht="12.75" hidden="1" x14ac:dyDescent="0.2">
      <c r="B2840" s="8"/>
      <c r="C2840" s="8"/>
      <c r="D2840" s="8"/>
      <c r="E2840" s="8"/>
      <c r="F2840" s="8"/>
      <c r="G2840" s="8"/>
      <c r="H2840" s="8"/>
      <c r="I2840" s="8"/>
      <c r="J2840" s="8"/>
      <c r="K2840" s="8"/>
      <c r="L2840" s="8"/>
      <c r="M2840" s="1"/>
      <c r="W2840" s="15"/>
    </row>
    <row r="2841" spans="2:23" ht="12.75" hidden="1" x14ac:dyDescent="0.2">
      <c r="B2841" s="8"/>
      <c r="C2841" s="8"/>
      <c r="D2841" s="8"/>
      <c r="E2841" s="8"/>
      <c r="F2841" s="8"/>
      <c r="G2841" s="8"/>
      <c r="H2841" s="8"/>
      <c r="I2841" s="8"/>
      <c r="J2841" s="8"/>
      <c r="K2841" s="8"/>
      <c r="L2841" s="8"/>
      <c r="M2841" s="1"/>
      <c r="W2841" s="15"/>
    </row>
    <row r="2842" spans="2:23" ht="12.75" hidden="1" x14ac:dyDescent="0.2">
      <c r="B2842" s="8"/>
      <c r="C2842" s="8"/>
      <c r="D2842" s="8"/>
      <c r="E2842" s="8"/>
      <c r="F2842" s="8"/>
      <c r="G2842" s="8"/>
      <c r="H2842" s="8"/>
      <c r="I2842" s="8"/>
      <c r="J2842" s="8"/>
      <c r="K2842" s="8"/>
      <c r="L2842" s="8"/>
      <c r="M2842" s="1"/>
      <c r="W2842" s="15"/>
    </row>
    <row r="2843" spans="2:23" ht="12.75" hidden="1" x14ac:dyDescent="0.2">
      <c r="B2843" s="8"/>
      <c r="C2843" s="8"/>
      <c r="D2843" s="8"/>
      <c r="E2843" s="8"/>
      <c r="F2843" s="8"/>
      <c r="G2843" s="8"/>
      <c r="H2843" s="8"/>
      <c r="I2843" s="8"/>
      <c r="J2843" s="8"/>
      <c r="K2843" s="8"/>
      <c r="L2843" s="8"/>
      <c r="M2843" s="1"/>
      <c r="W2843" s="15"/>
    </row>
    <row r="2844" spans="2:23" ht="12.75" hidden="1" x14ac:dyDescent="0.2">
      <c r="B2844" s="8"/>
      <c r="C2844" s="8"/>
      <c r="D2844" s="8"/>
      <c r="E2844" s="8"/>
      <c r="F2844" s="8"/>
      <c r="G2844" s="8"/>
      <c r="H2844" s="8"/>
      <c r="I2844" s="8"/>
      <c r="J2844" s="8"/>
      <c r="K2844" s="8"/>
      <c r="L2844" s="8"/>
      <c r="M2844" s="1"/>
      <c r="W2844" s="15"/>
    </row>
    <row r="2845" spans="2:23" ht="12.75" hidden="1" x14ac:dyDescent="0.2">
      <c r="B2845" s="8"/>
      <c r="C2845" s="8"/>
      <c r="D2845" s="8"/>
      <c r="E2845" s="8"/>
      <c r="F2845" s="8"/>
      <c r="G2845" s="8"/>
      <c r="H2845" s="8"/>
      <c r="I2845" s="8"/>
      <c r="J2845" s="8"/>
      <c r="K2845" s="8"/>
      <c r="L2845" s="8"/>
      <c r="M2845" s="1"/>
      <c r="W2845" s="15"/>
    </row>
    <row r="2846" spans="2:23" ht="12.75" hidden="1" x14ac:dyDescent="0.2">
      <c r="B2846" s="8"/>
      <c r="C2846" s="8"/>
      <c r="D2846" s="8"/>
      <c r="E2846" s="8"/>
      <c r="F2846" s="8"/>
      <c r="G2846" s="8"/>
      <c r="H2846" s="8"/>
      <c r="I2846" s="8"/>
      <c r="J2846" s="8"/>
      <c r="K2846" s="8"/>
      <c r="L2846" s="8"/>
      <c r="M2846" s="1"/>
      <c r="W2846" s="15"/>
    </row>
    <row r="2847" spans="2:23" ht="12.75" hidden="1" x14ac:dyDescent="0.2">
      <c r="B2847" s="8"/>
      <c r="C2847" s="8"/>
      <c r="D2847" s="8"/>
      <c r="E2847" s="8"/>
      <c r="F2847" s="8"/>
      <c r="G2847" s="8"/>
      <c r="H2847" s="8"/>
      <c r="I2847" s="8"/>
      <c r="J2847" s="8"/>
      <c r="K2847" s="8"/>
      <c r="L2847" s="8"/>
      <c r="M2847" s="1"/>
      <c r="W2847" s="15"/>
    </row>
    <row r="2848" spans="2:23" ht="12.75" hidden="1" x14ac:dyDescent="0.2">
      <c r="B2848" s="8"/>
      <c r="C2848" s="8"/>
      <c r="D2848" s="8"/>
      <c r="E2848" s="8"/>
      <c r="F2848" s="8"/>
      <c r="G2848" s="8"/>
      <c r="H2848" s="8"/>
      <c r="I2848" s="8"/>
      <c r="J2848" s="8"/>
      <c r="K2848" s="8"/>
      <c r="L2848" s="8"/>
      <c r="M2848" s="1"/>
      <c r="W2848" s="15"/>
    </row>
    <row r="2849" spans="2:23" ht="12.75" hidden="1" x14ac:dyDescent="0.2">
      <c r="B2849" s="8"/>
      <c r="C2849" s="8"/>
      <c r="D2849" s="8"/>
      <c r="E2849" s="8"/>
      <c r="F2849" s="8"/>
      <c r="G2849" s="8"/>
      <c r="H2849" s="8"/>
      <c r="I2849" s="8"/>
      <c r="J2849" s="8"/>
      <c r="K2849" s="8"/>
      <c r="L2849" s="8"/>
      <c r="M2849" s="1"/>
      <c r="W2849" s="15"/>
    </row>
    <row r="2850" spans="2:23" ht="12.75" hidden="1" x14ac:dyDescent="0.2">
      <c r="B2850" s="8"/>
      <c r="C2850" s="8"/>
      <c r="D2850" s="8"/>
      <c r="E2850" s="8"/>
      <c r="F2850" s="8"/>
      <c r="G2850" s="8"/>
      <c r="H2850" s="8"/>
      <c r="I2850" s="8"/>
      <c r="J2850" s="8"/>
      <c r="K2850" s="8"/>
      <c r="L2850" s="8"/>
      <c r="M2850" s="1"/>
      <c r="W2850" s="15"/>
    </row>
    <row r="2851" spans="2:23" ht="12.75" hidden="1" x14ac:dyDescent="0.2">
      <c r="B2851" s="8"/>
      <c r="C2851" s="8"/>
      <c r="D2851" s="8"/>
      <c r="E2851" s="8"/>
      <c r="F2851" s="8"/>
      <c r="G2851" s="8"/>
      <c r="H2851" s="8"/>
      <c r="I2851" s="8"/>
      <c r="J2851" s="8"/>
      <c r="K2851" s="8"/>
      <c r="L2851" s="8"/>
      <c r="M2851" s="1"/>
      <c r="W2851" s="15"/>
    </row>
    <row r="2852" spans="2:23" ht="12.75" hidden="1" x14ac:dyDescent="0.2">
      <c r="B2852" s="8"/>
      <c r="C2852" s="8"/>
      <c r="D2852" s="8"/>
      <c r="E2852" s="8"/>
      <c r="F2852" s="8"/>
      <c r="G2852" s="8"/>
      <c r="H2852" s="8"/>
      <c r="I2852" s="8"/>
      <c r="J2852" s="8"/>
      <c r="K2852" s="8"/>
      <c r="L2852" s="8"/>
      <c r="M2852" s="1"/>
      <c r="W2852" s="15"/>
    </row>
    <row r="2853" spans="2:23" ht="12.75" hidden="1" x14ac:dyDescent="0.2">
      <c r="B2853" s="8"/>
      <c r="C2853" s="8"/>
      <c r="D2853" s="8"/>
      <c r="E2853" s="8"/>
      <c r="F2853" s="8"/>
      <c r="G2853" s="8"/>
      <c r="H2853" s="8"/>
      <c r="I2853" s="8"/>
      <c r="J2853" s="8"/>
      <c r="K2853" s="8"/>
      <c r="L2853" s="8"/>
      <c r="M2853" s="1"/>
      <c r="W2853" s="15"/>
    </row>
    <row r="2854" spans="2:23" ht="12.75" hidden="1" x14ac:dyDescent="0.2">
      <c r="B2854" s="8"/>
      <c r="C2854" s="8"/>
      <c r="D2854" s="8"/>
      <c r="E2854" s="8"/>
      <c r="F2854" s="8"/>
      <c r="G2854" s="8"/>
      <c r="H2854" s="8"/>
      <c r="I2854" s="8"/>
      <c r="J2854" s="8"/>
      <c r="K2854" s="8"/>
      <c r="L2854" s="8"/>
      <c r="M2854" s="1"/>
      <c r="W2854" s="15"/>
    </row>
    <row r="2855" spans="2:23" ht="12.75" hidden="1" x14ac:dyDescent="0.2">
      <c r="B2855" s="8"/>
      <c r="C2855" s="8"/>
      <c r="D2855" s="8"/>
      <c r="E2855" s="8"/>
      <c r="F2855" s="8"/>
      <c r="G2855" s="8"/>
      <c r="H2855" s="8"/>
      <c r="I2855" s="8"/>
      <c r="J2855" s="8"/>
      <c r="K2855" s="8"/>
      <c r="L2855" s="8"/>
      <c r="M2855" s="1"/>
      <c r="W2855" s="15"/>
    </row>
    <row r="2856" spans="2:23" ht="12.75" hidden="1" x14ac:dyDescent="0.2">
      <c r="B2856" s="8"/>
      <c r="C2856" s="8"/>
      <c r="D2856" s="8"/>
      <c r="E2856" s="8"/>
      <c r="F2856" s="8"/>
      <c r="G2856" s="8"/>
      <c r="H2856" s="8"/>
      <c r="I2856" s="8"/>
      <c r="J2856" s="8"/>
      <c r="K2856" s="8"/>
      <c r="L2856" s="8"/>
      <c r="M2856" s="1"/>
      <c r="W2856" s="15"/>
    </row>
    <row r="2857" spans="2:23" ht="12.75" hidden="1" x14ac:dyDescent="0.2">
      <c r="B2857" s="8"/>
      <c r="C2857" s="8"/>
      <c r="D2857" s="8"/>
      <c r="E2857" s="8"/>
      <c r="F2857" s="8"/>
      <c r="G2857" s="8"/>
      <c r="H2857" s="8"/>
      <c r="I2857" s="8"/>
      <c r="J2857" s="8"/>
      <c r="K2857" s="8"/>
      <c r="L2857" s="8"/>
      <c r="M2857" s="1"/>
      <c r="W2857" s="15"/>
    </row>
    <row r="2858" spans="2:23" ht="12.75" hidden="1" x14ac:dyDescent="0.2">
      <c r="B2858" s="8"/>
      <c r="C2858" s="8"/>
      <c r="D2858" s="8"/>
      <c r="E2858" s="8"/>
      <c r="F2858" s="8"/>
      <c r="G2858" s="8"/>
      <c r="H2858" s="8"/>
      <c r="I2858" s="8"/>
      <c r="J2858" s="8"/>
      <c r="K2858" s="8"/>
      <c r="L2858" s="8"/>
      <c r="M2858" s="1"/>
      <c r="W2858" s="15"/>
    </row>
    <row r="2859" spans="2:23" ht="12.75" hidden="1" x14ac:dyDescent="0.2">
      <c r="B2859" s="8"/>
      <c r="C2859" s="8"/>
      <c r="D2859" s="8"/>
      <c r="E2859" s="8"/>
      <c r="F2859" s="8"/>
      <c r="G2859" s="8"/>
      <c r="H2859" s="8"/>
      <c r="I2859" s="8"/>
      <c r="J2859" s="8"/>
      <c r="K2859" s="8"/>
      <c r="L2859" s="8"/>
      <c r="M2859" s="1"/>
      <c r="W2859" s="15"/>
    </row>
    <row r="2860" spans="2:23" ht="12.75" hidden="1" x14ac:dyDescent="0.2">
      <c r="B2860" s="8"/>
      <c r="C2860" s="8"/>
      <c r="D2860" s="8"/>
      <c r="E2860" s="8"/>
      <c r="F2860" s="8"/>
      <c r="G2860" s="8"/>
      <c r="H2860" s="8"/>
      <c r="I2860" s="8"/>
      <c r="J2860" s="8"/>
      <c r="K2860" s="8"/>
      <c r="L2860" s="8"/>
      <c r="M2860" s="1"/>
      <c r="W2860" s="15"/>
    </row>
    <row r="2861" spans="2:23" ht="12.75" hidden="1" x14ac:dyDescent="0.2">
      <c r="B2861" s="8"/>
      <c r="C2861" s="8"/>
      <c r="D2861" s="8"/>
      <c r="E2861" s="8"/>
      <c r="F2861" s="8"/>
      <c r="G2861" s="8"/>
      <c r="H2861" s="8"/>
      <c r="I2861" s="8"/>
      <c r="J2861" s="8"/>
      <c r="K2861" s="8"/>
      <c r="L2861" s="8"/>
      <c r="M2861" s="1"/>
      <c r="W2861" s="15"/>
    </row>
    <row r="2862" spans="2:23" ht="12.75" hidden="1" x14ac:dyDescent="0.2">
      <c r="B2862" s="8"/>
      <c r="C2862" s="8"/>
      <c r="D2862" s="8"/>
      <c r="E2862" s="8"/>
      <c r="F2862" s="8"/>
      <c r="G2862" s="8"/>
      <c r="H2862" s="8"/>
      <c r="I2862" s="8"/>
      <c r="J2862" s="8"/>
      <c r="K2862" s="8"/>
      <c r="L2862" s="8"/>
      <c r="M2862" s="1"/>
      <c r="W2862" s="15"/>
    </row>
    <row r="2863" spans="2:23" ht="12.75" hidden="1" x14ac:dyDescent="0.2">
      <c r="B2863" s="8"/>
      <c r="C2863" s="8"/>
      <c r="D2863" s="8"/>
      <c r="E2863" s="8"/>
      <c r="F2863" s="8"/>
      <c r="G2863" s="8"/>
      <c r="H2863" s="8"/>
      <c r="I2863" s="8"/>
      <c r="J2863" s="8"/>
      <c r="K2863" s="8"/>
      <c r="L2863" s="8"/>
      <c r="M2863" s="1"/>
      <c r="W2863" s="15"/>
    </row>
    <row r="2864" spans="2:23" ht="12.75" hidden="1" x14ac:dyDescent="0.2">
      <c r="B2864" s="8"/>
      <c r="C2864" s="8"/>
      <c r="D2864" s="8"/>
      <c r="E2864" s="8"/>
      <c r="F2864" s="8"/>
      <c r="G2864" s="8"/>
      <c r="H2864" s="8"/>
      <c r="I2864" s="8"/>
      <c r="J2864" s="8"/>
      <c r="K2864" s="8"/>
      <c r="L2864" s="8"/>
      <c r="M2864" s="1"/>
      <c r="W2864" s="15"/>
    </row>
    <row r="2865" spans="2:23" ht="12.75" hidden="1" x14ac:dyDescent="0.2">
      <c r="B2865" s="8"/>
      <c r="C2865" s="8"/>
      <c r="D2865" s="8"/>
      <c r="E2865" s="8"/>
      <c r="F2865" s="8"/>
      <c r="G2865" s="8"/>
      <c r="H2865" s="8"/>
      <c r="I2865" s="8"/>
      <c r="J2865" s="8"/>
      <c r="K2865" s="8"/>
      <c r="L2865" s="8"/>
      <c r="M2865" s="1"/>
      <c r="W2865" s="15"/>
    </row>
    <row r="2866" spans="2:23" ht="12.75" hidden="1" x14ac:dyDescent="0.2">
      <c r="B2866" s="8"/>
      <c r="C2866" s="8"/>
      <c r="D2866" s="8"/>
      <c r="E2866" s="8"/>
      <c r="F2866" s="8"/>
      <c r="G2866" s="8"/>
      <c r="H2866" s="8"/>
      <c r="I2866" s="8"/>
      <c r="J2866" s="8"/>
      <c r="K2866" s="8"/>
      <c r="L2866" s="8"/>
      <c r="M2866" s="1"/>
      <c r="W2866" s="15"/>
    </row>
    <row r="2867" spans="2:23" ht="12.75" hidden="1" x14ac:dyDescent="0.2">
      <c r="B2867" s="8"/>
      <c r="C2867" s="8"/>
      <c r="D2867" s="8"/>
      <c r="E2867" s="8"/>
      <c r="F2867" s="8"/>
      <c r="G2867" s="8"/>
      <c r="H2867" s="8"/>
      <c r="I2867" s="8"/>
      <c r="J2867" s="8"/>
      <c r="K2867" s="8"/>
      <c r="L2867" s="8"/>
      <c r="M2867" s="1"/>
      <c r="W2867" s="15"/>
    </row>
    <row r="2868" spans="2:23" ht="12.75" hidden="1" x14ac:dyDescent="0.2">
      <c r="B2868" s="8"/>
      <c r="C2868" s="8"/>
      <c r="D2868" s="8"/>
      <c r="E2868" s="8"/>
      <c r="F2868" s="8"/>
      <c r="G2868" s="8"/>
      <c r="H2868" s="8"/>
      <c r="I2868" s="8"/>
      <c r="J2868" s="8"/>
      <c r="K2868" s="8"/>
      <c r="L2868" s="8"/>
      <c r="M2868" s="1"/>
      <c r="W2868" s="15"/>
    </row>
    <row r="2869" spans="2:23" ht="12.75" hidden="1" x14ac:dyDescent="0.2">
      <c r="B2869" s="8"/>
      <c r="C2869" s="8"/>
      <c r="D2869" s="8"/>
      <c r="E2869" s="8"/>
      <c r="F2869" s="8"/>
      <c r="G2869" s="8"/>
      <c r="H2869" s="8"/>
      <c r="I2869" s="8"/>
      <c r="J2869" s="8"/>
      <c r="K2869" s="8"/>
      <c r="L2869" s="8"/>
      <c r="M2869" s="1"/>
      <c r="W2869" s="15"/>
    </row>
    <row r="2870" spans="2:23" ht="12.75" hidden="1" x14ac:dyDescent="0.2">
      <c r="B2870" s="8"/>
      <c r="C2870" s="8"/>
      <c r="D2870" s="8"/>
      <c r="E2870" s="8"/>
      <c r="F2870" s="8"/>
      <c r="G2870" s="8"/>
      <c r="H2870" s="8"/>
      <c r="I2870" s="8"/>
      <c r="J2870" s="8"/>
      <c r="K2870" s="8"/>
      <c r="L2870" s="8"/>
      <c r="M2870" s="1"/>
      <c r="W2870" s="15"/>
    </row>
    <row r="2871" spans="2:23" ht="12.75" hidden="1" x14ac:dyDescent="0.2">
      <c r="B2871" s="8"/>
      <c r="C2871" s="8"/>
      <c r="D2871" s="8"/>
      <c r="E2871" s="8"/>
      <c r="F2871" s="8"/>
      <c r="G2871" s="8"/>
      <c r="H2871" s="8"/>
      <c r="I2871" s="8"/>
      <c r="J2871" s="8"/>
      <c r="K2871" s="8"/>
      <c r="L2871" s="8"/>
      <c r="M2871" s="1"/>
      <c r="W2871" s="15"/>
    </row>
    <row r="2872" spans="2:23" ht="12.75" hidden="1" x14ac:dyDescent="0.2">
      <c r="B2872" s="8"/>
      <c r="C2872" s="8"/>
      <c r="D2872" s="8"/>
      <c r="E2872" s="8"/>
      <c r="F2872" s="8"/>
      <c r="G2872" s="8"/>
      <c r="H2872" s="8"/>
      <c r="I2872" s="8"/>
      <c r="J2872" s="8"/>
      <c r="K2872" s="8"/>
      <c r="L2872" s="8"/>
      <c r="M2872" s="1"/>
      <c r="W2872" s="15"/>
    </row>
    <row r="2873" spans="2:23" ht="12.75" hidden="1" x14ac:dyDescent="0.2">
      <c r="B2873" s="8"/>
      <c r="C2873" s="8"/>
      <c r="D2873" s="8"/>
      <c r="E2873" s="8"/>
      <c r="F2873" s="8"/>
      <c r="G2873" s="8"/>
      <c r="H2873" s="8"/>
      <c r="I2873" s="8"/>
      <c r="J2873" s="8"/>
      <c r="K2873" s="8"/>
      <c r="L2873" s="8"/>
      <c r="M2873" s="1"/>
      <c r="W2873" s="15"/>
    </row>
    <row r="2874" spans="2:23" ht="12.75" hidden="1" x14ac:dyDescent="0.2">
      <c r="B2874" s="8"/>
      <c r="C2874" s="8"/>
      <c r="D2874" s="8"/>
      <c r="E2874" s="8"/>
      <c r="F2874" s="8"/>
      <c r="G2874" s="8"/>
      <c r="H2874" s="8"/>
      <c r="I2874" s="8"/>
      <c r="J2874" s="8"/>
      <c r="K2874" s="8"/>
      <c r="L2874" s="8"/>
      <c r="M2874" s="1"/>
      <c r="W2874" s="15"/>
    </row>
    <row r="2875" spans="2:23" ht="12.75" hidden="1" x14ac:dyDescent="0.2">
      <c r="B2875" s="8"/>
      <c r="C2875" s="8"/>
      <c r="D2875" s="8"/>
      <c r="E2875" s="8"/>
      <c r="F2875" s="8"/>
      <c r="G2875" s="8"/>
      <c r="H2875" s="8"/>
      <c r="I2875" s="8"/>
      <c r="J2875" s="8"/>
      <c r="K2875" s="8"/>
      <c r="L2875" s="8"/>
      <c r="M2875" s="1"/>
      <c r="W2875" s="15"/>
    </row>
    <row r="2876" spans="2:23" ht="12.75" hidden="1" x14ac:dyDescent="0.2">
      <c r="B2876" s="8"/>
      <c r="C2876" s="8"/>
      <c r="D2876" s="8"/>
      <c r="E2876" s="8"/>
      <c r="F2876" s="8"/>
      <c r="G2876" s="8"/>
      <c r="H2876" s="8"/>
      <c r="I2876" s="8"/>
      <c r="J2876" s="8"/>
      <c r="K2876" s="8"/>
      <c r="L2876" s="8"/>
      <c r="M2876" s="1"/>
      <c r="W2876" s="15"/>
    </row>
    <row r="2877" spans="2:23" ht="12.75" hidden="1" x14ac:dyDescent="0.2">
      <c r="B2877" s="8"/>
      <c r="C2877" s="8"/>
      <c r="D2877" s="8"/>
      <c r="E2877" s="8"/>
      <c r="F2877" s="8"/>
      <c r="G2877" s="8"/>
      <c r="H2877" s="8"/>
      <c r="I2877" s="8"/>
      <c r="J2877" s="8"/>
      <c r="K2877" s="8"/>
      <c r="L2877" s="8"/>
      <c r="M2877" s="1"/>
      <c r="W2877" s="15"/>
    </row>
    <row r="2878" spans="2:23" ht="12.75" hidden="1" x14ac:dyDescent="0.2">
      <c r="B2878" s="8"/>
      <c r="C2878" s="8"/>
      <c r="D2878" s="8"/>
      <c r="E2878" s="8"/>
      <c r="F2878" s="8"/>
      <c r="G2878" s="8"/>
      <c r="H2878" s="8"/>
      <c r="I2878" s="8"/>
      <c r="J2878" s="8"/>
      <c r="K2878" s="8"/>
      <c r="L2878" s="8"/>
      <c r="M2878" s="1"/>
      <c r="W2878" s="15"/>
    </row>
    <row r="2879" spans="2:23" ht="12.75" hidden="1" x14ac:dyDescent="0.2">
      <c r="B2879" s="8"/>
      <c r="C2879" s="8"/>
      <c r="D2879" s="8"/>
      <c r="E2879" s="8"/>
      <c r="F2879" s="8"/>
      <c r="G2879" s="8"/>
      <c r="H2879" s="8"/>
      <c r="I2879" s="8"/>
      <c r="J2879" s="8"/>
      <c r="K2879" s="8"/>
      <c r="L2879" s="8"/>
      <c r="M2879" s="1"/>
      <c r="W2879" s="15"/>
    </row>
    <row r="2880" spans="2:23" ht="12.75" hidden="1" x14ac:dyDescent="0.2">
      <c r="B2880" s="8"/>
      <c r="C2880" s="8"/>
      <c r="D2880" s="8"/>
      <c r="E2880" s="8"/>
      <c r="F2880" s="8"/>
      <c r="G2880" s="8"/>
      <c r="H2880" s="8"/>
      <c r="I2880" s="8"/>
      <c r="J2880" s="8"/>
      <c r="K2880" s="8"/>
      <c r="L2880" s="8"/>
      <c r="M2880" s="1"/>
      <c r="W2880" s="15"/>
    </row>
    <row r="2881" spans="2:23" ht="12.75" hidden="1" x14ac:dyDescent="0.2">
      <c r="B2881" s="8"/>
      <c r="C2881" s="8"/>
      <c r="D2881" s="8"/>
      <c r="E2881" s="8"/>
      <c r="F2881" s="8"/>
      <c r="G2881" s="8"/>
      <c r="H2881" s="8"/>
      <c r="I2881" s="8"/>
      <c r="J2881" s="8"/>
      <c r="K2881" s="8"/>
      <c r="L2881" s="8"/>
      <c r="M2881" s="1"/>
      <c r="W2881" s="15"/>
    </row>
    <row r="2882" spans="2:23" ht="12.75" hidden="1" x14ac:dyDescent="0.2">
      <c r="B2882" s="8"/>
      <c r="C2882" s="8"/>
      <c r="D2882" s="8"/>
      <c r="E2882" s="8"/>
      <c r="F2882" s="8"/>
      <c r="G2882" s="8"/>
      <c r="H2882" s="8"/>
      <c r="I2882" s="8"/>
      <c r="J2882" s="8"/>
      <c r="K2882" s="8"/>
      <c r="L2882" s="8"/>
      <c r="M2882" s="1"/>
      <c r="W2882" s="15"/>
    </row>
    <row r="2883" spans="2:23" ht="12.75" hidden="1" x14ac:dyDescent="0.2">
      <c r="B2883" s="8"/>
      <c r="C2883" s="8"/>
      <c r="D2883" s="8"/>
      <c r="E2883" s="8"/>
      <c r="F2883" s="8"/>
      <c r="G2883" s="8"/>
      <c r="H2883" s="8"/>
      <c r="I2883" s="8"/>
      <c r="J2883" s="8"/>
      <c r="K2883" s="8"/>
      <c r="L2883" s="8"/>
      <c r="M2883" s="1"/>
      <c r="W2883" s="15"/>
    </row>
    <row r="2884" spans="2:23" ht="12.75" hidden="1" x14ac:dyDescent="0.2">
      <c r="B2884" s="8"/>
      <c r="C2884" s="8"/>
      <c r="D2884" s="8"/>
      <c r="E2884" s="8"/>
      <c r="F2884" s="8"/>
      <c r="G2884" s="8"/>
      <c r="H2884" s="8"/>
      <c r="I2884" s="8"/>
      <c r="J2884" s="8"/>
      <c r="K2884" s="8"/>
      <c r="L2884" s="8"/>
      <c r="M2884" s="1"/>
      <c r="W2884" s="15"/>
    </row>
    <row r="2885" spans="2:23" ht="12.75" hidden="1" x14ac:dyDescent="0.2">
      <c r="B2885" s="8"/>
      <c r="C2885" s="8"/>
      <c r="D2885" s="8"/>
      <c r="E2885" s="8"/>
      <c r="F2885" s="8"/>
      <c r="G2885" s="8"/>
      <c r="H2885" s="8"/>
      <c r="I2885" s="8"/>
      <c r="J2885" s="8"/>
      <c r="K2885" s="8"/>
      <c r="L2885" s="8"/>
      <c r="M2885" s="1"/>
      <c r="W2885" s="15"/>
    </row>
    <row r="2886" spans="2:23" ht="12.75" hidden="1" x14ac:dyDescent="0.2">
      <c r="B2886" s="8"/>
      <c r="C2886" s="8"/>
      <c r="D2886" s="8"/>
      <c r="E2886" s="8"/>
      <c r="F2886" s="8"/>
      <c r="G2886" s="8"/>
      <c r="H2886" s="8"/>
      <c r="I2886" s="8"/>
      <c r="J2886" s="8"/>
      <c r="K2886" s="8"/>
      <c r="L2886" s="8"/>
      <c r="M2886" s="1"/>
      <c r="W2886" s="15"/>
    </row>
    <row r="2887" spans="2:23" ht="12.75" hidden="1" x14ac:dyDescent="0.2">
      <c r="B2887" s="8"/>
      <c r="C2887" s="8"/>
      <c r="D2887" s="8"/>
      <c r="E2887" s="8"/>
      <c r="F2887" s="8"/>
      <c r="G2887" s="8"/>
      <c r="H2887" s="8"/>
      <c r="I2887" s="8"/>
      <c r="J2887" s="8"/>
      <c r="K2887" s="8"/>
      <c r="L2887" s="8"/>
      <c r="M2887" s="1"/>
      <c r="W2887" s="15"/>
    </row>
    <row r="2888" spans="2:23" ht="12.75" hidden="1" x14ac:dyDescent="0.2">
      <c r="B2888" s="8"/>
      <c r="C2888" s="8"/>
      <c r="D2888" s="8"/>
      <c r="E2888" s="8"/>
      <c r="F2888" s="8"/>
      <c r="G2888" s="8"/>
      <c r="H2888" s="8"/>
      <c r="I2888" s="8"/>
      <c r="J2888" s="8"/>
      <c r="K2888" s="8"/>
      <c r="L2888" s="8"/>
      <c r="M2888" s="1"/>
      <c r="W2888" s="15"/>
    </row>
    <row r="2889" spans="2:23" ht="12.75" hidden="1" x14ac:dyDescent="0.2">
      <c r="B2889" s="8"/>
      <c r="C2889" s="8"/>
      <c r="D2889" s="8"/>
      <c r="E2889" s="8"/>
      <c r="F2889" s="8"/>
      <c r="G2889" s="8"/>
      <c r="H2889" s="8"/>
      <c r="I2889" s="8"/>
      <c r="J2889" s="8"/>
      <c r="K2889" s="8"/>
      <c r="L2889" s="8"/>
      <c r="M2889" s="1"/>
      <c r="W2889" s="15"/>
    </row>
    <row r="2890" spans="2:23" ht="12.75" hidden="1" x14ac:dyDescent="0.2">
      <c r="B2890" s="8"/>
      <c r="C2890" s="8"/>
      <c r="D2890" s="8"/>
      <c r="E2890" s="8"/>
      <c r="F2890" s="8"/>
      <c r="G2890" s="8"/>
      <c r="H2890" s="8"/>
      <c r="I2890" s="8"/>
      <c r="J2890" s="8"/>
      <c r="K2890" s="8"/>
      <c r="L2890" s="8"/>
      <c r="M2890" s="1"/>
      <c r="W2890" s="15"/>
    </row>
    <row r="2891" spans="2:23" ht="12.75" hidden="1" x14ac:dyDescent="0.2">
      <c r="B2891" s="8"/>
      <c r="C2891" s="8"/>
      <c r="D2891" s="8"/>
      <c r="E2891" s="8"/>
      <c r="F2891" s="8"/>
      <c r="G2891" s="8"/>
      <c r="H2891" s="8"/>
      <c r="I2891" s="8"/>
      <c r="J2891" s="8"/>
      <c r="K2891" s="8"/>
      <c r="L2891" s="8"/>
      <c r="M2891" s="1"/>
      <c r="W2891" s="15"/>
    </row>
    <row r="2892" spans="2:23" ht="12.75" hidden="1" x14ac:dyDescent="0.2">
      <c r="B2892" s="8"/>
      <c r="C2892" s="8"/>
      <c r="D2892" s="8"/>
      <c r="E2892" s="8"/>
      <c r="F2892" s="8"/>
      <c r="G2892" s="8"/>
      <c r="H2892" s="8"/>
      <c r="I2892" s="8"/>
      <c r="J2892" s="8"/>
      <c r="K2892" s="8"/>
      <c r="L2892" s="8"/>
      <c r="M2892" s="1"/>
      <c r="W2892" s="15"/>
    </row>
    <row r="2893" spans="2:23" ht="12.75" hidden="1" x14ac:dyDescent="0.2">
      <c r="B2893" s="8"/>
      <c r="C2893" s="8"/>
      <c r="D2893" s="8"/>
      <c r="E2893" s="8"/>
      <c r="F2893" s="8"/>
      <c r="G2893" s="8"/>
      <c r="H2893" s="8"/>
      <c r="I2893" s="8"/>
      <c r="J2893" s="8"/>
      <c r="K2893" s="8"/>
      <c r="L2893" s="8"/>
      <c r="M2893" s="1"/>
      <c r="W2893" s="15"/>
    </row>
    <row r="2894" spans="2:23" ht="12.75" hidden="1" x14ac:dyDescent="0.2">
      <c r="B2894" s="8"/>
      <c r="C2894" s="8"/>
      <c r="D2894" s="8"/>
      <c r="E2894" s="8"/>
      <c r="F2894" s="8"/>
      <c r="G2894" s="8"/>
      <c r="H2894" s="8"/>
      <c r="I2894" s="8"/>
      <c r="J2894" s="8"/>
      <c r="K2894" s="8"/>
      <c r="L2894" s="8"/>
      <c r="M2894" s="1"/>
      <c r="W2894" s="15"/>
    </row>
    <row r="2895" spans="2:23" ht="12.75" hidden="1" x14ac:dyDescent="0.2">
      <c r="B2895" s="8"/>
      <c r="C2895" s="8"/>
      <c r="D2895" s="8"/>
      <c r="E2895" s="8"/>
      <c r="F2895" s="8"/>
      <c r="G2895" s="8"/>
      <c r="H2895" s="8"/>
      <c r="I2895" s="8"/>
      <c r="J2895" s="8"/>
      <c r="K2895" s="8"/>
      <c r="L2895" s="8"/>
      <c r="M2895" s="1"/>
      <c r="W2895" s="15"/>
    </row>
    <row r="2896" spans="2:23" ht="12.75" hidden="1" x14ac:dyDescent="0.2">
      <c r="B2896" s="8"/>
      <c r="C2896" s="8"/>
      <c r="D2896" s="8"/>
      <c r="E2896" s="8"/>
      <c r="F2896" s="8"/>
      <c r="G2896" s="8"/>
      <c r="H2896" s="8"/>
      <c r="I2896" s="8"/>
      <c r="J2896" s="8"/>
      <c r="K2896" s="8"/>
      <c r="L2896" s="8"/>
      <c r="M2896" s="1"/>
      <c r="W2896" s="15"/>
    </row>
    <row r="2897" spans="2:23" ht="12.75" hidden="1" x14ac:dyDescent="0.2">
      <c r="B2897" s="8"/>
      <c r="C2897" s="8"/>
      <c r="D2897" s="8"/>
      <c r="E2897" s="8"/>
      <c r="F2897" s="8"/>
      <c r="G2897" s="8"/>
      <c r="H2897" s="8"/>
      <c r="I2897" s="8"/>
      <c r="J2897" s="8"/>
      <c r="K2897" s="8"/>
      <c r="L2897" s="8"/>
      <c r="M2897" s="1"/>
      <c r="W2897" s="15"/>
    </row>
    <row r="2898" spans="2:23" ht="12.75" hidden="1" x14ac:dyDescent="0.2">
      <c r="B2898" s="8"/>
      <c r="C2898" s="8"/>
      <c r="D2898" s="8"/>
      <c r="E2898" s="8"/>
      <c r="F2898" s="8"/>
      <c r="G2898" s="8"/>
      <c r="H2898" s="8"/>
      <c r="I2898" s="8"/>
      <c r="J2898" s="8"/>
      <c r="K2898" s="8"/>
      <c r="L2898" s="8"/>
      <c r="M2898" s="1"/>
      <c r="W2898" s="15"/>
    </row>
    <row r="2899" spans="2:23" ht="12.75" hidden="1" x14ac:dyDescent="0.2">
      <c r="B2899" s="8"/>
      <c r="C2899" s="8"/>
      <c r="D2899" s="8"/>
      <c r="E2899" s="8"/>
      <c r="F2899" s="8"/>
      <c r="G2899" s="8"/>
      <c r="H2899" s="8"/>
      <c r="I2899" s="8"/>
      <c r="J2899" s="8"/>
      <c r="K2899" s="8"/>
      <c r="L2899" s="8"/>
      <c r="M2899" s="1"/>
      <c r="W2899" s="15"/>
    </row>
    <row r="2900" spans="2:23" ht="12.75" hidden="1" x14ac:dyDescent="0.2">
      <c r="B2900" s="8"/>
      <c r="C2900" s="8"/>
      <c r="D2900" s="8"/>
      <c r="E2900" s="8"/>
      <c r="F2900" s="8"/>
      <c r="G2900" s="8"/>
      <c r="H2900" s="8"/>
      <c r="I2900" s="8"/>
      <c r="J2900" s="8"/>
      <c r="K2900" s="8"/>
      <c r="L2900" s="8"/>
      <c r="M2900" s="1"/>
      <c r="W2900" s="15"/>
    </row>
    <row r="2901" spans="2:23" ht="12.75" hidden="1" x14ac:dyDescent="0.2">
      <c r="B2901" s="8"/>
      <c r="C2901" s="8"/>
      <c r="D2901" s="8"/>
      <c r="E2901" s="8"/>
      <c r="F2901" s="8"/>
      <c r="G2901" s="8"/>
      <c r="H2901" s="8"/>
      <c r="I2901" s="8"/>
      <c r="J2901" s="8"/>
      <c r="K2901" s="8"/>
      <c r="L2901" s="8"/>
      <c r="M2901" s="1"/>
      <c r="W2901" s="15"/>
    </row>
    <row r="2902" spans="2:23" ht="12.75" hidden="1" x14ac:dyDescent="0.2">
      <c r="B2902" s="8"/>
      <c r="C2902" s="8"/>
      <c r="D2902" s="8"/>
      <c r="E2902" s="8"/>
      <c r="F2902" s="8"/>
      <c r="G2902" s="8"/>
      <c r="H2902" s="8"/>
      <c r="I2902" s="8"/>
      <c r="J2902" s="8"/>
      <c r="K2902" s="8"/>
      <c r="L2902" s="8"/>
      <c r="M2902" s="1"/>
      <c r="W2902" s="15"/>
    </row>
    <row r="2903" spans="2:23" ht="12.75" hidden="1" x14ac:dyDescent="0.2">
      <c r="B2903" s="8"/>
      <c r="C2903" s="8"/>
      <c r="D2903" s="8"/>
      <c r="E2903" s="8"/>
      <c r="F2903" s="8"/>
      <c r="G2903" s="8"/>
      <c r="H2903" s="8"/>
      <c r="I2903" s="8"/>
      <c r="J2903" s="8"/>
      <c r="K2903" s="8"/>
      <c r="L2903" s="8"/>
      <c r="M2903" s="1"/>
      <c r="W2903" s="15"/>
    </row>
    <row r="2904" spans="2:23" ht="12.75" hidden="1" x14ac:dyDescent="0.2">
      <c r="B2904" s="8"/>
      <c r="C2904" s="8"/>
      <c r="D2904" s="8"/>
      <c r="E2904" s="8"/>
      <c r="F2904" s="8"/>
      <c r="G2904" s="8"/>
      <c r="H2904" s="8"/>
      <c r="I2904" s="8"/>
      <c r="J2904" s="8"/>
      <c r="K2904" s="8"/>
      <c r="L2904" s="8"/>
      <c r="M2904" s="1"/>
      <c r="W2904" s="15"/>
    </row>
    <row r="2905" spans="2:23" ht="12.75" hidden="1" x14ac:dyDescent="0.2">
      <c r="B2905" s="8"/>
      <c r="C2905" s="8"/>
      <c r="D2905" s="8"/>
      <c r="E2905" s="8"/>
      <c r="F2905" s="8"/>
      <c r="G2905" s="8"/>
      <c r="H2905" s="8"/>
      <c r="I2905" s="8"/>
      <c r="J2905" s="8"/>
      <c r="K2905" s="8"/>
      <c r="L2905" s="8"/>
      <c r="M2905" s="1"/>
      <c r="W2905" s="15"/>
    </row>
    <row r="2906" spans="2:23" ht="12.75" hidden="1" x14ac:dyDescent="0.2">
      <c r="B2906" s="8"/>
      <c r="C2906" s="8"/>
      <c r="D2906" s="8"/>
      <c r="E2906" s="8"/>
      <c r="F2906" s="8"/>
      <c r="G2906" s="8"/>
      <c r="H2906" s="8"/>
      <c r="I2906" s="8"/>
      <c r="J2906" s="8"/>
      <c r="K2906" s="8"/>
      <c r="L2906" s="8"/>
      <c r="M2906" s="1"/>
      <c r="W2906" s="15"/>
    </row>
    <row r="2907" spans="2:23" ht="12.75" hidden="1" x14ac:dyDescent="0.2">
      <c r="B2907" s="8"/>
      <c r="C2907" s="8"/>
      <c r="D2907" s="8"/>
      <c r="E2907" s="8"/>
      <c r="F2907" s="8"/>
      <c r="G2907" s="8"/>
      <c r="H2907" s="8"/>
      <c r="I2907" s="8"/>
      <c r="J2907" s="8"/>
      <c r="K2907" s="8"/>
      <c r="L2907" s="8"/>
      <c r="M2907" s="1"/>
      <c r="W2907" s="15"/>
    </row>
    <row r="2908" spans="2:23" ht="12.75" hidden="1" x14ac:dyDescent="0.2">
      <c r="B2908" s="8"/>
      <c r="C2908" s="8"/>
      <c r="D2908" s="8"/>
      <c r="E2908" s="8"/>
      <c r="F2908" s="8"/>
      <c r="G2908" s="8"/>
      <c r="H2908" s="8"/>
      <c r="I2908" s="8"/>
      <c r="J2908" s="8"/>
      <c r="K2908" s="8"/>
      <c r="L2908" s="8"/>
      <c r="M2908" s="1"/>
      <c r="W2908" s="15"/>
    </row>
    <row r="2909" spans="2:23" ht="12.75" hidden="1" x14ac:dyDescent="0.2">
      <c r="B2909" s="8"/>
      <c r="C2909" s="8"/>
      <c r="D2909" s="8"/>
      <c r="E2909" s="8"/>
      <c r="F2909" s="8"/>
      <c r="G2909" s="8"/>
      <c r="H2909" s="8"/>
      <c r="I2909" s="8"/>
      <c r="J2909" s="8"/>
      <c r="K2909" s="8"/>
      <c r="L2909" s="8"/>
      <c r="M2909" s="1"/>
      <c r="W2909" s="15"/>
    </row>
    <row r="2910" spans="2:23" ht="12.75" hidden="1" x14ac:dyDescent="0.2">
      <c r="B2910" s="8"/>
      <c r="C2910" s="8"/>
      <c r="D2910" s="8"/>
      <c r="E2910" s="8"/>
      <c r="F2910" s="8"/>
      <c r="G2910" s="8"/>
      <c r="H2910" s="8"/>
      <c r="I2910" s="8"/>
      <c r="J2910" s="8"/>
      <c r="K2910" s="8"/>
      <c r="L2910" s="8"/>
      <c r="M2910" s="1"/>
      <c r="W2910" s="15"/>
    </row>
    <row r="2911" spans="2:23" ht="12.75" hidden="1" x14ac:dyDescent="0.2">
      <c r="B2911" s="8"/>
      <c r="C2911" s="8"/>
      <c r="D2911" s="8"/>
      <c r="E2911" s="8"/>
      <c r="F2911" s="8"/>
      <c r="G2911" s="8"/>
      <c r="H2911" s="8"/>
      <c r="I2911" s="8"/>
      <c r="J2911" s="8"/>
      <c r="K2911" s="8"/>
      <c r="L2911" s="8"/>
      <c r="M2911" s="1"/>
      <c r="W2911" s="15"/>
    </row>
    <row r="2912" spans="2:23" ht="12.75" hidden="1" x14ac:dyDescent="0.2">
      <c r="B2912" s="8"/>
      <c r="C2912" s="8"/>
      <c r="D2912" s="8"/>
      <c r="E2912" s="8"/>
      <c r="F2912" s="8"/>
      <c r="G2912" s="8"/>
      <c r="H2912" s="8"/>
      <c r="I2912" s="8"/>
      <c r="J2912" s="8"/>
      <c r="K2912" s="8"/>
      <c r="L2912" s="8"/>
      <c r="M2912" s="1"/>
      <c r="W2912" s="15"/>
    </row>
    <row r="2913" spans="2:23" ht="12.75" hidden="1" x14ac:dyDescent="0.2">
      <c r="B2913" s="8"/>
      <c r="C2913" s="8"/>
      <c r="D2913" s="8"/>
      <c r="E2913" s="8"/>
      <c r="F2913" s="8"/>
      <c r="G2913" s="8"/>
      <c r="H2913" s="8"/>
      <c r="I2913" s="8"/>
      <c r="J2913" s="8"/>
      <c r="K2913" s="8"/>
      <c r="L2913" s="8"/>
      <c r="M2913" s="1"/>
      <c r="W2913" s="15"/>
    </row>
    <row r="2914" spans="2:23" ht="12.75" hidden="1" x14ac:dyDescent="0.2">
      <c r="B2914" s="8"/>
      <c r="C2914" s="8"/>
      <c r="D2914" s="8"/>
      <c r="E2914" s="8"/>
      <c r="F2914" s="8"/>
      <c r="G2914" s="8"/>
      <c r="H2914" s="8"/>
      <c r="I2914" s="8"/>
      <c r="J2914" s="8"/>
      <c r="K2914" s="8"/>
      <c r="L2914" s="8"/>
      <c r="M2914" s="1"/>
      <c r="W2914" s="15"/>
    </row>
    <row r="2915" spans="2:23" ht="12.75" hidden="1" x14ac:dyDescent="0.2">
      <c r="B2915" s="8"/>
      <c r="C2915" s="8"/>
      <c r="D2915" s="8"/>
      <c r="E2915" s="8"/>
      <c r="F2915" s="8"/>
      <c r="G2915" s="8"/>
      <c r="H2915" s="8"/>
      <c r="I2915" s="8"/>
      <c r="J2915" s="8"/>
      <c r="K2915" s="8"/>
      <c r="L2915" s="8"/>
      <c r="M2915" s="1"/>
      <c r="W2915" s="15"/>
    </row>
    <row r="2916" spans="2:23" ht="12.75" hidden="1" x14ac:dyDescent="0.2">
      <c r="B2916" s="8"/>
      <c r="C2916" s="8"/>
      <c r="D2916" s="8"/>
      <c r="E2916" s="8"/>
      <c r="F2916" s="8"/>
      <c r="G2916" s="8"/>
      <c r="H2916" s="8"/>
      <c r="I2916" s="8"/>
      <c r="J2916" s="8"/>
      <c r="K2916" s="8"/>
      <c r="L2916" s="8"/>
      <c r="M2916" s="1"/>
      <c r="W2916" s="15"/>
    </row>
    <row r="2917" spans="2:23" ht="12.75" hidden="1" x14ac:dyDescent="0.2">
      <c r="B2917" s="8"/>
      <c r="C2917" s="8"/>
      <c r="D2917" s="8"/>
      <c r="E2917" s="8"/>
      <c r="F2917" s="8"/>
      <c r="G2917" s="8"/>
      <c r="H2917" s="8"/>
      <c r="I2917" s="8"/>
      <c r="J2917" s="8"/>
      <c r="K2917" s="8"/>
      <c r="L2917" s="8"/>
      <c r="M2917" s="1"/>
      <c r="W2917" s="15"/>
    </row>
    <row r="2918" spans="2:23" ht="12.75" hidden="1" x14ac:dyDescent="0.2">
      <c r="B2918" s="8"/>
      <c r="C2918" s="8"/>
      <c r="D2918" s="8"/>
      <c r="E2918" s="8"/>
      <c r="F2918" s="8"/>
      <c r="G2918" s="8"/>
      <c r="H2918" s="8"/>
      <c r="I2918" s="8"/>
      <c r="J2918" s="8"/>
      <c r="K2918" s="8"/>
      <c r="L2918" s="8"/>
      <c r="M2918" s="1"/>
      <c r="W2918" s="15"/>
    </row>
    <row r="2919" spans="2:23" ht="12.75" hidden="1" x14ac:dyDescent="0.2">
      <c r="B2919" s="8"/>
      <c r="C2919" s="8"/>
      <c r="D2919" s="8"/>
      <c r="E2919" s="8"/>
      <c r="F2919" s="8"/>
      <c r="G2919" s="8"/>
      <c r="H2919" s="8"/>
      <c r="I2919" s="8"/>
      <c r="J2919" s="8"/>
      <c r="K2919" s="8"/>
      <c r="L2919" s="8"/>
      <c r="M2919" s="1"/>
      <c r="W2919" s="15"/>
    </row>
    <row r="2920" spans="2:23" ht="12.75" hidden="1" x14ac:dyDescent="0.2">
      <c r="B2920" s="8"/>
      <c r="C2920" s="8"/>
      <c r="D2920" s="8"/>
      <c r="E2920" s="8"/>
      <c r="F2920" s="8"/>
      <c r="G2920" s="8"/>
      <c r="H2920" s="8"/>
      <c r="I2920" s="8"/>
      <c r="J2920" s="8"/>
      <c r="K2920" s="8"/>
      <c r="L2920" s="8"/>
      <c r="M2920" s="1"/>
      <c r="W2920" s="15"/>
    </row>
    <row r="2921" spans="2:23" ht="12.75" hidden="1" x14ac:dyDescent="0.2">
      <c r="B2921" s="8"/>
      <c r="C2921" s="8"/>
      <c r="D2921" s="8"/>
      <c r="E2921" s="8"/>
      <c r="F2921" s="8"/>
      <c r="G2921" s="8"/>
      <c r="H2921" s="8"/>
      <c r="I2921" s="8"/>
      <c r="J2921" s="8"/>
      <c r="K2921" s="8"/>
      <c r="L2921" s="8"/>
      <c r="M2921" s="1"/>
      <c r="W2921" s="15"/>
    </row>
    <row r="2922" spans="2:23" ht="12.75" hidden="1" x14ac:dyDescent="0.2">
      <c r="B2922" s="8"/>
      <c r="C2922" s="8"/>
      <c r="D2922" s="8"/>
      <c r="E2922" s="8"/>
      <c r="F2922" s="8"/>
      <c r="G2922" s="8"/>
      <c r="H2922" s="8"/>
      <c r="I2922" s="8"/>
      <c r="J2922" s="8"/>
      <c r="K2922" s="8"/>
      <c r="L2922" s="8"/>
      <c r="M2922" s="1"/>
      <c r="W2922" s="15"/>
    </row>
    <row r="2923" spans="2:23" ht="12.75" hidden="1" x14ac:dyDescent="0.2">
      <c r="B2923" s="8"/>
      <c r="C2923" s="8"/>
      <c r="D2923" s="8"/>
      <c r="E2923" s="8"/>
      <c r="F2923" s="8"/>
      <c r="G2923" s="8"/>
      <c r="H2923" s="8"/>
      <c r="I2923" s="8"/>
      <c r="J2923" s="8"/>
      <c r="K2923" s="8"/>
      <c r="L2923" s="8"/>
      <c r="M2923" s="1"/>
      <c r="W2923" s="15"/>
    </row>
    <row r="2924" spans="2:23" ht="12.75" hidden="1" x14ac:dyDescent="0.2">
      <c r="B2924" s="8"/>
      <c r="C2924" s="8"/>
      <c r="D2924" s="8"/>
      <c r="E2924" s="8"/>
      <c r="F2924" s="8"/>
      <c r="G2924" s="8"/>
      <c r="H2924" s="8"/>
      <c r="I2924" s="8"/>
      <c r="J2924" s="8"/>
      <c r="K2924" s="8"/>
      <c r="L2924" s="8"/>
      <c r="M2924" s="1"/>
      <c r="W2924" s="15"/>
    </row>
    <row r="2925" spans="2:23" ht="12.75" hidden="1" x14ac:dyDescent="0.2">
      <c r="B2925" s="8"/>
      <c r="C2925" s="8"/>
      <c r="D2925" s="8"/>
      <c r="E2925" s="8"/>
      <c r="F2925" s="8"/>
      <c r="G2925" s="8"/>
      <c r="H2925" s="8"/>
      <c r="I2925" s="8"/>
      <c r="J2925" s="8"/>
      <c r="K2925" s="8"/>
      <c r="L2925" s="8"/>
      <c r="M2925" s="1"/>
      <c r="W2925" s="15"/>
    </row>
    <row r="2926" spans="2:23" ht="12.75" hidden="1" x14ac:dyDescent="0.2">
      <c r="B2926" s="8"/>
      <c r="C2926" s="8"/>
      <c r="D2926" s="8"/>
      <c r="E2926" s="8"/>
      <c r="F2926" s="8"/>
      <c r="G2926" s="8"/>
      <c r="H2926" s="8"/>
      <c r="I2926" s="8"/>
      <c r="J2926" s="8"/>
      <c r="K2926" s="8"/>
      <c r="L2926" s="8"/>
      <c r="M2926" s="1"/>
      <c r="W2926" s="15"/>
    </row>
    <row r="2927" spans="2:23" ht="12.75" hidden="1" x14ac:dyDescent="0.2">
      <c r="B2927" s="8"/>
      <c r="C2927" s="8"/>
      <c r="D2927" s="8"/>
      <c r="E2927" s="8"/>
      <c r="F2927" s="8"/>
      <c r="G2927" s="8"/>
      <c r="H2927" s="8"/>
      <c r="I2927" s="8"/>
      <c r="J2927" s="8"/>
      <c r="K2927" s="8"/>
      <c r="L2927" s="8"/>
      <c r="M2927" s="1"/>
      <c r="W2927" s="15"/>
    </row>
    <row r="2928" spans="2:23" ht="12.75" hidden="1" x14ac:dyDescent="0.2">
      <c r="B2928" s="8"/>
      <c r="C2928" s="8"/>
      <c r="D2928" s="8"/>
      <c r="E2928" s="8"/>
      <c r="F2928" s="8"/>
      <c r="G2928" s="8"/>
      <c r="H2928" s="8"/>
      <c r="I2928" s="8"/>
      <c r="J2928" s="8"/>
      <c r="K2928" s="8"/>
      <c r="L2928" s="8"/>
      <c r="M2928" s="1"/>
      <c r="W2928" s="15"/>
    </row>
    <row r="2929" spans="2:23" ht="12.75" hidden="1" x14ac:dyDescent="0.2">
      <c r="B2929" s="8"/>
      <c r="C2929" s="8"/>
      <c r="D2929" s="8"/>
      <c r="E2929" s="8"/>
      <c r="F2929" s="8"/>
      <c r="G2929" s="8"/>
      <c r="H2929" s="8"/>
      <c r="I2929" s="8"/>
      <c r="J2929" s="8"/>
      <c r="K2929" s="8"/>
      <c r="L2929" s="8"/>
      <c r="M2929" s="1"/>
      <c r="W2929" s="15"/>
    </row>
    <row r="2930" spans="2:23" ht="12.75" hidden="1" x14ac:dyDescent="0.2">
      <c r="B2930" s="8"/>
      <c r="C2930" s="8"/>
      <c r="D2930" s="8"/>
      <c r="E2930" s="8"/>
      <c r="F2930" s="8"/>
      <c r="G2930" s="8"/>
      <c r="H2930" s="8"/>
      <c r="I2930" s="8"/>
      <c r="J2930" s="8"/>
      <c r="K2930" s="8"/>
      <c r="L2930" s="8"/>
      <c r="M2930" s="1"/>
      <c r="W2930" s="15"/>
    </row>
    <row r="2931" spans="2:23" ht="12.75" hidden="1" x14ac:dyDescent="0.2">
      <c r="B2931" s="8"/>
      <c r="C2931" s="8"/>
      <c r="D2931" s="8"/>
      <c r="E2931" s="8"/>
      <c r="F2931" s="8"/>
      <c r="G2931" s="8"/>
      <c r="H2931" s="8"/>
      <c r="I2931" s="8"/>
      <c r="J2931" s="8"/>
      <c r="K2931" s="8"/>
      <c r="L2931" s="8"/>
      <c r="M2931" s="1"/>
      <c r="W2931" s="15"/>
    </row>
    <row r="2932" spans="2:23" ht="12.75" hidden="1" x14ac:dyDescent="0.2">
      <c r="B2932" s="8"/>
      <c r="C2932" s="8"/>
      <c r="D2932" s="8"/>
      <c r="E2932" s="8"/>
      <c r="F2932" s="8"/>
      <c r="G2932" s="8"/>
      <c r="H2932" s="8"/>
      <c r="I2932" s="8"/>
      <c r="J2932" s="8"/>
      <c r="K2932" s="8"/>
      <c r="L2932" s="8"/>
      <c r="M2932" s="1"/>
      <c r="W2932" s="15"/>
    </row>
    <row r="2933" spans="2:23" ht="12.75" hidden="1" x14ac:dyDescent="0.2">
      <c r="B2933" s="8"/>
      <c r="C2933" s="8"/>
      <c r="D2933" s="8"/>
      <c r="E2933" s="8"/>
      <c r="F2933" s="8"/>
      <c r="G2933" s="8"/>
      <c r="H2933" s="8"/>
      <c r="I2933" s="8"/>
      <c r="J2933" s="8"/>
      <c r="K2933" s="8"/>
      <c r="L2933" s="8"/>
      <c r="M2933" s="1"/>
      <c r="W2933" s="15"/>
    </row>
    <row r="2934" spans="2:23" ht="12.75" hidden="1" x14ac:dyDescent="0.2">
      <c r="B2934" s="8"/>
      <c r="C2934" s="8"/>
      <c r="D2934" s="8"/>
      <c r="E2934" s="8"/>
      <c r="F2934" s="8"/>
      <c r="G2934" s="8"/>
      <c r="H2934" s="8"/>
      <c r="I2934" s="8"/>
      <c r="J2934" s="8"/>
      <c r="K2934" s="8"/>
      <c r="L2934" s="8"/>
      <c r="M2934" s="1"/>
      <c r="W2934" s="15"/>
    </row>
    <row r="2935" spans="2:23" ht="12.75" hidden="1" x14ac:dyDescent="0.2">
      <c r="B2935" s="8"/>
      <c r="C2935" s="8"/>
      <c r="D2935" s="8"/>
      <c r="E2935" s="8"/>
      <c r="F2935" s="8"/>
      <c r="G2935" s="8"/>
      <c r="H2935" s="8"/>
      <c r="I2935" s="8"/>
      <c r="J2935" s="8"/>
      <c r="K2935" s="8"/>
      <c r="L2935" s="8"/>
      <c r="M2935" s="1"/>
      <c r="W2935" s="15"/>
    </row>
    <row r="2936" spans="2:23" ht="12.75" hidden="1" x14ac:dyDescent="0.2">
      <c r="B2936" s="8"/>
      <c r="C2936" s="8"/>
      <c r="D2936" s="8"/>
      <c r="E2936" s="8"/>
      <c r="F2936" s="8"/>
      <c r="G2936" s="8"/>
      <c r="H2936" s="8"/>
      <c r="I2936" s="8"/>
      <c r="J2936" s="8"/>
      <c r="K2936" s="8"/>
      <c r="L2936" s="8"/>
      <c r="M2936" s="1"/>
      <c r="W2936" s="15"/>
    </row>
    <row r="2937" spans="2:23" ht="12.75" hidden="1" x14ac:dyDescent="0.2">
      <c r="B2937" s="8"/>
      <c r="C2937" s="8"/>
      <c r="D2937" s="8"/>
      <c r="E2937" s="8"/>
      <c r="F2937" s="8"/>
      <c r="G2937" s="8"/>
      <c r="H2937" s="8"/>
      <c r="I2937" s="8"/>
      <c r="J2937" s="8"/>
      <c r="K2937" s="8"/>
      <c r="L2937" s="8"/>
      <c r="M2937" s="1"/>
      <c r="W2937" s="15"/>
    </row>
    <row r="2938" spans="2:23" ht="12.75" hidden="1" x14ac:dyDescent="0.2">
      <c r="B2938" s="8"/>
      <c r="C2938" s="8"/>
      <c r="D2938" s="8"/>
      <c r="E2938" s="8"/>
      <c r="F2938" s="8"/>
      <c r="G2938" s="8"/>
      <c r="H2938" s="8"/>
      <c r="I2938" s="8"/>
      <c r="J2938" s="8"/>
      <c r="K2938" s="8"/>
      <c r="L2938" s="8"/>
      <c r="M2938" s="1"/>
      <c r="W2938" s="15"/>
    </row>
    <row r="2939" spans="2:23" ht="12.75" hidden="1" x14ac:dyDescent="0.2">
      <c r="B2939" s="8"/>
      <c r="C2939" s="8"/>
      <c r="D2939" s="8"/>
      <c r="E2939" s="8"/>
      <c r="F2939" s="8"/>
      <c r="G2939" s="8"/>
      <c r="H2939" s="8"/>
      <c r="I2939" s="8"/>
      <c r="J2939" s="8"/>
      <c r="K2939" s="8"/>
      <c r="L2939" s="8"/>
      <c r="M2939" s="1"/>
      <c r="W2939" s="15"/>
    </row>
    <row r="2940" spans="2:23" ht="12.75" hidden="1" x14ac:dyDescent="0.2">
      <c r="B2940" s="8"/>
      <c r="C2940" s="8"/>
      <c r="D2940" s="8"/>
      <c r="E2940" s="8"/>
      <c r="F2940" s="8"/>
      <c r="G2940" s="8"/>
      <c r="H2940" s="8"/>
      <c r="I2940" s="8"/>
      <c r="J2940" s="8"/>
      <c r="K2940" s="8"/>
      <c r="L2940" s="8"/>
      <c r="M2940" s="1"/>
      <c r="W2940" s="15"/>
    </row>
    <row r="2941" spans="2:23" ht="12.75" hidden="1" x14ac:dyDescent="0.2">
      <c r="B2941" s="8"/>
      <c r="C2941" s="8"/>
      <c r="D2941" s="8"/>
      <c r="E2941" s="8"/>
      <c r="F2941" s="8"/>
      <c r="G2941" s="8"/>
      <c r="H2941" s="8"/>
      <c r="I2941" s="8"/>
      <c r="J2941" s="8"/>
      <c r="K2941" s="8"/>
      <c r="L2941" s="8"/>
      <c r="M2941" s="1"/>
      <c r="W2941" s="15"/>
    </row>
    <row r="2942" spans="2:23" ht="12.75" hidden="1" x14ac:dyDescent="0.2">
      <c r="B2942" s="8"/>
      <c r="C2942" s="8"/>
      <c r="D2942" s="8"/>
      <c r="E2942" s="8"/>
      <c r="F2942" s="8"/>
      <c r="G2942" s="8"/>
      <c r="H2942" s="8"/>
      <c r="I2942" s="8"/>
      <c r="J2942" s="8"/>
      <c r="K2942" s="8"/>
      <c r="L2942" s="8"/>
      <c r="M2942" s="1"/>
      <c r="W2942" s="15"/>
    </row>
    <row r="2943" spans="2:23" ht="12.75" hidden="1" x14ac:dyDescent="0.2">
      <c r="B2943" s="8"/>
      <c r="C2943" s="8"/>
      <c r="D2943" s="8"/>
      <c r="E2943" s="8"/>
      <c r="F2943" s="8"/>
      <c r="G2943" s="8"/>
      <c r="H2943" s="8"/>
      <c r="I2943" s="8"/>
      <c r="J2943" s="8"/>
      <c r="K2943" s="8"/>
      <c r="L2943" s="8"/>
      <c r="M2943" s="1"/>
      <c r="W2943" s="15"/>
    </row>
    <row r="2944" spans="2:23" ht="12.75" hidden="1" x14ac:dyDescent="0.2">
      <c r="B2944" s="8"/>
      <c r="C2944" s="8"/>
      <c r="D2944" s="8"/>
      <c r="E2944" s="8"/>
      <c r="F2944" s="8"/>
      <c r="G2944" s="8"/>
      <c r="H2944" s="8"/>
      <c r="I2944" s="8"/>
      <c r="J2944" s="8"/>
      <c r="K2944" s="8"/>
      <c r="L2944" s="8"/>
      <c r="M2944" s="1"/>
      <c r="W2944" s="15"/>
    </row>
    <row r="2945" spans="2:23" ht="12.75" hidden="1" x14ac:dyDescent="0.2">
      <c r="B2945" s="8"/>
      <c r="C2945" s="8"/>
      <c r="D2945" s="8"/>
      <c r="E2945" s="8"/>
      <c r="F2945" s="8"/>
      <c r="G2945" s="8"/>
      <c r="H2945" s="8"/>
      <c r="I2945" s="8"/>
      <c r="J2945" s="8"/>
      <c r="K2945" s="8"/>
      <c r="L2945" s="8"/>
      <c r="M2945" s="1"/>
      <c r="W2945" s="15"/>
    </row>
    <row r="2946" spans="2:23" ht="12.75" hidden="1" x14ac:dyDescent="0.2">
      <c r="B2946" s="8"/>
      <c r="C2946" s="8"/>
      <c r="D2946" s="8"/>
      <c r="E2946" s="8"/>
      <c r="F2946" s="8"/>
      <c r="G2946" s="8"/>
      <c r="H2946" s="8"/>
      <c r="I2946" s="8"/>
      <c r="J2946" s="8"/>
      <c r="K2946" s="8"/>
      <c r="L2946" s="8"/>
      <c r="M2946" s="1"/>
      <c r="W2946" s="15"/>
    </row>
    <row r="2947" spans="2:23" ht="12.75" hidden="1" x14ac:dyDescent="0.2">
      <c r="B2947" s="8"/>
      <c r="C2947" s="8"/>
      <c r="D2947" s="8"/>
      <c r="E2947" s="8"/>
      <c r="F2947" s="8"/>
      <c r="G2947" s="8"/>
      <c r="H2947" s="8"/>
      <c r="I2947" s="8"/>
      <c r="J2947" s="8"/>
      <c r="K2947" s="8"/>
      <c r="L2947" s="8"/>
      <c r="M2947" s="1"/>
      <c r="W2947" s="15"/>
    </row>
    <row r="2948" spans="2:23" ht="12.75" hidden="1" x14ac:dyDescent="0.2">
      <c r="B2948" s="8"/>
      <c r="C2948" s="8"/>
      <c r="D2948" s="8"/>
      <c r="E2948" s="8"/>
      <c r="F2948" s="8"/>
      <c r="G2948" s="8"/>
      <c r="H2948" s="8"/>
      <c r="I2948" s="8"/>
      <c r="J2948" s="8"/>
      <c r="K2948" s="8"/>
      <c r="L2948" s="8"/>
      <c r="M2948" s="1"/>
      <c r="W2948" s="15"/>
    </row>
    <row r="2949" spans="2:23" ht="12.75" hidden="1" x14ac:dyDescent="0.2">
      <c r="B2949" s="8"/>
      <c r="C2949" s="8"/>
      <c r="D2949" s="8"/>
      <c r="E2949" s="8"/>
      <c r="F2949" s="8"/>
      <c r="G2949" s="8"/>
      <c r="H2949" s="8"/>
      <c r="I2949" s="8"/>
      <c r="J2949" s="8"/>
      <c r="K2949" s="8"/>
      <c r="L2949" s="8"/>
      <c r="M2949" s="1"/>
      <c r="W2949" s="15"/>
    </row>
    <row r="2950" spans="2:23" ht="12.75" hidden="1" x14ac:dyDescent="0.2">
      <c r="B2950" s="8"/>
      <c r="C2950" s="8"/>
      <c r="D2950" s="8"/>
      <c r="E2950" s="8"/>
      <c r="F2950" s="8"/>
      <c r="G2950" s="8"/>
      <c r="H2950" s="8"/>
      <c r="I2950" s="8"/>
      <c r="J2950" s="8"/>
      <c r="K2950" s="8"/>
      <c r="L2950" s="8"/>
      <c r="M2950" s="1"/>
      <c r="W2950" s="15"/>
    </row>
    <row r="2951" spans="2:23" ht="12.75" hidden="1" x14ac:dyDescent="0.2">
      <c r="B2951" s="8"/>
      <c r="C2951" s="8"/>
      <c r="D2951" s="8"/>
      <c r="E2951" s="8"/>
      <c r="F2951" s="8"/>
      <c r="G2951" s="8"/>
      <c r="H2951" s="8"/>
      <c r="I2951" s="8"/>
      <c r="J2951" s="8"/>
      <c r="K2951" s="8"/>
      <c r="L2951" s="8"/>
      <c r="M2951" s="1"/>
      <c r="W2951" s="15"/>
    </row>
    <row r="2952" spans="2:23" ht="0" hidden="1" customHeight="1" x14ac:dyDescent="0.2">
      <c r="B2952" s="8"/>
      <c r="C2952" s="8"/>
      <c r="D2952" s="8"/>
      <c r="E2952" s="8"/>
      <c r="F2952" s="8"/>
      <c r="G2952" s="8"/>
      <c r="H2952" s="8"/>
      <c r="I2952" s="8"/>
      <c r="J2952" s="8"/>
      <c r="K2952" s="8"/>
      <c r="L2952" s="8"/>
      <c r="M2952" s="1"/>
      <c r="W2952" s="15"/>
    </row>
    <row r="2953" spans="2:23" ht="0" hidden="1" customHeight="1" x14ac:dyDescent="0.2">
      <c r="B2953" s="8"/>
      <c r="C2953" s="8"/>
      <c r="D2953" s="8"/>
      <c r="E2953" s="8"/>
      <c r="F2953" s="8"/>
      <c r="G2953" s="8"/>
      <c r="H2953" s="8"/>
      <c r="I2953" s="8"/>
      <c r="J2953" s="8"/>
      <c r="K2953" s="8"/>
      <c r="L2953" s="8"/>
      <c r="M2953" s="1"/>
      <c r="W2953" s="15"/>
    </row>
    <row r="2954" spans="2:23" ht="0" hidden="1" customHeight="1" x14ac:dyDescent="0.2">
      <c r="B2954" s="8"/>
      <c r="C2954" s="8"/>
      <c r="D2954" s="8"/>
      <c r="E2954" s="8"/>
      <c r="F2954" s="8"/>
      <c r="G2954" s="8"/>
      <c r="H2954" s="8"/>
      <c r="I2954" s="8"/>
      <c r="J2954" s="8"/>
      <c r="K2954" s="8"/>
      <c r="L2954" s="8"/>
      <c r="M2954" s="1"/>
      <c r="W2954" s="15"/>
    </row>
    <row r="2955" spans="2:23" ht="0" hidden="1" customHeight="1" x14ac:dyDescent="0.2">
      <c r="B2955" s="8"/>
      <c r="C2955" s="8"/>
      <c r="D2955" s="8"/>
      <c r="E2955" s="8"/>
      <c r="F2955" s="8"/>
      <c r="G2955" s="8"/>
      <c r="H2955" s="8"/>
      <c r="I2955" s="8"/>
      <c r="J2955" s="8"/>
      <c r="K2955" s="8"/>
      <c r="L2955" s="8"/>
      <c r="M2955" s="1"/>
      <c r="W2955" s="15"/>
    </row>
    <row r="2956" spans="2:23" ht="0" hidden="1" customHeight="1" x14ac:dyDescent="0.2">
      <c r="B2956" s="8"/>
      <c r="C2956" s="8"/>
      <c r="D2956" s="8"/>
      <c r="E2956" s="8"/>
      <c r="F2956" s="8"/>
      <c r="G2956" s="8"/>
      <c r="H2956" s="8"/>
      <c r="I2956" s="8"/>
      <c r="J2956" s="8"/>
      <c r="K2956" s="8"/>
      <c r="L2956" s="8"/>
      <c r="M2956" s="1"/>
      <c r="W2956" s="15"/>
    </row>
    <row r="2957" spans="2:23" ht="0" hidden="1" customHeight="1" x14ac:dyDescent="0.2">
      <c r="B2957" s="8"/>
      <c r="C2957" s="8"/>
      <c r="D2957" s="8"/>
      <c r="E2957" s="8"/>
      <c r="F2957" s="8"/>
      <c r="G2957" s="8"/>
      <c r="H2957" s="8"/>
      <c r="I2957" s="8"/>
      <c r="J2957" s="8"/>
      <c r="K2957" s="8"/>
      <c r="L2957" s="8"/>
      <c r="M2957" s="1"/>
      <c r="W2957" s="15"/>
    </row>
    <row r="2958" spans="2:23" ht="0" hidden="1" customHeight="1" x14ac:dyDescent="0.2">
      <c r="B2958" s="8"/>
      <c r="C2958" s="8"/>
      <c r="D2958" s="8"/>
      <c r="E2958" s="8"/>
      <c r="F2958" s="8"/>
      <c r="G2958" s="8"/>
      <c r="H2958" s="8"/>
      <c r="I2958" s="8"/>
      <c r="J2958" s="8"/>
      <c r="K2958" s="8"/>
      <c r="L2958" s="8"/>
      <c r="M2958" s="1"/>
      <c r="W2958" s="15"/>
    </row>
    <row r="2959" spans="2:23" ht="0" hidden="1" customHeight="1" x14ac:dyDescent="0.2">
      <c r="B2959" s="8"/>
      <c r="C2959" s="8"/>
      <c r="D2959" s="8"/>
      <c r="E2959" s="8"/>
      <c r="F2959" s="8"/>
      <c r="G2959" s="8"/>
      <c r="H2959" s="8"/>
      <c r="I2959" s="8"/>
      <c r="J2959" s="8"/>
      <c r="K2959" s="8"/>
      <c r="L2959" s="8"/>
      <c r="M2959" s="1"/>
      <c r="W2959" s="15"/>
    </row>
    <row r="2960" spans="2:23" ht="0" hidden="1" customHeight="1" x14ac:dyDescent="0.2">
      <c r="B2960" s="8"/>
      <c r="C2960" s="8"/>
      <c r="D2960" s="8"/>
      <c r="E2960" s="8"/>
      <c r="F2960" s="8"/>
      <c r="G2960" s="8"/>
      <c r="H2960" s="8"/>
      <c r="I2960" s="8"/>
      <c r="J2960" s="8"/>
      <c r="K2960" s="8"/>
      <c r="L2960" s="8"/>
      <c r="M2960" s="1"/>
      <c r="W2960" s="15"/>
    </row>
    <row r="2961" spans="2:23" ht="0" hidden="1" customHeight="1" x14ac:dyDescent="0.2">
      <c r="B2961" s="8"/>
      <c r="C2961" s="8"/>
      <c r="D2961" s="8"/>
      <c r="E2961" s="8"/>
      <c r="F2961" s="8"/>
      <c r="G2961" s="8"/>
      <c r="H2961" s="8"/>
      <c r="I2961" s="8"/>
      <c r="J2961" s="8"/>
      <c r="K2961" s="8"/>
      <c r="L2961" s="8"/>
      <c r="M2961" s="1"/>
      <c r="W2961" s="15"/>
    </row>
    <row r="2962" spans="2:23" ht="0" hidden="1" customHeight="1" x14ac:dyDescent="0.2">
      <c r="B2962" s="8"/>
      <c r="C2962" s="8"/>
      <c r="D2962" s="8"/>
      <c r="E2962" s="8"/>
      <c r="F2962" s="8"/>
      <c r="G2962" s="8"/>
      <c r="H2962" s="8"/>
      <c r="I2962" s="8"/>
      <c r="J2962" s="8"/>
      <c r="K2962" s="8"/>
      <c r="L2962" s="8"/>
      <c r="M2962" s="1"/>
      <c r="W2962" s="15"/>
    </row>
    <row r="2963" spans="2:23" ht="0" hidden="1" customHeight="1" x14ac:dyDescent="0.2">
      <c r="B2963" s="8"/>
      <c r="C2963" s="8"/>
      <c r="D2963" s="8"/>
      <c r="E2963" s="8"/>
      <c r="F2963" s="8"/>
      <c r="G2963" s="8"/>
      <c r="H2963" s="8"/>
      <c r="I2963" s="8"/>
      <c r="J2963" s="8"/>
      <c r="K2963" s="8"/>
      <c r="L2963" s="8"/>
      <c r="M2963" s="1"/>
      <c r="W2963" s="15"/>
    </row>
    <row r="2964" spans="2:23" ht="0" hidden="1" customHeight="1" x14ac:dyDescent="0.2">
      <c r="B2964" s="8"/>
      <c r="C2964" s="8"/>
      <c r="D2964" s="8"/>
      <c r="E2964" s="8"/>
      <c r="F2964" s="8"/>
      <c r="G2964" s="8"/>
      <c r="H2964" s="8"/>
      <c r="I2964" s="8"/>
      <c r="J2964" s="8"/>
      <c r="K2964" s="8"/>
      <c r="L2964" s="8"/>
      <c r="M2964" s="1"/>
      <c r="W2964" s="15"/>
    </row>
    <row r="2965" spans="2:23" ht="0" hidden="1" customHeight="1" x14ac:dyDescent="0.2">
      <c r="B2965" s="8"/>
      <c r="C2965" s="8"/>
      <c r="D2965" s="8"/>
      <c r="E2965" s="8"/>
      <c r="F2965" s="8"/>
      <c r="G2965" s="8"/>
      <c r="H2965" s="8"/>
      <c r="I2965" s="8"/>
      <c r="J2965" s="8"/>
      <c r="K2965" s="8"/>
      <c r="L2965" s="8"/>
      <c r="M2965" s="1"/>
      <c r="W2965" s="15"/>
    </row>
    <row r="2966" spans="2:23" ht="0" hidden="1" customHeight="1" x14ac:dyDescent="0.2">
      <c r="B2966" s="8"/>
      <c r="C2966" s="8"/>
      <c r="D2966" s="8"/>
      <c r="E2966" s="8"/>
      <c r="F2966" s="8"/>
      <c r="G2966" s="8"/>
      <c r="H2966" s="8"/>
      <c r="I2966" s="8"/>
      <c r="J2966" s="8"/>
      <c r="K2966" s="8"/>
      <c r="L2966" s="8"/>
      <c r="M2966" s="1"/>
      <c r="W2966" s="15"/>
    </row>
    <row r="2967" spans="2:23" ht="0" hidden="1" customHeight="1" x14ac:dyDescent="0.2">
      <c r="B2967" s="8"/>
      <c r="C2967" s="8"/>
      <c r="D2967" s="8"/>
      <c r="E2967" s="8"/>
      <c r="F2967" s="8"/>
      <c r="G2967" s="8"/>
      <c r="H2967" s="8"/>
      <c r="I2967" s="8"/>
      <c r="J2967" s="8"/>
      <c r="K2967" s="8"/>
      <c r="L2967" s="8"/>
      <c r="M2967" s="1"/>
      <c r="W2967" s="15"/>
    </row>
    <row r="2968" spans="2:23" ht="0" hidden="1" customHeight="1" x14ac:dyDescent="0.2">
      <c r="B2968" s="8"/>
      <c r="C2968" s="8"/>
      <c r="D2968" s="8"/>
      <c r="E2968" s="8"/>
      <c r="F2968" s="8"/>
      <c r="G2968" s="8"/>
      <c r="H2968" s="8"/>
      <c r="I2968" s="8"/>
      <c r="J2968" s="8"/>
      <c r="K2968" s="8"/>
      <c r="L2968" s="8"/>
      <c r="M2968" s="1"/>
      <c r="W2968" s="15"/>
    </row>
    <row r="2969" spans="2:23" ht="0" hidden="1" customHeight="1" x14ac:dyDescent="0.2">
      <c r="B2969" s="8"/>
      <c r="C2969" s="8"/>
      <c r="D2969" s="8"/>
      <c r="E2969" s="8"/>
      <c r="F2969" s="8"/>
      <c r="G2969" s="8"/>
      <c r="H2969" s="8"/>
      <c r="I2969" s="8"/>
      <c r="J2969" s="8"/>
      <c r="K2969" s="8"/>
      <c r="L2969" s="8"/>
      <c r="M2969" s="1"/>
      <c r="W2969" s="15"/>
    </row>
    <row r="2970" spans="2:23" ht="0" hidden="1" customHeight="1" x14ac:dyDescent="0.2">
      <c r="B2970" s="8"/>
      <c r="C2970" s="8"/>
      <c r="D2970" s="8"/>
      <c r="E2970" s="8"/>
      <c r="F2970" s="8"/>
      <c r="G2970" s="8"/>
      <c r="H2970" s="8"/>
      <c r="I2970" s="8"/>
      <c r="J2970" s="8"/>
      <c r="K2970" s="8"/>
      <c r="L2970" s="8"/>
      <c r="M2970" s="1"/>
      <c r="W2970" s="15"/>
    </row>
    <row r="2971" spans="2:23" ht="0" hidden="1" customHeight="1" x14ac:dyDescent="0.2">
      <c r="B2971" s="8"/>
      <c r="C2971" s="8"/>
      <c r="D2971" s="8"/>
      <c r="E2971" s="8"/>
      <c r="F2971" s="8"/>
      <c r="G2971" s="8"/>
      <c r="H2971" s="8"/>
      <c r="I2971" s="8"/>
      <c r="J2971" s="8"/>
      <c r="K2971" s="8"/>
      <c r="L2971" s="8"/>
      <c r="M2971" s="1"/>
      <c r="W2971" s="15"/>
    </row>
    <row r="2972" spans="2:23" ht="0" hidden="1" customHeight="1" x14ac:dyDescent="0.2">
      <c r="B2972" s="8"/>
      <c r="C2972" s="8"/>
      <c r="D2972" s="8"/>
      <c r="E2972" s="8"/>
      <c r="F2972" s="8"/>
      <c r="G2972" s="8"/>
      <c r="H2972" s="8"/>
      <c r="I2972" s="8"/>
      <c r="J2972" s="8"/>
      <c r="K2972" s="8"/>
      <c r="L2972" s="8"/>
      <c r="M2972" s="1"/>
      <c r="W2972" s="15"/>
    </row>
    <row r="2973" spans="2:23" ht="0" hidden="1" customHeight="1" x14ac:dyDescent="0.2">
      <c r="B2973" s="8"/>
      <c r="C2973" s="8"/>
      <c r="D2973" s="8"/>
      <c r="E2973" s="8"/>
      <c r="F2973" s="8"/>
      <c r="G2973" s="8"/>
      <c r="H2973" s="8"/>
      <c r="I2973" s="8"/>
      <c r="J2973" s="8"/>
      <c r="K2973" s="8"/>
      <c r="L2973" s="8"/>
      <c r="M2973" s="1"/>
      <c r="W2973" s="15"/>
    </row>
    <row r="2974" spans="2:23" ht="0" hidden="1" customHeight="1" x14ac:dyDescent="0.2">
      <c r="B2974" s="8"/>
      <c r="C2974" s="8"/>
      <c r="D2974" s="8"/>
      <c r="E2974" s="8"/>
      <c r="F2974" s="8"/>
      <c r="G2974" s="8"/>
      <c r="H2974" s="8"/>
      <c r="I2974" s="8"/>
      <c r="J2974" s="8"/>
      <c r="K2974" s="8"/>
      <c r="L2974" s="8"/>
      <c r="M2974" s="1"/>
      <c r="W2974" s="15"/>
    </row>
    <row r="2975" spans="2:23" ht="0" hidden="1" customHeight="1" x14ac:dyDescent="0.2">
      <c r="B2975" s="8"/>
      <c r="C2975" s="8"/>
      <c r="D2975" s="8"/>
      <c r="E2975" s="8"/>
      <c r="F2975" s="8"/>
      <c r="G2975" s="8"/>
      <c r="H2975" s="8"/>
      <c r="I2975" s="8"/>
      <c r="J2975" s="8"/>
      <c r="K2975" s="8"/>
      <c r="L2975" s="8"/>
      <c r="M2975" s="1"/>
      <c r="W2975" s="15"/>
    </row>
    <row r="2976" spans="2:23" ht="0" hidden="1" customHeight="1" x14ac:dyDescent="0.2">
      <c r="B2976" s="8"/>
      <c r="C2976" s="8"/>
      <c r="D2976" s="8"/>
      <c r="E2976" s="8"/>
      <c r="F2976" s="8"/>
      <c r="G2976" s="8"/>
      <c r="H2976" s="8"/>
      <c r="I2976" s="8"/>
      <c r="J2976" s="8"/>
      <c r="K2976" s="8"/>
      <c r="L2976" s="8"/>
      <c r="M2976" s="1"/>
      <c r="W2976" s="15"/>
    </row>
    <row r="2977" spans="2:23" ht="0" hidden="1" customHeight="1" x14ac:dyDescent="0.2">
      <c r="B2977" s="8"/>
      <c r="C2977" s="8"/>
      <c r="D2977" s="8"/>
      <c r="E2977" s="8"/>
      <c r="F2977" s="8"/>
      <c r="G2977" s="8"/>
      <c r="H2977" s="8"/>
      <c r="I2977" s="8"/>
      <c r="J2977" s="8"/>
      <c r="K2977" s="8"/>
      <c r="L2977" s="8"/>
      <c r="M2977" s="1"/>
      <c r="W2977" s="15"/>
    </row>
    <row r="2978" spans="2:23" ht="0" hidden="1" customHeight="1" x14ac:dyDescent="0.2">
      <c r="B2978" s="8"/>
      <c r="C2978" s="8"/>
      <c r="D2978" s="8"/>
      <c r="E2978" s="8"/>
      <c r="F2978" s="8"/>
      <c r="G2978" s="8"/>
      <c r="H2978" s="8"/>
      <c r="I2978" s="8"/>
      <c r="J2978" s="8"/>
      <c r="K2978" s="8"/>
      <c r="L2978" s="8"/>
      <c r="M2978" s="1"/>
      <c r="W2978" s="15"/>
    </row>
    <row r="2979" spans="2:23" ht="0" hidden="1" customHeight="1" x14ac:dyDescent="0.2">
      <c r="B2979" s="8"/>
      <c r="C2979" s="8"/>
      <c r="D2979" s="8"/>
      <c r="E2979" s="8"/>
      <c r="F2979" s="8"/>
      <c r="G2979" s="8"/>
      <c r="H2979" s="8"/>
      <c r="I2979" s="8"/>
      <c r="J2979" s="8"/>
      <c r="K2979" s="8"/>
      <c r="L2979" s="8"/>
      <c r="M2979" s="1"/>
      <c r="W2979" s="15"/>
    </row>
    <row r="2980" spans="2:23" ht="0" hidden="1" customHeight="1" x14ac:dyDescent="0.2">
      <c r="B2980" s="8"/>
      <c r="C2980" s="8"/>
      <c r="D2980" s="8"/>
      <c r="E2980" s="8"/>
      <c r="F2980" s="8"/>
      <c r="G2980" s="8"/>
      <c r="H2980" s="8"/>
      <c r="I2980" s="8"/>
      <c r="J2980" s="8"/>
      <c r="K2980" s="8"/>
      <c r="L2980" s="8"/>
      <c r="M2980" s="1"/>
      <c r="W2980" s="15"/>
    </row>
    <row r="2981" spans="2:23" ht="0" hidden="1" customHeight="1" x14ac:dyDescent="0.2">
      <c r="B2981" s="8"/>
      <c r="C2981" s="8"/>
      <c r="D2981" s="8"/>
      <c r="E2981" s="8"/>
      <c r="F2981" s="8"/>
      <c r="G2981" s="8"/>
      <c r="H2981" s="8"/>
      <c r="I2981" s="8"/>
      <c r="J2981" s="8"/>
      <c r="K2981" s="8"/>
      <c r="L2981" s="8"/>
      <c r="M2981" s="1"/>
      <c r="W2981" s="15"/>
    </row>
    <row r="2982" spans="2:23" ht="0" hidden="1" customHeight="1" x14ac:dyDescent="0.2">
      <c r="B2982" s="8"/>
      <c r="C2982" s="8"/>
      <c r="D2982" s="8"/>
      <c r="E2982" s="8"/>
      <c r="F2982" s="8"/>
      <c r="G2982" s="8"/>
      <c r="H2982" s="8"/>
      <c r="I2982" s="8"/>
      <c r="J2982" s="8"/>
      <c r="K2982" s="8"/>
      <c r="L2982" s="8"/>
      <c r="M2982" s="1"/>
      <c r="W2982" s="15"/>
    </row>
    <row r="2983" spans="2:23" ht="0" hidden="1" customHeight="1" x14ac:dyDescent="0.2">
      <c r="B2983" s="8"/>
      <c r="C2983" s="8"/>
      <c r="D2983" s="8"/>
      <c r="E2983" s="8"/>
      <c r="F2983" s="8"/>
      <c r="G2983" s="8"/>
      <c r="H2983" s="8"/>
      <c r="I2983" s="8"/>
      <c r="J2983" s="8"/>
      <c r="K2983" s="8"/>
      <c r="L2983" s="8"/>
      <c r="M2983" s="1"/>
      <c r="W2983" s="15"/>
    </row>
    <row r="2984" spans="2:23" ht="0" hidden="1" customHeight="1" x14ac:dyDescent="0.2">
      <c r="B2984" s="8"/>
      <c r="C2984" s="8"/>
      <c r="D2984" s="8"/>
      <c r="E2984" s="8"/>
      <c r="F2984" s="8"/>
      <c r="G2984" s="8"/>
      <c r="H2984" s="8"/>
      <c r="I2984" s="8"/>
      <c r="J2984" s="8"/>
      <c r="K2984" s="8"/>
      <c r="L2984" s="8"/>
      <c r="M2984" s="1"/>
      <c r="W2984" s="15"/>
    </row>
    <row r="2985" spans="2:23" ht="0" hidden="1" customHeight="1" x14ac:dyDescent="0.2">
      <c r="B2985" s="8"/>
      <c r="C2985" s="8"/>
      <c r="D2985" s="8"/>
      <c r="E2985" s="8"/>
      <c r="F2985" s="8"/>
      <c r="G2985" s="8"/>
      <c r="H2985" s="8"/>
      <c r="I2985" s="8"/>
      <c r="J2985" s="8"/>
      <c r="K2985" s="8"/>
      <c r="L2985" s="8"/>
      <c r="M2985" s="1"/>
      <c r="W2985" s="15"/>
    </row>
    <row r="2986" spans="2:23" ht="0" hidden="1" customHeight="1" x14ac:dyDescent="0.2">
      <c r="B2986" s="8"/>
      <c r="C2986" s="8"/>
      <c r="D2986" s="8"/>
      <c r="E2986" s="8"/>
      <c r="F2986" s="8"/>
      <c r="G2986" s="8"/>
      <c r="H2986" s="8"/>
      <c r="I2986" s="8"/>
      <c r="J2986" s="8"/>
      <c r="K2986" s="8"/>
      <c r="L2986" s="8"/>
      <c r="M2986" s="1"/>
      <c r="W2986" s="15"/>
    </row>
    <row r="2987" spans="2:23" ht="0" hidden="1" customHeight="1" x14ac:dyDescent="0.2">
      <c r="B2987" s="8"/>
      <c r="C2987" s="8"/>
      <c r="D2987" s="8"/>
      <c r="E2987" s="8"/>
      <c r="F2987" s="8"/>
      <c r="G2987" s="8"/>
      <c r="H2987" s="8"/>
      <c r="I2987" s="8"/>
      <c r="J2987" s="8"/>
      <c r="K2987" s="8"/>
      <c r="L2987" s="8"/>
      <c r="M2987" s="1"/>
      <c r="W2987" s="15"/>
    </row>
    <row r="2988" spans="2:23" ht="0" hidden="1" customHeight="1" x14ac:dyDescent="0.2">
      <c r="B2988" s="8"/>
      <c r="C2988" s="8"/>
      <c r="D2988" s="8"/>
      <c r="E2988" s="8"/>
      <c r="F2988" s="8"/>
      <c r="G2988" s="8"/>
      <c r="H2988" s="8"/>
      <c r="I2988" s="8"/>
      <c r="J2988" s="8"/>
      <c r="K2988" s="8"/>
      <c r="L2988" s="8"/>
      <c r="M2988" s="1"/>
      <c r="W2988" s="15"/>
    </row>
    <row r="2989" spans="2:23" ht="0" hidden="1" customHeight="1" x14ac:dyDescent="0.2">
      <c r="B2989" s="8"/>
      <c r="C2989" s="8"/>
      <c r="D2989" s="8"/>
      <c r="E2989" s="8"/>
      <c r="F2989" s="8"/>
      <c r="G2989" s="8"/>
      <c r="H2989" s="8"/>
      <c r="I2989" s="8"/>
      <c r="J2989" s="8"/>
      <c r="K2989" s="8"/>
      <c r="L2989" s="8"/>
      <c r="M2989" s="1"/>
      <c r="W2989" s="15"/>
    </row>
    <row r="2990" spans="2:23" ht="0" hidden="1" customHeight="1" x14ac:dyDescent="0.2">
      <c r="B2990" s="8"/>
      <c r="C2990" s="8"/>
      <c r="D2990" s="8"/>
      <c r="E2990" s="8"/>
      <c r="F2990" s="8"/>
      <c r="G2990" s="8"/>
      <c r="H2990" s="8"/>
      <c r="I2990" s="8"/>
      <c r="J2990" s="8"/>
      <c r="K2990" s="8"/>
      <c r="L2990" s="8"/>
      <c r="M2990" s="1"/>
      <c r="W2990" s="15"/>
    </row>
    <row r="2991" spans="2:23" ht="0" hidden="1" customHeight="1" x14ac:dyDescent="0.2">
      <c r="B2991" s="8"/>
      <c r="C2991" s="8"/>
      <c r="D2991" s="8"/>
      <c r="E2991" s="8"/>
      <c r="F2991" s="8"/>
      <c r="G2991" s="8"/>
      <c r="H2991" s="8"/>
      <c r="I2991" s="8"/>
      <c r="J2991" s="8"/>
      <c r="K2991" s="8"/>
      <c r="L2991" s="8"/>
      <c r="M2991" s="1"/>
      <c r="W2991" s="15"/>
    </row>
    <row r="2992" spans="2:23" ht="0" hidden="1" customHeight="1" x14ac:dyDescent="0.2">
      <c r="B2992" s="8"/>
      <c r="C2992" s="8"/>
      <c r="D2992" s="8"/>
      <c r="E2992" s="8"/>
      <c r="F2992" s="8"/>
      <c r="G2992" s="8"/>
      <c r="H2992" s="8"/>
      <c r="I2992" s="8"/>
      <c r="J2992" s="8"/>
      <c r="K2992" s="8"/>
      <c r="L2992" s="8"/>
      <c r="M2992" s="1"/>
      <c r="W2992" s="15"/>
    </row>
    <row r="2993" spans="2:23" ht="0" hidden="1" customHeight="1" x14ac:dyDescent="0.2">
      <c r="B2993" s="8"/>
      <c r="C2993" s="8"/>
      <c r="D2993" s="8"/>
      <c r="E2993" s="8"/>
      <c r="F2993" s="8"/>
      <c r="G2993" s="8"/>
      <c r="H2993" s="8"/>
      <c r="I2993" s="8"/>
      <c r="J2993" s="8"/>
      <c r="K2993" s="8"/>
      <c r="L2993" s="8"/>
      <c r="M2993" s="1"/>
      <c r="W2993" s="15"/>
    </row>
    <row r="2994" spans="2:23" ht="0" hidden="1" customHeight="1" x14ac:dyDescent="0.2">
      <c r="B2994" s="8"/>
      <c r="C2994" s="8"/>
      <c r="D2994" s="8"/>
      <c r="E2994" s="8"/>
      <c r="F2994" s="8"/>
      <c r="G2994" s="8"/>
      <c r="H2994" s="8"/>
      <c r="I2994" s="8"/>
      <c r="J2994" s="8"/>
      <c r="K2994" s="8"/>
      <c r="L2994" s="8"/>
      <c r="M2994" s="1"/>
      <c r="W2994" s="15"/>
    </row>
    <row r="2995" spans="2:23" ht="0" hidden="1" customHeight="1" x14ac:dyDescent="0.2">
      <c r="B2995" s="8"/>
      <c r="C2995" s="8"/>
      <c r="D2995" s="8"/>
      <c r="E2995" s="8"/>
      <c r="F2995" s="8"/>
      <c r="G2995" s="8"/>
      <c r="H2995" s="8"/>
      <c r="I2995" s="8"/>
      <c r="J2995" s="8"/>
      <c r="K2995" s="8"/>
      <c r="L2995" s="8"/>
      <c r="M2995" s="1"/>
      <c r="W2995" s="15"/>
    </row>
    <row r="2996" spans="2:23" ht="0" hidden="1" customHeight="1" x14ac:dyDescent="0.2">
      <c r="B2996" s="8"/>
      <c r="C2996" s="8"/>
      <c r="D2996" s="8"/>
      <c r="E2996" s="8"/>
      <c r="F2996" s="8"/>
      <c r="G2996" s="8"/>
      <c r="H2996" s="8"/>
      <c r="I2996" s="8"/>
      <c r="J2996" s="8"/>
      <c r="K2996" s="8"/>
      <c r="L2996" s="8"/>
      <c r="M2996" s="1"/>
      <c r="W2996" s="15"/>
    </row>
    <row r="2997" spans="2:23" ht="0" hidden="1" customHeight="1" x14ac:dyDescent="0.2">
      <c r="B2997" s="8"/>
      <c r="C2997" s="8"/>
      <c r="D2997" s="8"/>
      <c r="E2997" s="8"/>
      <c r="F2997" s="8"/>
      <c r="G2997" s="8"/>
      <c r="H2997" s="8"/>
      <c r="I2997" s="8"/>
      <c r="J2997" s="8"/>
      <c r="K2997" s="8"/>
      <c r="L2997" s="8"/>
      <c r="M2997" s="1"/>
      <c r="W2997" s="15"/>
    </row>
    <row r="2998" spans="2:23" ht="0" hidden="1" customHeight="1" x14ac:dyDescent="0.2">
      <c r="B2998" s="8"/>
      <c r="C2998" s="8"/>
      <c r="D2998" s="8"/>
      <c r="E2998" s="8"/>
      <c r="F2998" s="8"/>
      <c r="G2998" s="8"/>
      <c r="H2998" s="8"/>
      <c r="I2998" s="8"/>
      <c r="J2998" s="8"/>
      <c r="K2998" s="8"/>
      <c r="L2998" s="8"/>
      <c r="M2998" s="1"/>
      <c r="W2998" s="15"/>
    </row>
    <row r="2999" spans="2:23" ht="0" hidden="1" customHeight="1" x14ac:dyDescent="0.2">
      <c r="B2999" s="8"/>
      <c r="C2999" s="8"/>
      <c r="D2999" s="8"/>
      <c r="E2999" s="8"/>
      <c r="F2999" s="8"/>
      <c r="G2999" s="8"/>
      <c r="H2999" s="8"/>
      <c r="I2999" s="8"/>
      <c r="J2999" s="8"/>
      <c r="K2999" s="8"/>
      <c r="L2999" s="8"/>
      <c r="M2999" s="1"/>
      <c r="W2999" s="15"/>
    </row>
    <row r="3000" spans="2:23" ht="0" hidden="1" customHeight="1" x14ac:dyDescent="0.2">
      <c r="B3000" s="8"/>
      <c r="C3000" s="8"/>
      <c r="D3000" s="8"/>
      <c r="E3000" s="8"/>
      <c r="F3000" s="8"/>
      <c r="G3000" s="8"/>
      <c r="H3000" s="8"/>
      <c r="I3000" s="8"/>
      <c r="J3000" s="8"/>
      <c r="K3000" s="8"/>
      <c r="L3000" s="8"/>
      <c r="M3000" s="1"/>
      <c r="W3000" s="15"/>
    </row>
    <row r="3001" spans="2:23" ht="0" hidden="1" customHeight="1" x14ac:dyDescent="0.2">
      <c r="B3001" s="8"/>
      <c r="C3001" s="8"/>
      <c r="D3001" s="8"/>
      <c r="E3001" s="8"/>
      <c r="F3001" s="8"/>
      <c r="G3001" s="8"/>
      <c r="H3001" s="8"/>
      <c r="I3001" s="8"/>
      <c r="J3001" s="8"/>
      <c r="K3001" s="8"/>
      <c r="L3001" s="8"/>
      <c r="M3001" s="1"/>
      <c r="W3001" s="15"/>
    </row>
    <row r="3002" spans="2:23" ht="0" hidden="1" customHeight="1" x14ac:dyDescent="0.2">
      <c r="B3002" s="8"/>
      <c r="C3002" s="8"/>
      <c r="D3002" s="8"/>
      <c r="E3002" s="8"/>
      <c r="F3002" s="8"/>
      <c r="G3002" s="8"/>
      <c r="H3002" s="8"/>
      <c r="I3002" s="8"/>
      <c r="J3002" s="8"/>
      <c r="K3002" s="8"/>
      <c r="L3002" s="8"/>
      <c r="M3002" s="1"/>
      <c r="W3002" s="15"/>
    </row>
    <row r="3003" spans="2:23" ht="0" hidden="1" customHeight="1" x14ac:dyDescent="0.2">
      <c r="B3003" s="8"/>
      <c r="C3003" s="8"/>
      <c r="D3003" s="8"/>
      <c r="E3003" s="8"/>
      <c r="F3003" s="8"/>
      <c r="G3003" s="8"/>
      <c r="H3003" s="8"/>
      <c r="I3003" s="8"/>
      <c r="J3003" s="8"/>
      <c r="K3003" s="8"/>
      <c r="L3003" s="8"/>
      <c r="M3003" s="1"/>
      <c r="W3003" s="15"/>
    </row>
    <row r="3004" spans="2:23" ht="0" hidden="1" customHeight="1" x14ac:dyDescent="0.2">
      <c r="B3004" s="8"/>
      <c r="C3004" s="8"/>
      <c r="D3004" s="8"/>
      <c r="E3004" s="8"/>
      <c r="F3004" s="8"/>
      <c r="G3004" s="8"/>
      <c r="H3004" s="8"/>
      <c r="I3004" s="8"/>
      <c r="J3004" s="8"/>
      <c r="K3004" s="8"/>
      <c r="L3004" s="8"/>
      <c r="M3004" s="1"/>
      <c r="W3004" s="15"/>
    </row>
    <row r="3005" spans="2:23" ht="0" hidden="1" customHeight="1" x14ac:dyDescent="0.2">
      <c r="B3005" s="8"/>
      <c r="C3005" s="8"/>
      <c r="D3005" s="8"/>
      <c r="E3005" s="8"/>
      <c r="F3005" s="8"/>
      <c r="G3005" s="8"/>
      <c r="H3005" s="8"/>
      <c r="I3005" s="8"/>
      <c r="J3005" s="8"/>
      <c r="K3005" s="8"/>
      <c r="L3005" s="8"/>
      <c r="M3005" s="1"/>
      <c r="W3005" s="15"/>
    </row>
    <row r="3006" spans="2:23" ht="0" hidden="1" customHeight="1" x14ac:dyDescent="0.2">
      <c r="B3006" s="8"/>
      <c r="C3006" s="8"/>
      <c r="D3006" s="8"/>
      <c r="E3006" s="8"/>
      <c r="F3006" s="8"/>
      <c r="G3006" s="8"/>
      <c r="H3006" s="8"/>
      <c r="I3006" s="8"/>
      <c r="J3006" s="8"/>
      <c r="K3006" s="8"/>
      <c r="L3006" s="8"/>
      <c r="M3006" s="1"/>
      <c r="W3006" s="15"/>
    </row>
    <row r="3007" spans="2:23" ht="0" hidden="1" customHeight="1" x14ac:dyDescent="0.2">
      <c r="B3007" s="8"/>
      <c r="C3007" s="8"/>
      <c r="D3007" s="8"/>
      <c r="E3007" s="8"/>
      <c r="F3007" s="8"/>
      <c r="G3007" s="8"/>
      <c r="H3007" s="8"/>
      <c r="I3007" s="8"/>
      <c r="J3007" s="8"/>
      <c r="K3007" s="8"/>
      <c r="L3007" s="8"/>
      <c r="M3007" s="1"/>
      <c r="W3007" s="15"/>
    </row>
    <row r="3008" spans="2:23" ht="0" hidden="1" customHeight="1" x14ac:dyDescent="0.2">
      <c r="B3008" s="8"/>
      <c r="C3008" s="8"/>
      <c r="D3008" s="8"/>
      <c r="E3008" s="8"/>
      <c r="F3008" s="8"/>
      <c r="G3008" s="8"/>
      <c r="H3008" s="8"/>
      <c r="I3008" s="8"/>
      <c r="J3008" s="8"/>
      <c r="K3008" s="8"/>
      <c r="L3008" s="8"/>
      <c r="M3008" s="1"/>
      <c r="W3008" s="15"/>
    </row>
    <row r="3009" spans="2:23" ht="0" hidden="1" customHeight="1" x14ac:dyDescent="0.2">
      <c r="B3009" s="8"/>
      <c r="C3009" s="8"/>
      <c r="D3009" s="8"/>
      <c r="E3009" s="8"/>
      <c r="F3009" s="8"/>
      <c r="G3009" s="8"/>
      <c r="H3009" s="8"/>
      <c r="I3009" s="8"/>
      <c r="J3009" s="8"/>
      <c r="K3009" s="8"/>
      <c r="L3009" s="8"/>
      <c r="M3009" s="1"/>
      <c r="W3009" s="15"/>
    </row>
    <row r="3010" spans="2:23" ht="0" hidden="1" customHeight="1" x14ac:dyDescent="0.2">
      <c r="B3010" s="8"/>
      <c r="C3010" s="8"/>
      <c r="D3010" s="8"/>
      <c r="E3010" s="8"/>
      <c r="F3010" s="8"/>
      <c r="G3010" s="8"/>
      <c r="H3010" s="8"/>
      <c r="I3010" s="8"/>
      <c r="J3010" s="8"/>
      <c r="K3010" s="8"/>
      <c r="L3010" s="8"/>
      <c r="M3010" s="1"/>
      <c r="W3010" s="15"/>
    </row>
    <row r="3011" spans="2:23" ht="0" hidden="1" customHeight="1" x14ac:dyDescent="0.2">
      <c r="B3011" s="8"/>
      <c r="C3011" s="8"/>
      <c r="D3011" s="8"/>
      <c r="E3011" s="8"/>
      <c r="F3011" s="8"/>
      <c r="G3011" s="8"/>
      <c r="H3011" s="8"/>
      <c r="I3011" s="8"/>
      <c r="J3011" s="8"/>
      <c r="K3011" s="8"/>
      <c r="L3011" s="8"/>
      <c r="M3011" s="1"/>
      <c r="W3011" s="15"/>
    </row>
    <row r="3012" spans="2:23" ht="0" hidden="1" customHeight="1" x14ac:dyDescent="0.2">
      <c r="B3012" s="8"/>
      <c r="C3012" s="8"/>
      <c r="D3012" s="8"/>
      <c r="E3012" s="8"/>
      <c r="F3012" s="8"/>
      <c r="G3012" s="8"/>
      <c r="H3012" s="8"/>
      <c r="I3012" s="8"/>
      <c r="J3012" s="8"/>
      <c r="K3012" s="8"/>
      <c r="L3012" s="8"/>
      <c r="M3012" s="1"/>
      <c r="W3012" s="15"/>
    </row>
    <row r="3013" spans="2:23" ht="0" hidden="1" customHeight="1" x14ac:dyDescent="0.2">
      <c r="B3013" s="8"/>
      <c r="C3013" s="8"/>
      <c r="D3013" s="8"/>
      <c r="E3013" s="8"/>
      <c r="F3013" s="8"/>
      <c r="G3013" s="8"/>
      <c r="H3013" s="8"/>
      <c r="I3013" s="8"/>
      <c r="J3013" s="8"/>
      <c r="K3013" s="8"/>
      <c r="L3013" s="8"/>
      <c r="M3013" s="1"/>
      <c r="W3013" s="15"/>
    </row>
    <row r="3014" spans="2:23" ht="0" hidden="1" customHeight="1" x14ac:dyDescent="0.2">
      <c r="B3014" s="8"/>
      <c r="C3014" s="8"/>
      <c r="D3014" s="8"/>
      <c r="E3014" s="8"/>
      <c r="F3014" s="8"/>
      <c r="G3014" s="8"/>
      <c r="H3014" s="8"/>
      <c r="I3014" s="8"/>
      <c r="J3014" s="8"/>
      <c r="K3014" s="8"/>
      <c r="L3014" s="8"/>
      <c r="M3014" s="1"/>
      <c r="W3014" s="15"/>
    </row>
    <row r="3015" spans="2:23" ht="0" hidden="1" customHeight="1" x14ac:dyDescent="0.2">
      <c r="B3015" s="8"/>
      <c r="C3015" s="8"/>
      <c r="D3015" s="8"/>
      <c r="E3015" s="8"/>
      <c r="F3015" s="8"/>
      <c r="G3015" s="8"/>
      <c r="H3015" s="8"/>
      <c r="I3015" s="8"/>
      <c r="J3015" s="8"/>
      <c r="K3015" s="8"/>
      <c r="L3015" s="8"/>
      <c r="M3015" s="1"/>
      <c r="W3015" s="15"/>
    </row>
    <row r="3016" spans="2:23" ht="0" hidden="1" customHeight="1" x14ac:dyDescent="0.2">
      <c r="B3016" s="8"/>
      <c r="C3016" s="8"/>
      <c r="D3016" s="8"/>
      <c r="E3016" s="8"/>
      <c r="F3016" s="8"/>
      <c r="G3016" s="8"/>
      <c r="H3016" s="8"/>
      <c r="I3016" s="8"/>
      <c r="J3016" s="8"/>
      <c r="K3016" s="8"/>
      <c r="L3016" s="8"/>
      <c r="M3016" s="1"/>
      <c r="W3016" s="15"/>
    </row>
    <row r="3017" spans="2:23" ht="0" hidden="1" customHeight="1" x14ac:dyDescent="0.2">
      <c r="B3017" s="8"/>
      <c r="C3017" s="8"/>
      <c r="D3017" s="8"/>
      <c r="E3017" s="8"/>
      <c r="F3017" s="8"/>
      <c r="G3017" s="8"/>
      <c r="H3017" s="8"/>
      <c r="I3017" s="8"/>
      <c r="J3017" s="8"/>
      <c r="K3017" s="8"/>
      <c r="L3017" s="8"/>
      <c r="M3017" s="1"/>
      <c r="W3017" s="15"/>
    </row>
    <row r="3018" spans="2:23" ht="0" hidden="1" customHeight="1" x14ac:dyDescent="0.2">
      <c r="B3018" s="8"/>
      <c r="C3018" s="8"/>
      <c r="D3018" s="8"/>
      <c r="E3018" s="8"/>
      <c r="F3018" s="8"/>
      <c r="G3018" s="8"/>
      <c r="H3018" s="8"/>
      <c r="I3018" s="8"/>
      <c r="J3018" s="8"/>
      <c r="K3018" s="8"/>
      <c r="L3018" s="8"/>
      <c r="M3018" s="1"/>
      <c r="W3018" s="15"/>
    </row>
    <row r="3019" spans="2:23" ht="0" hidden="1" customHeight="1" x14ac:dyDescent="0.2">
      <c r="B3019" s="8"/>
      <c r="C3019" s="8"/>
      <c r="D3019" s="8"/>
      <c r="E3019" s="8"/>
      <c r="F3019" s="8"/>
      <c r="G3019" s="8"/>
      <c r="H3019" s="8"/>
      <c r="I3019" s="8"/>
      <c r="J3019" s="8"/>
      <c r="K3019" s="8"/>
      <c r="L3019" s="8"/>
      <c r="M3019" s="1"/>
      <c r="W3019" s="15"/>
    </row>
    <row r="3020" spans="2:23" ht="0" hidden="1" customHeight="1" x14ac:dyDescent="0.2">
      <c r="B3020" s="8"/>
      <c r="C3020" s="8"/>
      <c r="D3020" s="8"/>
      <c r="E3020" s="8"/>
      <c r="F3020" s="8"/>
      <c r="G3020" s="8"/>
      <c r="H3020" s="8"/>
      <c r="I3020" s="8"/>
      <c r="J3020" s="8"/>
      <c r="K3020" s="8"/>
      <c r="L3020" s="8"/>
      <c r="M3020" s="1"/>
      <c r="W3020" s="15"/>
    </row>
    <row r="3021" spans="2:23" ht="0" hidden="1" customHeight="1" x14ac:dyDescent="0.2">
      <c r="B3021" s="8"/>
      <c r="C3021" s="8"/>
      <c r="D3021" s="8"/>
      <c r="E3021" s="8"/>
      <c r="F3021" s="8"/>
      <c r="G3021" s="8"/>
      <c r="H3021" s="8"/>
      <c r="I3021" s="8"/>
      <c r="J3021" s="8"/>
      <c r="K3021" s="8"/>
      <c r="L3021" s="8"/>
      <c r="M3021" s="1"/>
      <c r="W3021" s="15"/>
    </row>
    <row r="3022" spans="2:23" ht="0" hidden="1" customHeight="1" x14ac:dyDescent="0.2">
      <c r="B3022" s="8"/>
      <c r="C3022" s="8"/>
      <c r="D3022" s="8"/>
      <c r="E3022" s="8"/>
      <c r="F3022" s="8"/>
      <c r="G3022" s="8"/>
      <c r="H3022" s="8"/>
      <c r="I3022" s="8"/>
      <c r="J3022" s="8"/>
      <c r="K3022" s="8"/>
      <c r="L3022" s="8"/>
      <c r="M3022" s="1"/>
      <c r="W3022" s="15"/>
    </row>
    <row r="3023" spans="2:23" ht="0" hidden="1" customHeight="1" x14ac:dyDescent="0.2">
      <c r="B3023" s="8"/>
      <c r="C3023" s="8"/>
      <c r="D3023" s="8"/>
      <c r="E3023" s="8"/>
      <c r="F3023" s="8"/>
      <c r="G3023" s="8"/>
      <c r="H3023" s="8"/>
      <c r="I3023" s="8"/>
      <c r="J3023" s="8"/>
      <c r="K3023" s="8"/>
      <c r="L3023" s="8"/>
      <c r="M3023" s="1"/>
      <c r="W3023" s="15"/>
    </row>
    <row r="3024" spans="2:23" ht="0" hidden="1" customHeight="1" x14ac:dyDescent="0.2">
      <c r="B3024" s="8"/>
      <c r="C3024" s="8"/>
      <c r="D3024" s="8"/>
      <c r="E3024" s="8"/>
      <c r="F3024" s="8"/>
      <c r="G3024" s="8"/>
      <c r="H3024" s="8"/>
      <c r="I3024" s="8"/>
      <c r="J3024" s="8"/>
      <c r="K3024" s="8"/>
      <c r="L3024" s="8"/>
      <c r="M3024" s="1"/>
      <c r="W3024" s="15"/>
    </row>
    <row r="3025" spans="2:23" ht="0" hidden="1" customHeight="1" x14ac:dyDescent="0.2">
      <c r="B3025" s="8"/>
      <c r="C3025" s="8"/>
      <c r="D3025" s="8"/>
      <c r="E3025" s="8"/>
      <c r="F3025" s="8"/>
      <c r="G3025" s="8"/>
      <c r="H3025" s="8"/>
      <c r="I3025" s="8"/>
      <c r="J3025" s="8"/>
      <c r="K3025" s="8"/>
      <c r="L3025" s="8"/>
      <c r="M3025" s="1"/>
      <c r="W3025" s="15"/>
    </row>
    <row r="3026" spans="2:23" ht="0" hidden="1" customHeight="1" x14ac:dyDescent="0.2">
      <c r="B3026" s="8"/>
      <c r="C3026" s="8"/>
      <c r="D3026" s="8"/>
      <c r="E3026" s="8"/>
      <c r="F3026" s="8"/>
      <c r="G3026" s="8"/>
      <c r="H3026" s="8"/>
      <c r="I3026" s="8"/>
      <c r="J3026" s="8"/>
      <c r="K3026" s="8"/>
      <c r="L3026" s="8"/>
      <c r="M3026" s="1"/>
      <c r="W3026" s="15"/>
    </row>
    <row r="3027" spans="2:23" ht="0" hidden="1" customHeight="1" x14ac:dyDescent="0.2">
      <c r="B3027" s="8"/>
      <c r="C3027" s="8"/>
      <c r="D3027" s="8"/>
      <c r="E3027" s="8"/>
      <c r="F3027" s="8"/>
      <c r="G3027" s="8"/>
      <c r="H3027" s="8"/>
      <c r="I3027" s="8"/>
      <c r="J3027" s="8"/>
      <c r="K3027" s="8"/>
      <c r="L3027" s="8"/>
      <c r="M3027" s="1"/>
      <c r="W3027" s="15"/>
    </row>
    <row r="3028" spans="2:23" ht="0" hidden="1" customHeight="1" x14ac:dyDescent="0.2">
      <c r="B3028" s="8"/>
      <c r="C3028" s="8"/>
      <c r="D3028" s="8"/>
      <c r="E3028" s="8"/>
      <c r="F3028" s="8"/>
      <c r="G3028" s="8"/>
      <c r="H3028" s="8"/>
      <c r="I3028" s="8"/>
      <c r="J3028" s="8"/>
      <c r="K3028" s="8"/>
      <c r="L3028" s="8"/>
      <c r="M3028" s="1"/>
      <c r="W3028" s="15"/>
    </row>
    <row r="3029" spans="2:23" ht="0" hidden="1" customHeight="1" x14ac:dyDescent="0.2">
      <c r="B3029" s="8"/>
      <c r="C3029" s="8"/>
      <c r="D3029" s="8"/>
      <c r="E3029" s="8"/>
      <c r="F3029" s="8"/>
      <c r="G3029" s="8"/>
      <c r="H3029" s="8"/>
      <c r="I3029" s="8"/>
      <c r="J3029" s="8"/>
      <c r="K3029" s="8"/>
      <c r="L3029" s="8"/>
      <c r="M3029" s="1"/>
      <c r="W3029" s="15"/>
    </row>
    <row r="3030" spans="2:23" ht="0" hidden="1" customHeight="1" x14ac:dyDescent="0.2">
      <c r="B3030" s="8"/>
      <c r="C3030" s="8"/>
      <c r="D3030" s="8"/>
      <c r="E3030" s="8"/>
      <c r="F3030" s="8"/>
      <c r="G3030" s="8"/>
      <c r="H3030" s="8"/>
      <c r="I3030" s="8"/>
      <c r="J3030" s="8"/>
      <c r="K3030" s="8"/>
      <c r="L3030" s="8"/>
      <c r="M3030" s="1"/>
      <c r="W3030" s="15"/>
    </row>
    <row r="3031" spans="2:23" ht="0" hidden="1" customHeight="1" x14ac:dyDescent="0.2">
      <c r="B3031" s="8"/>
      <c r="C3031" s="8"/>
      <c r="D3031" s="8"/>
      <c r="E3031" s="8"/>
      <c r="F3031" s="8"/>
      <c r="G3031" s="8"/>
      <c r="H3031" s="8"/>
      <c r="I3031" s="8"/>
      <c r="J3031" s="8"/>
      <c r="K3031" s="8"/>
      <c r="L3031" s="8"/>
      <c r="M3031" s="1"/>
      <c r="W3031" s="15"/>
    </row>
    <row r="3032" spans="2:23" ht="0" hidden="1" customHeight="1" x14ac:dyDescent="0.2">
      <c r="B3032" s="8"/>
      <c r="C3032" s="8"/>
      <c r="D3032" s="8"/>
      <c r="E3032" s="8"/>
      <c r="F3032" s="8"/>
      <c r="G3032" s="8"/>
      <c r="H3032" s="8"/>
      <c r="I3032" s="8"/>
      <c r="J3032" s="8"/>
      <c r="K3032" s="8"/>
      <c r="L3032" s="8"/>
      <c r="M3032" s="1"/>
      <c r="W3032" s="15"/>
    </row>
    <row r="3033" spans="2:23" ht="0" hidden="1" customHeight="1" x14ac:dyDescent="0.2">
      <c r="B3033" s="8"/>
      <c r="C3033" s="8"/>
      <c r="D3033" s="8"/>
      <c r="E3033" s="8"/>
      <c r="F3033" s="8"/>
      <c r="G3033" s="8"/>
      <c r="H3033" s="8"/>
      <c r="I3033" s="8"/>
      <c r="J3033" s="8"/>
      <c r="K3033" s="8"/>
      <c r="L3033" s="8"/>
      <c r="M3033" s="1"/>
      <c r="W3033" s="15"/>
    </row>
    <row r="3034" spans="2:23" ht="0" hidden="1" customHeight="1" x14ac:dyDescent="0.2">
      <c r="B3034" s="8"/>
      <c r="C3034" s="8"/>
      <c r="D3034" s="8"/>
      <c r="E3034" s="8"/>
      <c r="F3034" s="8"/>
      <c r="G3034" s="8"/>
      <c r="H3034" s="8"/>
      <c r="I3034" s="8"/>
      <c r="J3034" s="8"/>
      <c r="K3034" s="8"/>
      <c r="L3034" s="8"/>
      <c r="M3034" s="1"/>
      <c r="W3034" s="15"/>
    </row>
    <row r="3035" spans="2:23" ht="0" hidden="1" customHeight="1" x14ac:dyDescent="0.2">
      <c r="B3035" s="8"/>
      <c r="C3035" s="8"/>
      <c r="D3035" s="8"/>
      <c r="E3035" s="8"/>
      <c r="F3035" s="8"/>
      <c r="G3035" s="8"/>
      <c r="H3035" s="8"/>
      <c r="I3035" s="8"/>
      <c r="J3035" s="8"/>
      <c r="K3035" s="8"/>
      <c r="L3035" s="8"/>
      <c r="M3035" s="1"/>
      <c r="W3035" s="15"/>
    </row>
    <row r="3036" spans="2:23" ht="0" hidden="1" customHeight="1" x14ac:dyDescent="0.2">
      <c r="B3036" s="8"/>
      <c r="C3036" s="8"/>
      <c r="D3036" s="8"/>
      <c r="E3036" s="8"/>
      <c r="F3036" s="8"/>
      <c r="G3036" s="8"/>
      <c r="H3036" s="8"/>
      <c r="I3036" s="8"/>
      <c r="J3036" s="8"/>
      <c r="K3036" s="8"/>
      <c r="L3036" s="8"/>
      <c r="M3036" s="1"/>
      <c r="W3036" s="15"/>
    </row>
    <row r="3037" spans="2:23" ht="0" hidden="1" customHeight="1" x14ac:dyDescent="0.2">
      <c r="B3037" s="8"/>
      <c r="C3037" s="8"/>
      <c r="D3037" s="8"/>
      <c r="E3037" s="8"/>
      <c r="F3037" s="8"/>
      <c r="G3037" s="8"/>
      <c r="H3037" s="8"/>
      <c r="I3037" s="8"/>
      <c r="J3037" s="8"/>
      <c r="K3037" s="8"/>
      <c r="L3037" s="8"/>
      <c r="M3037" s="1"/>
      <c r="W3037" s="15"/>
    </row>
    <row r="3038" spans="2:23" ht="0" hidden="1" customHeight="1" x14ac:dyDescent="0.2">
      <c r="B3038" s="8"/>
      <c r="C3038" s="8"/>
      <c r="D3038" s="8"/>
      <c r="E3038" s="8"/>
      <c r="F3038" s="8"/>
      <c r="G3038" s="8"/>
      <c r="H3038" s="8"/>
      <c r="I3038" s="8"/>
      <c r="J3038" s="8"/>
      <c r="K3038" s="8"/>
      <c r="L3038" s="8"/>
      <c r="M3038" s="1"/>
      <c r="W3038" s="15"/>
    </row>
    <row r="3039" spans="2:23" ht="0" hidden="1" customHeight="1" x14ac:dyDescent="0.2">
      <c r="B3039" s="8"/>
      <c r="C3039" s="8"/>
      <c r="D3039" s="8"/>
      <c r="E3039" s="8"/>
      <c r="F3039" s="8"/>
      <c r="G3039" s="8"/>
      <c r="H3039" s="8"/>
      <c r="I3039" s="8"/>
      <c r="J3039" s="8"/>
      <c r="K3039" s="8"/>
      <c r="L3039" s="8"/>
      <c r="M3039" s="1"/>
      <c r="W3039" s="15"/>
    </row>
    <row r="3040" spans="2:23" ht="0" hidden="1" customHeight="1" x14ac:dyDescent="0.2">
      <c r="B3040" s="8"/>
      <c r="C3040" s="8"/>
      <c r="D3040" s="8"/>
      <c r="E3040" s="8"/>
      <c r="F3040" s="8"/>
      <c r="G3040" s="8"/>
      <c r="H3040" s="8"/>
      <c r="I3040" s="8"/>
      <c r="J3040" s="8"/>
      <c r="K3040" s="8"/>
      <c r="L3040" s="8"/>
      <c r="M3040" s="1"/>
      <c r="W3040" s="15"/>
    </row>
    <row r="3041" spans="2:23" ht="0" hidden="1" customHeight="1" x14ac:dyDescent="0.2">
      <c r="B3041" s="8"/>
      <c r="C3041" s="8"/>
      <c r="D3041" s="8"/>
      <c r="E3041" s="8"/>
      <c r="F3041" s="8"/>
      <c r="G3041" s="8"/>
      <c r="H3041" s="8"/>
      <c r="I3041" s="8"/>
      <c r="J3041" s="8"/>
      <c r="K3041" s="8"/>
      <c r="L3041" s="8"/>
      <c r="M3041" s="1"/>
      <c r="W3041" s="15"/>
    </row>
    <row r="3042" spans="2:23" ht="0" hidden="1" customHeight="1" x14ac:dyDescent="0.2">
      <c r="B3042" s="8"/>
      <c r="C3042" s="8"/>
      <c r="D3042" s="8"/>
      <c r="E3042" s="8"/>
      <c r="F3042" s="8"/>
      <c r="G3042" s="8"/>
      <c r="H3042" s="8"/>
      <c r="I3042" s="8"/>
      <c r="J3042" s="8"/>
      <c r="K3042" s="8"/>
      <c r="L3042" s="8"/>
      <c r="M3042" s="1"/>
      <c r="W3042" s="15"/>
    </row>
    <row r="3043" spans="2:23" ht="0" hidden="1" customHeight="1" x14ac:dyDescent="0.2">
      <c r="B3043" s="8"/>
      <c r="C3043" s="8"/>
      <c r="D3043" s="8"/>
      <c r="E3043" s="8"/>
      <c r="F3043" s="8"/>
      <c r="G3043" s="8"/>
      <c r="H3043" s="8"/>
      <c r="I3043" s="8"/>
      <c r="J3043" s="8"/>
      <c r="K3043" s="8"/>
      <c r="L3043" s="8"/>
      <c r="M3043" s="1"/>
      <c r="W3043" s="15"/>
    </row>
    <row r="3044" spans="2:23" ht="0" hidden="1" customHeight="1" x14ac:dyDescent="0.2">
      <c r="B3044" s="8"/>
      <c r="C3044" s="8"/>
      <c r="D3044" s="8"/>
      <c r="E3044" s="8"/>
      <c r="F3044" s="8"/>
      <c r="G3044" s="8"/>
      <c r="H3044" s="8"/>
      <c r="I3044" s="8"/>
      <c r="J3044" s="8"/>
      <c r="K3044" s="8"/>
      <c r="L3044" s="8"/>
      <c r="M3044" s="1"/>
      <c r="W3044" s="15"/>
    </row>
    <row r="3045" spans="2:23" ht="0" hidden="1" customHeight="1" x14ac:dyDescent="0.2">
      <c r="B3045" s="8"/>
      <c r="C3045" s="8"/>
      <c r="D3045" s="8"/>
      <c r="E3045" s="8"/>
      <c r="F3045" s="8"/>
      <c r="G3045" s="8"/>
      <c r="H3045" s="8"/>
      <c r="I3045" s="8"/>
      <c r="J3045" s="8"/>
      <c r="K3045" s="8"/>
      <c r="L3045" s="8"/>
      <c r="M3045" s="1"/>
      <c r="W3045" s="15"/>
    </row>
    <row r="3046" spans="2:23" ht="0" hidden="1" customHeight="1" x14ac:dyDescent="0.2">
      <c r="B3046" s="8"/>
      <c r="C3046" s="8"/>
      <c r="D3046" s="8"/>
      <c r="E3046" s="8"/>
      <c r="F3046" s="8"/>
      <c r="G3046" s="8"/>
      <c r="H3046" s="8"/>
      <c r="I3046" s="8"/>
      <c r="J3046" s="8"/>
      <c r="K3046" s="8"/>
      <c r="L3046" s="8"/>
      <c r="M3046" s="1"/>
      <c r="W3046" s="15"/>
    </row>
    <row r="3047" spans="2:23" ht="0" hidden="1" customHeight="1" x14ac:dyDescent="0.2">
      <c r="B3047" s="8"/>
      <c r="C3047" s="8"/>
      <c r="D3047" s="8"/>
      <c r="E3047" s="8"/>
      <c r="F3047" s="8"/>
      <c r="G3047" s="8"/>
      <c r="H3047" s="8"/>
      <c r="I3047" s="8"/>
      <c r="J3047" s="8"/>
      <c r="K3047" s="8"/>
      <c r="L3047" s="8"/>
      <c r="M3047" s="1"/>
      <c r="W3047" s="15"/>
    </row>
    <row r="3048" spans="2:23" ht="0" hidden="1" customHeight="1" x14ac:dyDescent="0.2">
      <c r="B3048" s="8"/>
      <c r="C3048" s="8"/>
      <c r="D3048" s="8"/>
      <c r="E3048" s="8"/>
      <c r="F3048" s="8"/>
      <c r="G3048" s="8"/>
      <c r="H3048" s="8"/>
      <c r="I3048" s="8"/>
      <c r="J3048" s="8"/>
      <c r="K3048" s="8"/>
      <c r="L3048" s="8"/>
      <c r="M3048" s="1"/>
      <c r="W3048" s="15"/>
    </row>
    <row r="3049" spans="2:23" ht="0" hidden="1" customHeight="1" x14ac:dyDescent="0.2">
      <c r="B3049" s="8"/>
      <c r="C3049" s="8"/>
      <c r="D3049" s="8"/>
      <c r="E3049" s="8"/>
      <c r="F3049" s="8"/>
      <c r="G3049" s="8"/>
      <c r="H3049" s="8"/>
      <c r="I3049" s="8"/>
      <c r="J3049" s="8"/>
      <c r="K3049" s="8"/>
      <c r="L3049" s="8"/>
      <c r="M3049" s="1"/>
      <c r="W3049" s="15"/>
    </row>
    <row r="3050" spans="2:23" ht="0" hidden="1" customHeight="1" x14ac:dyDescent="0.2">
      <c r="B3050" s="8"/>
      <c r="C3050" s="8"/>
      <c r="D3050" s="8"/>
      <c r="E3050" s="8"/>
      <c r="F3050" s="8"/>
      <c r="G3050" s="8"/>
      <c r="H3050" s="8"/>
      <c r="I3050" s="8"/>
      <c r="J3050" s="8"/>
      <c r="K3050" s="8"/>
      <c r="L3050" s="8"/>
      <c r="M3050" s="1"/>
      <c r="W3050" s="15"/>
    </row>
    <row r="3051" spans="2:23" ht="0" hidden="1" customHeight="1" x14ac:dyDescent="0.2">
      <c r="B3051" s="8"/>
      <c r="C3051" s="8"/>
      <c r="D3051" s="8"/>
      <c r="E3051" s="8"/>
      <c r="F3051" s="8"/>
      <c r="G3051" s="8"/>
      <c r="H3051" s="8"/>
      <c r="I3051" s="8"/>
      <c r="J3051" s="8"/>
      <c r="K3051" s="8"/>
      <c r="L3051" s="8"/>
      <c r="M3051" s="1"/>
      <c r="W3051" s="15"/>
    </row>
    <row r="3052" spans="2:23" ht="0" hidden="1" customHeight="1" x14ac:dyDescent="0.2">
      <c r="B3052" s="8"/>
      <c r="C3052" s="8"/>
      <c r="D3052" s="8"/>
      <c r="E3052" s="8"/>
      <c r="F3052" s="8"/>
      <c r="G3052" s="8"/>
      <c r="H3052" s="8"/>
      <c r="I3052" s="8"/>
      <c r="J3052" s="8"/>
      <c r="K3052" s="8"/>
      <c r="L3052" s="8"/>
      <c r="M3052" s="1"/>
      <c r="W3052" s="15"/>
    </row>
    <row r="3053" spans="2:23" ht="0" hidden="1" customHeight="1" x14ac:dyDescent="0.2">
      <c r="B3053" s="8"/>
      <c r="C3053" s="8"/>
      <c r="D3053" s="8"/>
      <c r="E3053" s="8"/>
      <c r="F3053" s="8"/>
      <c r="G3053" s="8"/>
      <c r="H3053" s="8"/>
      <c r="I3053" s="8"/>
      <c r="J3053" s="8"/>
      <c r="K3053" s="8"/>
      <c r="L3053" s="8"/>
      <c r="M3053" s="1"/>
      <c r="W3053" s="15"/>
    </row>
    <row r="3054" spans="2:23" ht="0" hidden="1" customHeight="1" x14ac:dyDescent="0.2">
      <c r="B3054" s="8"/>
      <c r="C3054" s="8"/>
      <c r="D3054" s="8"/>
      <c r="E3054" s="8"/>
      <c r="F3054" s="8"/>
      <c r="G3054" s="8"/>
      <c r="H3054" s="8"/>
      <c r="I3054" s="8"/>
      <c r="J3054" s="8"/>
      <c r="K3054" s="8"/>
      <c r="L3054" s="8"/>
      <c r="M3054" s="1"/>
      <c r="W3054" s="15"/>
    </row>
    <row r="3055" spans="2:23" ht="0" hidden="1" customHeight="1" x14ac:dyDescent="0.2">
      <c r="B3055" s="8"/>
      <c r="C3055" s="8"/>
      <c r="D3055" s="8"/>
      <c r="E3055" s="8"/>
      <c r="F3055" s="8"/>
      <c r="G3055" s="8"/>
      <c r="H3055" s="8"/>
      <c r="I3055" s="8"/>
      <c r="J3055" s="8"/>
      <c r="K3055" s="8"/>
      <c r="L3055" s="8"/>
      <c r="M3055" s="1"/>
      <c r="W3055" s="15"/>
    </row>
    <row r="3056" spans="2:23" ht="0" hidden="1" customHeight="1" x14ac:dyDescent="0.2">
      <c r="B3056" s="8"/>
      <c r="C3056" s="8"/>
      <c r="D3056" s="8"/>
      <c r="E3056" s="8"/>
      <c r="F3056" s="8"/>
      <c r="G3056" s="8"/>
      <c r="H3056" s="8"/>
      <c r="I3056" s="8"/>
      <c r="J3056" s="8"/>
      <c r="K3056" s="8"/>
      <c r="L3056" s="8"/>
      <c r="M3056" s="1"/>
      <c r="W3056" s="15"/>
    </row>
    <row r="3057" spans="2:23" ht="0" hidden="1" customHeight="1" x14ac:dyDescent="0.2">
      <c r="B3057" s="8"/>
      <c r="C3057" s="8"/>
      <c r="D3057" s="8"/>
      <c r="E3057" s="8"/>
      <c r="F3057" s="8"/>
      <c r="G3057" s="8"/>
      <c r="H3057" s="8"/>
      <c r="I3057" s="8"/>
      <c r="J3057" s="8"/>
      <c r="K3057" s="8"/>
      <c r="L3057" s="8"/>
      <c r="M3057" s="1"/>
      <c r="W3057" s="15"/>
    </row>
    <row r="3058" spans="2:23" ht="0" hidden="1" customHeight="1" x14ac:dyDescent="0.2">
      <c r="B3058" s="8"/>
      <c r="C3058" s="8"/>
      <c r="D3058" s="8"/>
      <c r="E3058" s="8"/>
      <c r="F3058" s="8"/>
      <c r="G3058" s="8"/>
      <c r="H3058" s="8"/>
      <c r="I3058" s="8"/>
      <c r="J3058" s="8"/>
      <c r="K3058" s="8"/>
      <c r="L3058" s="8"/>
      <c r="M3058" s="1"/>
      <c r="W3058" s="15"/>
    </row>
    <row r="3059" spans="2:23" ht="0" hidden="1" customHeight="1" x14ac:dyDescent="0.2">
      <c r="B3059" s="8"/>
      <c r="C3059" s="8"/>
      <c r="D3059" s="8"/>
      <c r="E3059" s="8"/>
      <c r="F3059" s="8"/>
      <c r="G3059" s="8"/>
      <c r="H3059" s="8"/>
      <c r="I3059" s="8"/>
      <c r="J3059" s="8"/>
      <c r="K3059" s="8"/>
      <c r="L3059" s="8"/>
      <c r="M3059" s="1"/>
      <c r="W3059" s="15"/>
    </row>
    <row r="3060" spans="2:23" ht="0" hidden="1" customHeight="1" x14ac:dyDescent="0.2">
      <c r="B3060" s="8"/>
      <c r="C3060" s="8"/>
      <c r="D3060" s="8"/>
      <c r="E3060" s="8"/>
      <c r="F3060" s="8"/>
      <c r="G3060" s="8"/>
      <c r="H3060" s="8"/>
      <c r="I3060" s="8"/>
      <c r="J3060" s="8"/>
      <c r="K3060" s="8"/>
      <c r="L3060" s="8"/>
      <c r="M3060" s="1"/>
      <c r="W3060" s="15"/>
    </row>
    <row r="3061" spans="2:23" ht="0" hidden="1" customHeight="1" x14ac:dyDescent="0.2">
      <c r="B3061" s="8"/>
      <c r="C3061" s="8"/>
      <c r="D3061" s="8"/>
      <c r="E3061" s="8"/>
      <c r="F3061" s="8"/>
      <c r="G3061" s="8"/>
      <c r="H3061" s="8"/>
      <c r="I3061" s="8"/>
      <c r="J3061" s="8"/>
      <c r="K3061" s="8"/>
      <c r="L3061" s="8"/>
      <c r="M3061" s="1"/>
      <c r="W3061" s="15"/>
    </row>
    <row r="3062" spans="2:23" ht="0" hidden="1" customHeight="1" x14ac:dyDescent="0.2">
      <c r="B3062" s="8"/>
      <c r="C3062" s="8"/>
      <c r="D3062" s="8"/>
      <c r="E3062" s="8"/>
      <c r="F3062" s="8"/>
      <c r="G3062" s="8"/>
      <c r="H3062" s="8"/>
      <c r="I3062" s="8"/>
      <c r="J3062" s="8"/>
      <c r="K3062" s="8"/>
      <c r="L3062" s="8"/>
      <c r="M3062" s="1"/>
      <c r="W3062" s="15"/>
    </row>
    <row r="3063" spans="2:23" ht="0" hidden="1" customHeight="1" x14ac:dyDescent="0.2">
      <c r="B3063" s="8"/>
      <c r="C3063" s="8"/>
      <c r="D3063" s="8"/>
      <c r="E3063" s="8"/>
      <c r="F3063" s="8"/>
      <c r="G3063" s="8"/>
      <c r="H3063" s="8"/>
      <c r="I3063" s="8"/>
      <c r="J3063" s="8"/>
      <c r="K3063" s="8"/>
      <c r="L3063" s="8"/>
      <c r="M3063" s="1"/>
      <c r="W3063" s="15"/>
    </row>
    <row r="3064" spans="2:23" ht="0" hidden="1" customHeight="1" x14ac:dyDescent="0.2">
      <c r="B3064" s="8"/>
      <c r="C3064" s="8"/>
      <c r="D3064" s="8"/>
      <c r="E3064" s="8"/>
      <c r="F3064" s="8"/>
      <c r="G3064" s="8"/>
      <c r="H3064" s="8"/>
      <c r="I3064" s="8"/>
      <c r="J3064" s="8"/>
      <c r="K3064" s="8"/>
      <c r="L3064" s="8"/>
      <c r="M3064" s="1"/>
      <c r="W3064" s="15"/>
    </row>
    <row r="3065" spans="2:23" ht="0" hidden="1" customHeight="1" x14ac:dyDescent="0.2">
      <c r="B3065" s="8"/>
      <c r="C3065" s="8"/>
      <c r="D3065" s="8"/>
      <c r="E3065" s="8"/>
      <c r="F3065" s="8"/>
      <c r="G3065" s="8"/>
      <c r="H3065" s="8"/>
      <c r="I3065" s="8"/>
      <c r="J3065" s="8"/>
      <c r="K3065" s="8"/>
      <c r="L3065" s="8"/>
      <c r="M3065" s="1"/>
      <c r="W3065" s="15"/>
    </row>
    <row r="3066" spans="2:23" ht="0" hidden="1" customHeight="1" x14ac:dyDescent="0.2">
      <c r="B3066" s="8"/>
      <c r="C3066" s="8"/>
      <c r="D3066" s="8"/>
      <c r="E3066" s="8"/>
      <c r="F3066" s="8"/>
      <c r="G3066" s="8"/>
      <c r="H3066" s="8"/>
      <c r="I3066" s="8"/>
      <c r="J3066" s="8"/>
      <c r="K3066" s="8"/>
      <c r="L3066" s="8"/>
      <c r="M3066" s="1"/>
      <c r="W3066" s="15"/>
    </row>
    <row r="3067" spans="2:23" ht="0" hidden="1" customHeight="1" x14ac:dyDescent="0.2">
      <c r="B3067" s="8"/>
      <c r="C3067" s="8"/>
      <c r="D3067" s="8"/>
      <c r="E3067" s="8"/>
      <c r="F3067" s="8"/>
      <c r="G3067" s="8"/>
      <c r="H3067" s="8"/>
      <c r="I3067" s="8"/>
      <c r="J3067" s="8"/>
      <c r="K3067" s="8"/>
      <c r="L3067" s="8"/>
      <c r="M3067" s="1"/>
      <c r="W3067" s="15"/>
    </row>
    <row r="3068" spans="2:23" ht="0" hidden="1" customHeight="1" x14ac:dyDescent="0.2">
      <c r="B3068" s="8"/>
      <c r="C3068" s="8"/>
      <c r="D3068" s="8"/>
      <c r="E3068" s="8"/>
      <c r="F3068" s="8"/>
      <c r="G3068" s="8"/>
      <c r="H3068" s="8"/>
      <c r="I3068" s="8"/>
      <c r="J3068" s="8"/>
      <c r="K3068" s="8"/>
      <c r="L3068" s="8"/>
      <c r="M3068" s="1"/>
      <c r="W3068" s="15"/>
    </row>
    <row r="3069" spans="2:23" ht="0" hidden="1" customHeight="1" x14ac:dyDescent="0.2">
      <c r="B3069" s="8"/>
      <c r="C3069" s="8"/>
      <c r="D3069" s="8"/>
      <c r="E3069" s="8"/>
      <c r="F3069" s="8"/>
      <c r="G3069" s="8"/>
      <c r="H3069" s="8"/>
      <c r="I3069" s="8"/>
      <c r="J3069" s="8"/>
      <c r="K3069" s="8"/>
      <c r="L3069" s="8"/>
      <c r="M3069" s="1"/>
      <c r="W3069" s="15"/>
    </row>
    <row r="3070" spans="2:23" ht="0" hidden="1" customHeight="1" x14ac:dyDescent="0.2">
      <c r="B3070" s="8"/>
      <c r="C3070" s="8"/>
      <c r="D3070" s="8"/>
      <c r="E3070" s="8"/>
      <c r="F3070" s="8"/>
      <c r="G3070" s="8"/>
      <c r="H3070" s="8"/>
      <c r="I3070" s="8"/>
      <c r="J3070" s="8"/>
      <c r="K3070" s="8"/>
      <c r="L3070" s="8"/>
      <c r="M3070" s="1"/>
      <c r="W3070" s="15"/>
    </row>
    <row r="3071" spans="2:23" ht="0" hidden="1" customHeight="1" x14ac:dyDescent="0.2">
      <c r="B3071" s="8"/>
      <c r="C3071" s="8"/>
      <c r="D3071" s="8"/>
      <c r="E3071" s="8"/>
      <c r="F3071" s="8"/>
      <c r="G3071" s="8"/>
      <c r="H3071" s="8"/>
      <c r="I3071" s="8"/>
      <c r="J3071" s="8"/>
      <c r="K3071" s="8"/>
      <c r="L3071" s="8"/>
      <c r="M3071" s="1"/>
      <c r="W3071" s="15"/>
    </row>
    <row r="3072" spans="2:23" ht="0" hidden="1" customHeight="1" x14ac:dyDescent="0.2">
      <c r="B3072" s="8"/>
      <c r="C3072" s="8"/>
      <c r="D3072" s="8"/>
      <c r="E3072" s="8"/>
      <c r="F3072" s="8"/>
      <c r="G3072" s="8"/>
      <c r="H3072" s="8"/>
      <c r="I3072" s="8"/>
      <c r="J3072" s="8"/>
      <c r="K3072" s="8"/>
      <c r="L3072" s="8"/>
      <c r="M3072" s="1"/>
      <c r="W3072" s="15"/>
    </row>
    <row r="3073" spans="2:23" ht="0" hidden="1" customHeight="1" x14ac:dyDescent="0.2">
      <c r="B3073" s="8"/>
      <c r="C3073" s="8"/>
      <c r="D3073" s="8"/>
      <c r="E3073" s="8"/>
      <c r="F3073" s="8"/>
      <c r="G3073" s="8"/>
      <c r="H3073" s="8"/>
      <c r="I3073" s="8"/>
      <c r="J3073" s="8"/>
      <c r="K3073" s="8"/>
      <c r="L3073" s="8"/>
      <c r="M3073" s="1"/>
      <c r="W3073" s="15"/>
    </row>
    <row r="3074" spans="2:23" ht="0" hidden="1" customHeight="1" x14ac:dyDescent="0.2">
      <c r="B3074" s="8"/>
      <c r="C3074" s="8"/>
      <c r="D3074" s="8"/>
      <c r="E3074" s="8"/>
      <c r="F3074" s="8"/>
      <c r="G3074" s="8"/>
      <c r="H3074" s="8"/>
      <c r="I3074" s="8"/>
      <c r="J3074" s="8"/>
      <c r="K3074" s="8"/>
      <c r="L3074" s="8"/>
      <c r="M3074" s="1"/>
      <c r="W3074" s="15"/>
    </row>
    <row r="3075" spans="2:23" ht="0" hidden="1" customHeight="1" x14ac:dyDescent="0.2">
      <c r="B3075" s="8"/>
      <c r="C3075" s="8"/>
      <c r="D3075" s="8"/>
      <c r="E3075" s="8"/>
      <c r="F3075" s="8"/>
      <c r="G3075" s="8"/>
      <c r="H3075" s="8"/>
      <c r="I3075" s="8"/>
      <c r="J3075" s="8"/>
      <c r="K3075" s="8"/>
      <c r="L3075" s="8"/>
      <c r="M3075" s="1"/>
      <c r="W3075" s="15"/>
    </row>
    <row r="3076" spans="2:23" ht="0" hidden="1" customHeight="1" x14ac:dyDescent="0.2">
      <c r="B3076" s="8"/>
      <c r="C3076" s="8"/>
      <c r="D3076" s="8"/>
      <c r="E3076" s="8"/>
      <c r="F3076" s="8"/>
      <c r="G3076" s="8"/>
      <c r="H3076" s="8"/>
      <c r="I3076" s="8"/>
      <c r="J3076" s="8"/>
      <c r="K3076" s="8"/>
      <c r="L3076" s="8"/>
      <c r="M3076" s="1"/>
      <c r="W3076" s="15"/>
    </row>
    <row r="3077" spans="2:23" ht="0" hidden="1" customHeight="1" x14ac:dyDescent="0.2">
      <c r="B3077" s="8"/>
      <c r="C3077" s="8"/>
      <c r="D3077" s="8"/>
      <c r="E3077" s="8"/>
      <c r="F3077" s="8"/>
      <c r="G3077" s="8"/>
      <c r="H3077" s="8"/>
      <c r="I3077" s="8"/>
      <c r="J3077" s="8"/>
      <c r="K3077" s="8"/>
      <c r="L3077" s="8"/>
      <c r="M3077" s="1"/>
      <c r="W3077" s="15"/>
    </row>
    <row r="3078" spans="2:23" ht="0" hidden="1" customHeight="1" x14ac:dyDescent="0.2">
      <c r="B3078" s="8"/>
      <c r="C3078" s="8"/>
      <c r="D3078" s="8"/>
      <c r="E3078" s="8"/>
      <c r="F3078" s="8"/>
      <c r="G3078" s="8"/>
      <c r="H3078" s="8"/>
      <c r="I3078" s="8"/>
      <c r="J3078" s="8"/>
      <c r="K3078" s="8"/>
      <c r="L3078" s="8"/>
      <c r="M3078" s="1"/>
      <c r="W3078" s="15"/>
    </row>
    <row r="3079" spans="2:23" ht="0" hidden="1" customHeight="1" x14ac:dyDescent="0.2">
      <c r="B3079" s="8"/>
      <c r="C3079" s="8"/>
      <c r="D3079" s="8"/>
      <c r="E3079" s="8"/>
      <c r="F3079" s="8"/>
      <c r="G3079" s="8"/>
      <c r="H3079" s="8"/>
      <c r="I3079" s="8"/>
      <c r="J3079" s="8"/>
      <c r="K3079" s="8"/>
      <c r="L3079" s="8"/>
      <c r="M3079" s="1"/>
      <c r="W3079" s="15"/>
    </row>
    <row r="3080" spans="2:23" ht="0" hidden="1" customHeight="1" x14ac:dyDescent="0.2">
      <c r="B3080" s="8"/>
      <c r="C3080" s="8"/>
      <c r="D3080" s="8"/>
      <c r="E3080" s="8"/>
      <c r="F3080" s="8"/>
      <c r="G3080" s="8"/>
      <c r="H3080" s="8"/>
      <c r="I3080" s="8"/>
      <c r="J3080" s="8"/>
      <c r="K3080" s="8"/>
      <c r="L3080" s="8"/>
      <c r="M3080" s="1"/>
      <c r="W3080" s="15"/>
    </row>
    <row r="3081" spans="2:23" ht="0" hidden="1" customHeight="1" x14ac:dyDescent="0.2">
      <c r="B3081" s="8"/>
      <c r="C3081" s="8"/>
      <c r="D3081" s="8"/>
      <c r="E3081" s="8"/>
      <c r="F3081" s="8"/>
      <c r="G3081" s="8"/>
      <c r="H3081" s="8"/>
      <c r="I3081" s="8"/>
      <c r="J3081" s="8"/>
      <c r="K3081" s="8"/>
      <c r="L3081" s="8"/>
      <c r="M3081" s="1"/>
      <c r="W3081" s="15"/>
    </row>
    <row r="3082" spans="2:23" ht="0" hidden="1" customHeight="1" x14ac:dyDescent="0.2">
      <c r="B3082" s="8"/>
      <c r="C3082" s="8"/>
      <c r="D3082" s="8"/>
      <c r="E3082" s="8"/>
      <c r="F3082" s="8"/>
      <c r="G3082" s="8"/>
      <c r="H3082" s="8"/>
      <c r="I3082" s="8"/>
      <c r="J3082" s="8"/>
      <c r="K3082" s="8"/>
      <c r="L3082" s="8"/>
      <c r="M3082" s="1"/>
      <c r="W3082" s="15"/>
    </row>
    <row r="3083" spans="2:23" ht="0" hidden="1" customHeight="1" x14ac:dyDescent="0.2">
      <c r="B3083" s="8"/>
      <c r="C3083" s="8"/>
      <c r="D3083" s="8"/>
      <c r="E3083" s="8"/>
      <c r="F3083" s="8"/>
      <c r="G3083" s="8"/>
      <c r="H3083" s="8"/>
      <c r="I3083" s="8"/>
      <c r="J3083" s="8"/>
      <c r="K3083" s="8"/>
      <c r="L3083" s="8"/>
      <c r="M3083" s="1"/>
      <c r="W3083" s="15"/>
    </row>
    <row r="3084" spans="2:23" ht="0" hidden="1" customHeight="1" x14ac:dyDescent="0.2">
      <c r="B3084" s="8"/>
      <c r="C3084" s="8"/>
      <c r="D3084" s="8"/>
      <c r="E3084" s="8"/>
      <c r="F3084" s="8"/>
      <c r="G3084" s="8"/>
      <c r="H3084" s="8"/>
      <c r="I3084" s="8"/>
      <c r="J3084" s="8"/>
      <c r="K3084" s="8"/>
      <c r="L3084" s="8"/>
      <c r="M3084" s="1"/>
      <c r="W3084" s="15"/>
    </row>
    <row r="3085" spans="2:23" ht="0" hidden="1" customHeight="1" x14ac:dyDescent="0.2">
      <c r="B3085" s="8"/>
      <c r="C3085" s="8"/>
      <c r="D3085" s="8"/>
      <c r="E3085" s="8"/>
      <c r="F3085" s="8"/>
      <c r="G3085" s="8"/>
      <c r="H3085" s="8"/>
      <c r="I3085" s="8"/>
      <c r="J3085" s="8"/>
      <c r="K3085" s="8"/>
      <c r="L3085" s="8"/>
      <c r="M3085" s="1"/>
      <c r="W3085" s="15"/>
    </row>
    <row r="3086" spans="2:23" ht="0" hidden="1" customHeight="1" x14ac:dyDescent="0.2">
      <c r="B3086" s="8"/>
      <c r="C3086" s="8"/>
      <c r="D3086" s="8"/>
      <c r="E3086" s="8"/>
      <c r="F3086" s="8"/>
      <c r="G3086" s="8"/>
      <c r="H3086" s="8"/>
      <c r="I3086" s="8"/>
      <c r="J3086" s="8"/>
      <c r="K3086" s="8"/>
      <c r="L3086" s="8"/>
      <c r="M3086" s="1"/>
      <c r="W3086" s="15"/>
    </row>
    <row r="3087" spans="2:23" ht="0" hidden="1" customHeight="1" x14ac:dyDescent="0.2">
      <c r="B3087" s="8"/>
      <c r="C3087" s="8"/>
      <c r="D3087" s="8"/>
      <c r="E3087" s="8"/>
      <c r="F3087" s="8"/>
      <c r="G3087" s="8"/>
      <c r="H3087" s="8"/>
      <c r="I3087" s="8"/>
      <c r="J3087" s="8"/>
      <c r="K3087" s="8"/>
      <c r="L3087" s="8"/>
      <c r="M3087" s="1"/>
      <c r="W3087" s="15"/>
    </row>
    <row r="3088" spans="2:23" ht="0" hidden="1" customHeight="1" x14ac:dyDescent="0.2">
      <c r="B3088" s="8"/>
      <c r="C3088" s="8"/>
      <c r="D3088" s="8"/>
      <c r="E3088" s="8"/>
      <c r="F3088" s="8"/>
      <c r="G3088" s="8"/>
      <c r="H3088" s="8"/>
      <c r="I3088" s="8"/>
      <c r="J3088" s="8"/>
      <c r="K3088" s="8"/>
      <c r="L3088" s="8"/>
      <c r="M3088" s="1"/>
      <c r="W3088" s="15"/>
    </row>
    <row r="3089" spans="2:23" ht="0" hidden="1" customHeight="1" x14ac:dyDescent="0.2">
      <c r="B3089" s="8"/>
      <c r="C3089" s="8"/>
      <c r="D3089" s="8"/>
      <c r="E3089" s="8"/>
      <c r="F3089" s="8"/>
      <c r="G3089" s="8"/>
      <c r="H3089" s="8"/>
      <c r="I3089" s="8"/>
      <c r="J3089" s="8"/>
      <c r="K3089" s="8"/>
      <c r="L3089" s="8"/>
      <c r="M3089" s="1"/>
      <c r="W3089" s="15"/>
    </row>
    <row r="3090" spans="2:23" ht="0" hidden="1" customHeight="1" x14ac:dyDescent="0.2">
      <c r="B3090" s="8"/>
      <c r="C3090" s="8"/>
      <c r="D3090" s="8"/>
      <c r="E3090" s="8"/>
      <c r="F3090" s="8"/>
      <c r="G3090" s="8"/>
      <c r="H3090" s="8"/>
      <c r="I3090" s="8"/>
      <c r="J3090" s="8"/>
      <c r="K3090" s="8"/>
      <c r="L3090" s="8"/>
      <c r="M3090" s="1"/>
      <c r="W3090" s="15"/>
    </row>
    <row r="3091" spans="2:23" ht="0" hidden="1" customHeight="1" x14ac:dyDescent="0.2">
      <c r="B3091" s="8"/>
      <c r="C3091" s="8"/>
      <c r="D3091" s="8"/>
      <c r="E3091" s="8"/>
      <c r="F3091" s="8"/>
      <c r="G3091" s="8"/>
      <c r="H3091" s="8"/>
      <c r="I3091" s="8"/>
      <c r="J3091" s="8"/>
      <c r="K3091" s="8"/>
      <c r="L3091" s="8"/>
      <c r="M3091" s="1"/>
      <c r="W3091" s="15"/>
    </row>
    <row r="3092" spans="2:23" ht="0" hidden="1" customHeight="1" x14ac:dyDescent="0.2">
      <c r="B3092" s="8"/>
      <c r="C3092" s="8"/>
      <c r="D3092" s="8"/>
      <c r="E3092" s="8"/>
      <c r="F3092" s="8"/>
      <c r="G3092" s="8"/>
      <c r="H3092" s="8"/>
      <c r="I3092" s="8"/>
      <c r="J3092" s="8"/>
      <c r="K3092" s="8"/>
      <c r="L3092" s="8"/>
      <c r="M3092" s="1"/>
      <c r="W3092" s="15"/>
    </row>
    <row r="3093" spans="2:23" ht="0" hidden="1" customHeight="1" x14ac:dyDescent="0.2">
      <c r="B3093" s="8"/>
      <c r="C3093" s="8"/>
      <c r="D3093" s="8"/>
      <c r="E3093" s="8"/>
      <c r="F3093" s="8"/>
      <c r="G3093" s="8"/>
      <c r="H3093" s="8"/>
      <c r="I3093" s="8"/>
      <c r="J3093" s="8"/>
      <c r="K3093" s="8"/>
      <c r="L3093" s="8"/>
      <c r="M3093" s="1"/>
      <c r="W3093" s="15"/>
    </row>
    <row r="3094" spans="2:23" ht="0" hidden="1" customHeight="1" x14ac:dyDescent="0.2">
      <c r="B3094" s="8"/>
      <c r="C3094" s="8"/>
      <c r="D3094" s="8"/>
      <c r="E3094" s="8"/>
      <c r="F3094" s="8"/>
      <c r="G3094" s="8"/>
      <c r="H3094" s="8"/>
      <c r="I3094" s="8"/>
      <c r="J3094" s="8"/>
      <c r="K3094" s="8"/>
      <c r="L3094" s="8"/>
      <c r="M3094" s="1"/>
      <c r="W3094" s="15"/>
    </row>
    <row r="3095" spans="2:23" ht="0" hidden="1" customHeight="1" x14ac:dyDescent="0.2">
      <c r="B3095" s="8"/>
      <c r="C3095" s="8"/>
      <c r="D3095" s="8"/>
      <c r="E3095" s="8"/>
      <c r="F3095" s="8"/>
      <c r="G3095" s="8"/>
      <c r="H3095" s="8"/>
      <c r="I3095" s="8"/>
      <c r="J3095" s="8"/>
      <c r="K3095" s="8"/>
      <c r="L3095" s="8"/>
      <c r="M3095" s="1"/>
      <c r="W3095" s="15"/>
    </row>
    <row r="3096" spans="2:23" ht="0" hidden="1" customHeight="1" x14ac:dyDescent="0.2">
      <c r="B3096" s="8"/>
      <c r="C3096" s="8"/>
      <c r="D3096" s="8"/>
      <c r="E3096" s="8"/>
      <c r="F3096" s="8"/>
      <c r="G3096" s="8"/>
      <c r="H3096" s="8"/>
      <c r="I3096" s="8"/>
      <c r="J3096" s="8"/>
      <c r="K3096" s="8"/>
      <c r="L3096" s="8"/>
      <c r="M3096" s="1"/>
      <c r="W3096" s="15"/>
    </row>
    <row r="3097" spans="2:23" ht="0" hidden="1" customHeight="1" x14ac:dyDescent="0.2">
      <c r="B3097" s="8"/>
      <c r="C3097" s="8"/>
      <c r="D3097" s="8"/>
      <c r="E3097" s="8"/>
      <c r="F3097" s="8"/>
      <c r="G3097" s="8"/>
      <c r="H3097" s="8"/>
      <c r="I3097" s="8"/>
      <c r="J3097" s="8"/>
      <c r="K3097" s="8"/>
      <c r="L3097" s="8"/>
      <c r="M3097" s="1"/>
      <c r="W3097" s="15"/>
    </row>
    <row r="3098" spans="2:23" ht="0" hidden="1" customHeight="1" x14ac:dyDescent="0.2">
      <c r="B3098" s="8"/>
      <c r="C3098" s="8"/>
      <c r="D3098" s="8"/>
      <c r="E3098" s="8"/>
      <c r="F3098" s="8"/>
      <c r="G3098" s="8"/>
      <c r="H3098" s="8"/>
      <c r="I3098" s="8"/>
      <c r="J3098" s="8"/>
      <c r="K3098" s="8"/>
      <c r="L3098" s="8"/>
      <c r="M3098" s="1"/>
      <c r="W3098" s="15"/>
    </row>
    <row r="3099" spans="2:23" ht="0" hidden="1" customHeight="1" x14ac:dyDescent="0.2">
      <c r="B3099" s="8"/>
      <c r="C3099" s="8"/>
      <c r="D3099" s="8"/>
      <c r="E3099" s="8"/>
      <c r="F3099" s="8"/>
      <c r="G3099" s="8"/>
      <c r="H3099" s="8"/>
      <c r="I3099" s="8"/>
      <c r="J3099" s="8"/>
      <c r="K3099" s="8"/>
      <c r="L3099" s="8"/>
      <c r="M3099" s="1"/>
      <c r="W3099" s="15"/>
    </row>
    <row r="3100" spans="2:23" ht="0" hidden="1" customHeight="1" x14ac:dyDescent="0.2">
      <c r="B3100" s="8"/>
      <c r="C3100" s="8"/>
      <c r="D3100" s="8"/>
      <c r="E3100" s="8"/>
      <c r="F3100" s="8"/>
      <c r="G3100" s="8"/>
      <c r="H3100" s="8"/>
      <c r="I3100" s="8"/>
      <c r="J3100" s="8"/>
      <c r="K3100" s="8"/>
      <c r="L3100" s="8"/>
      <c r="M3100" s="1"/>
      <c r="W3100" s="15"/>
    </row>
    <row r="3101" spans="2:23" ht="0" hidden="1" customHeight="1" x14ac:dyDescent="0.2">
      <c r="B3101" s="8"/>
      <c r="C3101" s="8"/>
      <c r="D3101" s="8"/>
      <c r="E3101" s="8"/>
      <c r="F3101" s="8"/>
      <c r="G3101" s="8"/>
      <c r="H3101" s="8"/>
      <c r="I3101" s="8"/>
      <c r="J3101" s="8"/>
      <c r="K3101" s="8"/>
      <c r="L3101" s="8"/>
      <c r="M3101" s="1"/>
      <c r="W3101" s="15"/>
    </row>
    <row r="3102" spans="2:23" ht="0" hidden="1" customHeight="1" x14ac:dyDescent="0.2">
      <c r="B3102" s="8"/>
      <c r="C3102" s="8"/>
      <c r="D3102" s="8"/>
      <c r="E3102" s="8"/>
      <c r="F3102" s="8"/>
      <c r="G3102" s="8"/>
      <c r="H3102" s="8"/>
      <c r="I3102" s="8"/>
      <c r="J3102" s="8"/>
      <c r="K3102" s="8"/>
      <c r="L3102" s="8"/>
      <c r="M3102" s="1"/>
      <c r="W3102" s="15"/>
    </row>
    <row r="3103" spans="2:23" ht="0" hidden="1" customHeight="1" x14ac:dyDescent="0.2">
      <c r="B3103" s="8"/>
      <c r="C3103" s="8"/>
      <c r="D3103" s="8"/>
      <c r="E3103" s="8"/>
      <c r="F3103" s="8"/>
      <c r="G3103" s="8"/>
      <c r="H3103" s="8"/>
      <c r="I3103" s="8"/>
      <c r="J3103" s="8"/>
      <c r="K3103" s="8"/>
      <c r="L3103" s="8"/>
      <c r="M3103" s="1"/>
      <c r="W3103" s="15"/>
    </row>
    <row r="3104" spans="2:23" ht="0" hidden="1" customHeight="1" x14ac:dyDescent="0.2">
      <c r="B3104" s="8"/>
      <c r="C3104" s="8"/>
      <c r="D3104" s="8"/>
      <c r="E3104" s="8"/>
      <c r="F3104" s="8"/>
      <c r="G3104" s="8"/>
      <c r="H3104" s="8"/>
      <c r="I3104" s="8"/>
      <c r="J3104" s="8"/>
      <c r="K3104" s="8"/>
      <c r="L3104" s="8"/>
      <c r="M3104" s="1"/>
      <c r="W3104" s="15"/>
    </row>
    <row r="3105" spans="2:23" ht="0" hidden="1" customHeight="1" x14ac:dyDescent="0.2">
      <c r="B3105" s="8"/>
      <c r="C3105" s="8"/>
      <c r="D3105" s="8"/>
      <c r="E3105" s="8"/>
      <c r="F3105" s="8"/>
      <c r="G3105" s="8"/>
      <c r="H3105" s="8"/>
      <c r="I3105" s="8"/>
      <c r="J3105" s="8"/>
      <c r="K3105" s="8"/>
      <c r="L3105" s="8"/>
      <c r="M3105" s="1"/>
      <c r="W3105" s="15"/>
    </row>
    <row r="3106" spans="2:23" ht="0" hidden="1" customHeight="1" x14ac:dyDescent="0.2">
      <c r="B3106" s="8"/>
      <c r="C3106" s="8"/>
      <c r="D3106" s="8"/>
      <c r="E3106" s="8"/>
      <c r="F3106" s="8"/>
      <c r="G3106" s="8"/>
      <c r="H3106" s="8"/>
      <c r="I3106" s="8"/>
      <c r="J3106" s="8"/>
      <c r="K3106" s="8"/>
      <c r="L3106" s="8"/>
      <c r="M3106" s="1"/>
      <c r="W3106" s="15"/>
    </row>
    <row r="3107" spans="2:23" ht="0" hidden="1" customHeight="1" x14ac:dyDescent="0.2">
      <c r="B3107" s="8"/>
      <c r="C3107" s="8"/>
      <c r="D3107" s="8"/>
      <c r="E3107" s="8"/>
      <c r="F3107" s="8"/>
      <c r="G3107" s="8"/>
      <c r="H3107" s="8"/>
      <c r="I3107" s="8"/>
      <c r="J3107" s="8"/>
      <c r="K3107" s="8"/>
      <c r="L3107" s="8"/>
      <c r="M3107" s="1"/>
      <c r="W3107" s="15"/>
    </row>
    <row r="3108" spans="2:23" ht="0" hidden="1" customHeight="1" x14ac:dyDescent="0.2">
      <c r="B3108" s="8"/>
      <c r="C3108" s="8"/>
      <c r="D3108" s="8"/>
      <c r="E3108" s="8"/>
      <c r="F3108" s="8"/>
      <c r="G3108" s="8"/>
      <c r="H3108" s="8"/>
      <c r="I3108" s="8"/>
      <c r="J3108" s="8"/>
      <c r="K3108" s="8"/>
      <c r="L3108" s="8"/>
      <c r="M3108" s="1"/>
      <c r="W3108" s="15"/>
    </row>
    <row r="3109" spans="2:23" ht="0" hidden="1" customHeight="1" x14ac:dyDescent="0.2">
      <c r="B3109" s="8"/>
      <c r="C3109" s="8"/>
      <c r="D3109" s="8"/>
      <c r="E3109" s="8"/>
      <c r="F3109" s="8"/>
      <c r="G3109" s="8"/>
      <c r="H3109" s="8"/>
      <c r="I3109" s="8"/>
      <c r="J3109" s="8"/>
      <c r="K3109" s="8"/>
      <c r="L3109" s="8"/>
      <c r="M3109" s="1"/>
      <c r="W3109" s="15"/>
    </row>
    <row r="3110" spans="2:23" ht="0" hidden="1" customHeight="1" x14ac:dyDescent="0.2">
      <c r="B3110" s="8"/>
      <c r="C3110" s="8"/>
      <c r="D3110" s="8"/>
      <c r="E3110" s="8"/>
      <c r="F3110" s="8"/>
      <c r="G3110" s="8"/>
      <c r="H3110" s="8"/>
      <c r="I3110" s="8"/>
      <c r="J3110" s="8"/>
      <c r="K3110" s="8"/>
      <c r="L3110" s="8"/>
      <c r="M3110" s="1"/>
      <c r="W3110" s="15"/>
    </row>
    <row r="3111" spans="2:23" ht="0" hidden="1" customHeight="1" x14ac:dyDescent="0.2">
      <c r="B3111" s="8"/>
      <c r="C3111" s="8"/>
      <c r="D3111" s="8"/>
      <c r="E3111" s="8"/>
      <c r="F3111" s="8"/>
      <c r="G3111" s="8"/>
      <c r="H3111" s="8"/>
      <c r="I3111" s="8"/>
      <c r="J3111" s="8"/>
      <c r="K3111" s="8"/>
      <c r="L3111" s="8"/>
      <c r="M3111" s="1"/>
      <c r="W3111" s="15"/>
    </row>
    <row r="3112" spans="2:23" ht="0" hidden="1" customHeight="1" x14ac:dyDescent="0.2">
      <c r="B3112" s="8"/>
      <c r="C3112" s="8"/>
      <c r="D3112" s="8"/>
      <c r="E3112" s="8"/>
      <c r="F3112" s="8"/>
      <c r="G3112" s="8"/>
      <c r="H3112" s="8"/>
      <c r="I3112" s="8"/>
      <c r="J3112" s="8"/>
      <c r="K3112" s="8"/>
      <c r="L3112" s="8"/>
      <c r="M3112" s="1"/>
      <c r="W3112" s="15"/>
    </row>
    <row r="3113" spans="2:23" ht="0" hidden="1" customHeight="1" x14ac:dyDescent="0.2">
      <c r="B3113" s="8"/>
      <c r="C3113" s="8"/>
      <c r="D3113" s="8"/>
      <c r="E3113" s="8"/>
      <c r="F3113" s="8"/>
      <c r="G3113" s="8"/>
      <c r="H3113" s="8"/>
      <c r="I3113" s="8"/>
      <c r="J3113" s="8"/>
      <c r="K3113" s="8"/>
      <c r="L3113" s="8"/>
      <c r="M3113" s="1"/>
      <c r="W3113" s="15"/>
    </row>
    <row r="3114" spans="2:23" ht="0" hidden="1" customHeight="1" x14ac:dyDescent="0.2">
      <c r="B3114" s="8"/>
      <c r="C3114" s="8"/>
      <c r="D3114" s="8"/>
      <c r="E3114" s="8"/>
      <c r="F3114" s="8"/>
      <c r="G3114" s="8"/>
      <c r="H3114" s="8"/>
      <c r="I3114" s="8"/>
      <c r="J3114" s="8"/>
      <c r="K3114" s="8"/>
      <c r="L3114" s="8"/>
      <c r="M3114" s="1"/>
      <c r="W3114" s="15"/>
    </row>
    <row r="3115" spans="2:23" ht="0" hidden="1" customHeight="1" x14ac:dyDescent="0.2">
      <c r="B3115" s="8"/>
      <c r="C3115" s="8"/>
      <c r="D3115" s="8"/>
      <c r="E3115" s="8"/>
      <c r="F3115" s="8"/>
      <c r="G3115" s="8"/>
      <c r="H3115" s="8"/>
      <c r="I3115" s="8"/>
      <c r="J3115" s="8"/>
      <c r="K3115" s="8"/>
      <c r="L3115" s="8"/>
      <c r="M3115" s="1"/>
      <c r="W3115" s="15"/>
    </row>
    <row r="3116" spans="2:23" ht="0" hidden="1" customHeight="1" x14ac:dyDescent="0.2">
      <c r="B3116" s="8"/>
      <c r="C3116" s="8"/>
      <c r="D3116" s="8"/>
      <c r="E3116" s="8"/>
      <c r="F3116" s="8"/>
      <c r="G3116" s="8"/>
      <c r="H3116" s="8"/>
      <c r="I3116" s="8"/>
      <c r="J3116" s="8"/>
      <c r="K3116" s="8"/>
      <c r="L3116" s="8"/>
      <c r="M3116" s="1"/>
      <c r="W3116" s="15"/>
    </row>
    <row r="3117" spans="2:23" ht="0" hidden="1" customHeight="1" x14ac:dyDescent="0.2">
      <c r="B3117" s="8"/>
      <c r="C3117" s="8"/>
      <c r="D3117" s="8"/>
      <c r="E3117" s="8"/>
      <c r="F3117" s="8"/>
      <c r="G3117" s="8"/>
      <c r="H3117" s="8"/>
      <c r="I3117" s="8"/>
      <c r="J3117" s="8"/>
      <c r="K3117" s="8"/>
      <c r="L3117" s="8"/>
      <c r="M3117" s="1"/>
      <c r="W3117" s="15"/>
    </row>
    <row r="3118" spans="2:23" ht="0" hidden="1" customHeight="1" x14ac:dyDescent="0.2">
      <c r="B3118" s="8"/>
      <c r="C3118" s="8"/>
      <c r="D3118" s="8"/>
      <c r="E3118" s="8"/>
      <c r="F3118" s="8"/>
      <c r="G3118" s="8"/>
      <c r="H3118" s="8"/>
      <c r="I3118" s="8"/>
      <c r="J3118" s="8"/>
      <c r="K3118" s="8"/>
      <c r="L3118" s="8"/>
      <c r="M3118" s="1"/>
      <c r="W3118" s="15"/>
    </row>
    <row r="3119" spans="2:23" ht="0" hidden="1" customHeight="1" x14ac:dyDescent="0.2">
      <c r="B3119" s="8"/>
      <c r="C3119" s="8"/>
      <c r="D3119" s="8"/>
      <c r="E3119" s="8"/>
      <c r="F3119" s="8"/>
      <c r="G3119" s="8"/>
      <c r="H3119" s="8"/>
      <c r="I3119" s="8"/>
      <c r="J3119" s="8"/>
      <c r="K3119" s="8"/>
      <c r="L3119" s="8"/>
      <c r="M3119" s="1"/>
      <c r="W3119" s="15"/>
    </row>
    <row r="3120" spans="2:23" ht="0" hidden="1" customHeight="1" x14ac:dyDescent="0.2">
      <c r="B3120" s="8"/>
      <c r="C3120" s="8"/>
      <c r="D3120" s="8"/>
      <c r="E3120" s="8"/>
      <c r="F3120" s="8"/>
      <c r="G3120" s="8"/>
      <c r="H3120" s="8"/>
      <c r="I3120" s="8"/>
      <c r="J3120" s="8"/>
      <c r="K3120" s="8"/>
      <c r="L3120" s="8"/>
      <c r="M3120" s="1"/>
      <c r="W3120" s="15"/>
    </row>
    <row r="3121" spans="2:23" ht="0" hidden="1" customHeight="1" x14ac:dyDescent="0.2">
      <c r="B3121" s="8"/>
      <c r="C3121" s="8"/>
      <c r="D3121" s="8"/>
      <c r="E3121" s="8"/>
      <c r="F3121" s="8"/>
      <c r="G3121" s="8"/>
      <c r="H3121" s="8"/>
      <c r="I3121" s="8"/>
      <c r="J3121" s="8"/>
      <c r="K3121" s="8"/>
      <c r="L3121" s="8"/>
      <c r="M3121" s="1"/>
      <c r="W3121" s="15"/>
    </row>
    <row r="3122" spans="2:23" ht="0" hidden="1" customHeight="1" x14ac:dyDescent="0.2">
      <c r="B3122" s="8"/>
      <c r="C3122" s="8"/>
      <c r="D3122" s="8"/>
      <c r="E3122" s="8"/>
      <c r="F3122" s="8"/>
      <c r="G3122" s="8"/>
      <c r="H3122" s="8"/>
      <c r="I3122" s="8"/>
      <c r="J3122" s="8"/>
      <c r="K3122" s="8"/>
      <c r="L3122" s="8"/>
      <c r="M3122" s="1"/>
      <c r="W3122" s="15"/>
    </row>
    <row r="3123" spans="2:23" ht="0" hidden="1" customHeight="1" x14ac:dyDescent="0.2">
      <c r="B3123" s="8"/>
      <c r="C3123" s="8"/>
      <c r="D3123" s="8"/>
      <c r="E3123" s="8"/>
      <c r="F3123" s="8"/>
      <c r="G3123" s="8"/>
      <c r="H3123" s="8"/>
      <c r="I3123" s="8"/>
      <c r="J3123" s="8"/>
      <c r="K3123" s="8"/>
      <c r="L3123" s="8"/>
      <c r="M3123" s="1"/>
      <c r="W3123" s="15"/>
    </row>
    <row r="3124" spans="2:23" ht="0" hidden="1" customHeight="1" x14ac:dyDescent="0.2">
      <c r="B3124" s="8"/>
      <c r="C3124" s="8"/>
      <c r="D3124" s="8"/>
      <c r="E3124" s="8"/>
      <c r="F3124" s="8"/>
      <c r="G3124" s="8"/>
      <c r="H3124" s="8"/>
      <c r="I3124" s="8"/>
      <c r="J3124" s="8"/>
      <c r="K3124" s="8"/>
      <c r="L3124" s="8"/>
      <c r="M3124" s="1"/>
      <c r="W3124" s="15"/>
    </row>
    <row r="3125" spans="2:23" ht="0" hidden="1" customHeight="1" x14ac:dyDescent="0.2">
      <c r="B3125" s="8"/>
      <c r="C3125" s="8"/>
      <c r="D3125" s="8"/>
      <c r="E3125" s="8"/>
      <c r="F3125" s="8"/>
      <c r="G3125" s="8"/>
      <c r="H3125" s="8"/>
      <c r="I3125" s="8"/>
      <c r="J3125" s="8"/>
      <c r="K3125" s="8"/>
      <c r="L3125" s="8"/>
      <c r="M3125" s="1"/>
      <c r="W3125" s="15"/>
    </row>
    <row r="3126" spans="2:23" ht="0" hidden="1" customHeight="1" x14ac:dyDescent="0.2">
      <c r="B3126" s="8"/>
      <c r="C3126" s="8"/>
      <c r="D3126" s="8"/>
      <c r="E3126" s="8"/>
      <c r="F3126" s="8"/>
      <c r="G3126" s="8"/>
      <c r="H3126" s="8"/>
      <c r="I3126" s="8"/>
      <c r="J3126" s="8"/>
      <c r="K3126" s="8"/>
      <c r="L3126" s="8"/>
      <c r="M3126" s="1"/>
      <c r="W3126" s="15"/>
    </row>
    <row r="3127" spans="2:23" ht="0" hidden="1" customHeight="1" x14ac:dyDescent="0.2">
      <c r="B3127" s="8"/>
      <c r="C3127" s="8"/>
      <c r="D3127" s="8"/>
      <c r="E3127" s="8"/>
      <c r="F3127" s="8"/>
      <c r="G3127" s="8"/>
      <c r="H3127" s="8"/>
      <c r="I3127" s="8"/>
      <c r="J3127" s="8"/>
      <c r="K3127" s="8"/>
      <c r="L3127" s="8"/>
      <c r="M3127" s="1"/>
      <c r="W3127" s="15"/>
    </row>
    <row r="3128" spans="2:23" ht="0" hidden="1" customHeight="1" x14ac:dyDescent="0.2">
      <c r="B3128" s="8"/>
      <c r="C3128" s="8"/>
      <c r="D3128" s="8"/>
      <c r="E3128" s="8"/>
      <c r="F3128" s="8"/>
      <c r="G3128" s="8"/>
      <c r="H3128" s="8"/>
      <c r="I3128" s="8"/>
      <c r="J3128" s="8"/>
      <c r="K3128" s="8"/>
      <c r="L3128" s="8"/>
      <c r="M3128" s="1"/>
      <c r="W3128" s="15"/>
    </row>
    <row r="3129" spans="2:23" ht="0" hidden="1" customHeight="1" x14ac:dyDescent="0.2">
      <c r="B3129" s="8"/>
      <c r="C3129" s="8"/>
      <c r="D3129" s="8"/>
      <c r="E3129" s="8"/>
      <c r="F3129" s="8"/>
      <c r="G3129" s="8"/>
      <c r="H3129" s="8"/>
      <c r="I3129" s="8"/>
      <c r="J3129" s="8"/>
      <c r="K3129" s="8"/>
      <c r="L3129" s="8"/>
      <c r="M3129" s="1"/>
      <c r="W3129" s="15"/>
    </row>
    <row r="3130" spans="2:23" ht="0" hidden="1" customHeight="1" x14ac:dyDescent="0.2">
      <c r="B3130" s="8"/>
      <c r="C3130" s="8"/>
      <c r="D3130" s="8"/>
      <c r="E3130" s="8"/>
      <c r="F3130" s="8"/>
      <c r="G3130" s="8"/>
      <c r="H3130" s="8"/>
      <c r="I3130" s="8"/>
      <c r="J3130" s="8"/>
      <c r="K3130" s="8"/>
      <c r="L3130" s="8"/>
      <c r="M3130" s="1"/>
      <c r="W3130" s="15"/>
    </row>
    <row r="3131" spans="2:23" ht="0" hidden="1" customHeight="1" x14ac:dyDescent="0.2">
      <c r="B3131" s="8"/>
      <c r="C3131" s="8"/>
      <c r="D3131" s="8"/>
      <c r="E3131" s="8"/>
      <c r="F3131" s="8"/>
      <c r="G3131" s="8"/>
      <c r="H3131" s="8"/>
      <c r="I3131" s="8"/>
      <c r="J3131" s="8"/>
      <c r="K3131" s="8"/>
      <c r="L3131" s="8"/>
      <c r="M3131" s="1"/>
      <c r="W3131" s="15"/>
    </row>
    <row r="3132" spans="2:23" ht="0" hidden="1" customHeight="1" x14ac:dyDescent="0.2">
      <c r="B3132" s="8"/>
      <c r="C3132" s="8"/>
      <c r="D3132" s="8"/>
      <c r="E3132" s="8"/>
      <c r="F3132" s="8"/>
      <c r="G3132" s="8"/>
      <c r="H3132" s="8"/>
      <c r="I3132" s="8"/>
      <c r="J3132" s="8"/>
      <c r="K3132" s="8"/>
      <c r="L3132" s="8"/>
      <c r="M3132" s="1"/>
      <c r="W3132" s="15"/>
    </row>
    <row r="3133" spans="2:23" ht="0" hidden="1" customHeight="1" x14ac:dyDescent="0.2">
      <c r="B3133" s="8"/>
      <c r="C3133" s="8"/>
      <c r="D3133" s="8"/>
      <c r="E3133" s="8"/>
      <c r="F3133" s="8"/>
      <c r="G3133" s="8"/>
      <c r="H3133" s="8"/>
      <c r="I3133" s="8"/>
      <c r="J3133" s="8"/>
      <c r="K3133" s="8"/>
      <c r="L3133" s="8"/>
      <c r="M3133" s="1"/>
      <c r="W3133" s="15"/>
    </row>
    <row r="3134" spans="2:23" ht="0" hidden="1" customHeight="1" x14ac:dyDescent="0.2">
      <c r="B3134" s="8"/>
      <c r="C3134" s="8"/>
      <c r="D3134" s="8"/>
      <c r="E3134" s="8"/>
      <c r="F3134" s="8"/>
      <c r="G3134" s="8"/>
      <c r="H3134" s="8"/>
      <c r="I3134" s="8"/>
      <c r="J3134" s="8"/>
      <c r="K3134" s="8"/>
      <c r="L3134" s="8"/>
      <c r="M3134" s="1"/>
      <c r="W3134" s="15"/>
    </row>
    <row r="3135" spans="2:23" ht="0" hidden="1" customHeight="1" x14ac:dyDescent="0.2">
      <c r="B3135" s="8"/>
      <c r="C3135" s="8"/>
      <c r="D3135" s="8"/>
      <c r="E3135" s="8"/>
      <c r="F3135" s="8"/>
      <c r="G3135" s="8"/>
      <c r="H3135" s="8"/>
      <c r="I3135" s="8"/>
      <c r="J3135" s="8"/>
      <c r="K3135" s="8"/>
      <c r="L3135" s="8"/>
      <c r="M3135" s="1"/>
      <c r="W3135" s="15"/>
    </row>
    <row r="3136" spans="2:23" ht="0" hidden="1" customHeight="1" x14ac:dyDescent="0.2">
      <c r="B3136" s="8"/>
      <c r="C3136" s="8"/>
      <c r="D3136" s="8"/>
      <c r="E3136" s="8"/>
      <c r="F3136" s="8"/>
      <c r="G3136" s="8"/>
      <c r="H3136" s="8"/>
      <c r="I3136" s="8"/>
      <c r="J3136" s="8"/>
      <c r="K3136" s="8"/>
      <c r="L3136" s="8"/>
      <c r="M3136" s="1"/>
      <c r="W3136" s="15"/>
    </row>
    <row r="3137" spans="2:23" ht="0" hidden="1" customHeight="1" x14ac:dyDescent="0.2">
      <c r="B3137" s="8"/>
      <c r="C3137" s="8"/>
      <c r="D3137" s="8"/>
      <c r="E3137" s="8"/>
      <c r="F3137" s="8"/>
      <c r="G3137" s="8"/>
      <c r="H3137" s="8"/>
      <c r="I3137" s="8"/>
      <c r="J3137" s="8"/>
      <c r="K3137" s="8"/>
      <c r="L3137" s="8"/>
      <c r="M3137" s="1"/>
      <c r="W3137" s="15"/>
    </row>
    <row r="3138" spans="2:23" ht="0" hidden="1" customHeight="1" x14ac:dyDescent="0.2">
      <c r="B3138" s="8"/>
      <c r="C3138" s="8"/>
      <c r="D3138" s="8"/>
      <c r="E3138" s="8"/>
      <c r="F3138" s="8"/>
      <c r="G3138" s="8"/>
      <c r="H3138" s="8"/>
      <c r="I3138" s="8"/>
      <c r="J3138" s="8"/>
      <c r="K3138" s="8"/>
      <c r="L3138" s="8"/>
      <c r="M3138" s="1"/>
      <c r="W3138" s="15"/>
    </row>
    <row r="3139" spans="2:23" ht="0" hidden="1" customHeight="1" x14ac:dyDescent="0.2">
      <c r="B3139" s="8"/>
      <c r="C3139" s="8"/>
      <c r="D3139" s="8"/>
      <c r="E3139" s="8"/>
      <c r="F3139" s="8"/>
      <c r="G3139" s="8"/>
      <c r="H3139" s="8"/>
      <c r="I3139" s="8"/>
      <c r="J3139" s="8"/>
      <c r="K3139" s="8"/>
      <c r="L3139" s="8"/>
      <c r="M3139" s="1"/>
      <c r="W3139" s="15"/>
    </row>
    <row r="3140" spans="2:23" ht="0" hidden="1" customHeight="1" x14ac:dyDescent="0.2">
      <c r="B3140" s="8"/>
      <c r="C3140" s="8"/>
      <c r="D3140" s="8"/>
      <c r="E3140" s="8"/>
      <c r="F3140" s="8"/>
      <c r="G3140" s="8"/>
      <c r="H3140" s="8"/>
      <c r="I3140" s="8"/>
      <c r="J3140" s="8"/>
      <c r="K3140" s="8"/>
      <c r="L3140" s="8"/>
      <c r="M3140" s="1"/>
      <c r="W3140" s="15"/>
    </row>
    <row r="3141" spans="2:23" ht="0" hidden="1" customHeight="1" x14ac:dyDescent="0.2">
      <c r="B3141" s="8"/>
      <c r="C3141" s="8"/>
      <c r="D3141" s="8"/>
      <c r="E3141" s="8"/>
      <c r="F3141" s="8"/>
      <c r="G3141" s="8"/>
      <c r="H3141" s="8"/>
      <c r="I3141" s="8"/>
      <c r="J3141" s="8"/>
      <c r="K3141" s="8"/>
      <c r="L3141" s="8"/>
      <c r="M3141" s="1"/>
      <c r="W3141" s="15"/>
    </row>
    <row r="3142" spans="2:23" ht="0" hidden="1" customHeight="1" x14ac:dyDescent="0.2">
      <c r="B3142" s="8"/>
      <c r="C3142" s="8"/>
      <c r="D3142" s="8"/>
      <c r="E3142" s="8"/>
      <c r="F3142" s="8"/>
      <c r="G3142" s="8"/>
      <c r="H3142" s="8"/>
      <c r="I3142" s="8"/>
      <c r="J3142" s="8"/>
      <c r="K3142" s="8"/>
      <c r="L3142" s="8"/>
      <c r="M3142" s="1"/>
      <c r="W3142" s="15"/>
    </row>
    <row r="3143" spans="2:23" ht="0" hidden="1" customHeight="1" x14ac:dyDescent="0.2">
      <c r="B3143" s="8"/>
      <c r="C3143" s="8"/>
      <c r="D3143" s="8"/>
      <c r="E3143" s="8"/>
      <c r="F3143" s="8"/>
      <c r="G3143" s="8"/>
      <c r="H3143" s="8"/>
      <c r="I3143" s="8"/>
      <c r="J3143" s="8"/>
      <c r="K3143" s="8"/>
      <c r="L3143" s="8"/>
      <c r="M3143" s="1"/>
      <c r="W3143" s="15"/>
    </row>
    <row r="3144" spans="2:23" ht="0" hidden="1" customHeight="1" x14ac:dyDescent="0.2">
      <c r="B3144" s="8"/>
      <c r="C3144" s="8"/>
      <c r="D3144" s="8"/>
      <c r="E3144" s="8"/>
      <c r="F3144" s="8"/>
      <c r="G3144" s="8"/>
      <c r="H3144" s="8"/>
      <c r="I3144" s="8"/>
      <c r="J3144" s="8"/>
      <c r="K3144" s="8"/>
      <c r="L3144" s="8"/>
      <c r="M3144" s="1"/>
      <c r="W3144" s="15"/>
    </row>
    <row r="3145" spans="2:23" ht="0" hidden="1" customHeight="1" x14ac:dyDescent="0.2">
      <c r="B3145" s="8"/>
      <c r="C3145" s="8"/>
      <c r="D3145" s="8"/>
      <c r="E3145" s="8"/>
      <c r="F3145" s="8"/>
      <c r="G3145" s="8"/>
      <c r="H3145" s="8"/>
      <c r="I3145" s="8"/>
      <c r="J3145" s="8"/>
      <c r="K3145" s="8"/>
      <c r="L3145" s="8"/>
      <c r="M3145" s="1"/>
      <c r="W3145" s="15"/>
    </row>
    <row r="3146" spans="2:23" ht="0" hidden="1" customHeight="1" x14ac:dyDescent="0.2">
      <c r="B3146" s="8"/>
      <c r="C3146" s="8"/>
      <c r="D3146" s="8"/>
      <c r="E3146" s="8"/>
      <c r="F3146" s="8"/>
      <c r="G3146" s="8"/>
      <c r="H3146" s="8"/>
      <c r="I3146" s="8"/>
      <c r="J3146" s="8"/>
      <c r="K3146" s="8"/>
      <c r="L3146" s="8"/>
      <c r="M3146" s="1"/>
      <c r="W3146" s="15"/>
    </row>
    <row r="3147" spans="2:23" ht="0" hidden="1" customHeight="1" x14ac:dyDescent="0.2">
      <c r="B3147" s="8"/>
      <c r="C3147" s="8"/>
      <c r="D3147" s="8"/>
      <c r="E3147" s="8"/>
      <c r="F3147" s="8"/>
      <c r="G3147" s="8"/>
      <c r="H3147" s="8"/>
      <c r="I3147" s="8"/>
      <c r="J3147" s="8"/>
      <c r="K3147" s="8"/>
      <c r="L3147" s="8"/>
      <c r="M3147" s="1"/>
      <c r="W3147" s="15"/>
    </row>
    <row r="3148" spans="2:23" ht="0" hidden="1" customHeight="1" x14ac:dyDescent="0.2">
      <c r="B3148" s="8"/>
      <c r="C3148" s="8"/>
      <c r="D3148" s="8"/>
      <c r="E3148" s="8"/>
      <c r="F3148" s="8"/>
      <c r="G3148" s="8"/>
      <c r="H3148" s="8"/>
      <c r="I3148" s="8"/>
      <c r="J3148" s="8"/>
      <c r="K3148" s="8"/>
      <c r="L3148" s="8"/>
      <c r="M3148" s="1"/>
      <c r="W3148" s="15"/>
    </row>
    <row r="3149" spans="2:23" ht="0" hidden="1" customHeight="1" x14ac:dyDescent="0.2">
      <c r="B3149" s="8"/>
      <c r="C3149" s="8"/>
      <c r="D3149" s="8"/>
      <c r="E3149" s="8"/>
      <c r="F3149" s="8"/>
      <c r="G3149" s="8"/>
      <c r="H3149" s="8"/>
      <c r="I3149" s="8"/>
      <c r="J3149" s="8"/>
      <c r="K3149" s="8"/>
      <c r="L3149" s="8"/>
      <c r="M3149" s="1"/>
      <c r="W3149" s="15"/>
    </row>
    <row r="3150" spans="2:23" ht="0" hidden="1" customHeight="1" x14ac:dyDescent="0.2">
      <c r="B3150" s="8"/>
      <c r="C3150" s="8"/>
      <c r="D3150" s="8"/>
      <c r="E3150" s="8"/>
      <c r="F3150" s="8"/>
      <c r="G3150" s="8"/>
      <c r="H3150" s="8"/>
      <c r="I3150" s="8"/>
      <c r="J3150" s="8"/>
      <c r="K3150" s="8"/>
      <c r="L3150" s="8"/>
      <c r="M3150" s="1"/>
      <c r="W3150" s="15"/>
    </row>
    <row r="3151" spans="2:23" ht="0" hidden="1" customHeight="1" x14ac:dyDescent="0.2">
      <c r="B3151" s="8"/>
      <c r="C3151" s="8"/>
      <c r="D3151" s="8"/>
      <c r="E3151" s="8"/>
      <c r="F3151" s="8"/>
      <c r="G3151" s="8"/>
      <c r="H3151" s="8"/>
      <c r="I3151" s="8"/>
      <c r="J3151" s="8"/>
      <c r="K3151" s="8"/>
      <c r="L3151" s="8"/>
      <c r="M3151" s="1"/>
      <c r="W3151" s="15"/>
    </row>
    <row r="3152" spans="2:23" ht="0" hidden="1" customHeight="1" x14ac:dyDescent="0.2">
      <c r="B3152" s="8"/>
      <c r="C3152" s="8"/>
      <c r="D3152" s="8"/>
      <c r="E3152" s="8"/>
      <c r="F3152" s="8"/>
      <c r="G3152" s="8"/>
      <c r="H3152" s="8"/>
      <c r="I3152" s="8"/>
      <c r="J3152" s="8"/>
      <c r="K3152" s="8"/>
      <c r="L3152" s="8"/>
      <c r="M3152" s="1"/>
      <c r="W3152" s="15"/>
    </row>
    <row r="3153" spans="2:23" ht="0" hidden="1" customHeight="1" x14ac:dyDescent="0.2">
      <c r="B3153" s="8"/>
      <c r="C3153" s="8"/>
      <c r="D3153" s="8"/>
      <c r="E3153" s="8"/>
      <c r="F3153" s="8"/>
      <c r="G3153" s="8"/>
      <c r="H3153" s="8"/>
      <c r="I3153" s="8"/>
      <c r="J3153" s="8"/>
      <c r="K3153" s="8"/>
      <c r="L3153" s="8"/>
      <c r="M3153" s="1"/>
      <c r="W3153" s="15"/>
    </row>
    <row r="3154" spans="2:23" ht="0" hidden="1" customHeight="1" x14ac:dyDescent="0.2">
      <c r="B3154" s="8"/>
      <c r="C3154" s="8"/>
      <c r="D3154" s="8"/>
      <c r="E3154" s="8"/>
      <c r="F3154" s="8"/>
      <c r="G3154" s="8"/>
      <c r="H3154" s="8"/>
      <c r="I3154" s="8"/>
      <c r="J3154" s="8"/>
      <c r="K3154" s="8"/>
      <c r="L3154" s="8"/>
      <c r="M3154" s="1"/>
      <c r="W3154" s="15"/>
    </row>
    <row r="3155" spans="2:23" ht="0" hidden="1" customHeight="1" x14ac:dyDescent="0.2">
      <c r="B3155" s="8"/>
      <c r="C3155" s="8"/>
      <c r="D3155" s="8"/>
      <c r="E3155" s="8"/>
      <c r="F3155" s="8"/>
      <c r="G3155" s="8"/>
      <c r="H3155" s="8"/>
      <c r="I3155" s="8"/>
      <c r="J3155" s="8"/>
      <c r="K3155" s="8"/>
      <c r="L3155" s="8"/>
      <c r="M3155" s="1"/>
      <c r="W3155" s="15"/>
    </row>
    <row r="3156" spans="2:23" ht="0" hidden="1" customHeight="1" x14ac:dyDescent="0.2">
      <c r="B3156" s="8"/>
      <c r="C3156" s="8"/>
      <c r="D3156" s="8"/>
      <c r="E3156" s="8"/>
      <c r="F3156" s="8"/>
      <c r="G3156" s="8"/>
      <c r="H3156" s="8"/>
      <c r="I3156" s="8"/>
      <c r="J3156" s="8"/>
      <c r="K3156" s="8"/>
      <c r="L3156" s="8"/>
      <c r="M3156" s="1"/>
      <c r="W3156" s="15"/>
    </row>
    <row r="3157" spans="2:23" ht="0" hidden="1" customHeight="1" x14ac:dyDescent="0.2">
      <c r="B3157" s="8"/>
      <c r="C3157" s="8"/>
      <c r="D3157" s="8"/>
      <c r="E3157" s="8"/>
      <c r="F3157" s="8"/>
      <c r="G3157" s="8"/>
      <c r="H3157" s="8"/>
      <c r="I3157" s="8"/>
      <c r="J3157" s="8"/>
      <c r="K3157" s="8"/>
      <c r="L3157" s="8"/>
      <c r="M3157" s="1"/>
      <c r="W3157" s="15"/>
    </row>
    <row r="3158" spans="2:23" ht="0" hidden="1" customHeight="1" x14ac:dyDescent="0.2">
      <c r="B3158" s="8"/>
      <c r="C3158" s="8"/>
      <c r="D3158" s="8"/>
      <c r="E3158" s="8"/>
      <c r="F3158" s="8"/>
      <c r="G3158" s="8"/>
      <c r="H3158" s="8"/>
      <c r="I3158" s="8"/>
      <c r="J3158" s="8"/>
      <c r="K3158" s="8"/>
      <c r="L3158" s="8"/>
      <c r="M3158" s="1"/>
      <c r="W3158" s="15"/>
    </row>
    <row r="3159" spans="2:23" ht="0" hidden="1" customHeight="1" x14ac:dyDescent="0.2">
      <c r="B3159" s="8"/>
      <c r="C3159" s="8"/>
      <c r="D3159" s="8"/>
      <c r="E3159" s="8"/>
      <c r="F3159" s="8"/>
      <c r="G3159" s="8"/>
      <c r="H3159" s="8"/>
      <c r="I3159" s="8"/>
      <c r="J3159" s="8"/>
      <c r="K3159" s="8"/>
      <c r="L3159" s="8"/>
      <c r="M3159" s="1"/>
      <c r="W3159" s="15"/>
    </row>
    <row r="3160" spans="2:23" ht="0" hidden="1" customHeight="1" x14ac:dyDescent="0.2">
      <c r="B3160" s="8"/>
      <c r="C3160" s="8"/>
      <c r="D3160" s="8"/>
      <c r="E3160" s="8"/>
      <c r="F3160" s="8"/>
      <c r="G3160" s="8"/>
      <c r="H3160" s="8"/>
      <c r="I3160" s="8"/>
      <c r="J3160" s="8"/>
      <c r="K3160" s="8"/>
      <c r="L3160" s="8"/>
      <c r="M3160" s="1"/>
      <c r="W3160" s="15"/>
    </row>
    <row r="3161" spans="2:23" ht="0" hidden="1" customHeight="1" x14ac:dyDescent="0.2">
      <c r="B3161" s="8"/>
      <c r="C3161" s="8"/>
      <c r="D3161" s="8"/>
      <c r="E3161" s="8"/>
      <c r="F3161" s="8"/>
      <c r="G3161" s="8"/>
      <c r="H3161" s="8"/>
      <c r="I3161" s="8"/>
      <c r="J3161" s="8"/>
      <c r="K3161" s="8"/>
      <c r="L3161" s="8"/>
      <c r="M3161" s="1"/>
      <c r="W3161" s="15"/>
    </row>
    <row r="3162" spans="2:23" ht="0" hidden="1" customHeight="1" x14ac:dyDescent="0.2">
      <c r="B3162" s="8"/>
      <c r="C3162" s="8"/>
      <c r="D3162" s="8"/>
      <c r="E3162" s="8"/>
      <c r="F3162" s="8"/>
      <c r="G3162" s="8"/>
      <c r="H3162" s="8"/>
      <c r="I3162" s="8"/>
      <c r="J3162" s="8"/>
      <c r="K3162" s="8"/>
      <c r="L3162" s="8"/>
      <c r="M3162" s="1"/>
      <c r="W3162" s="15"/>
    </row>
    <row r="3163" spans="2:23" ht="0" hidden="1" customHeight="1" x14ac:dyDescent="0.2">
      <c r="B3163" s="8"/>
      <c r="C3163" s="8"/>
      <c r="D3163" s="8"/>
      <c r="E3163" s="8"/>
      <c r="F3163" s="8"/>
      <c r="G3163" s="8"/>
      <c r="H3163" s="8"/>
      <c r="I3163" s="8"/>
      <c r="J3163" s="8"/>
      <c r="K3163" s="8"/>
      <c r="L3163" s="8"/>
      <c r="M3163" s="1"/>
      <c r="W3163" s="15"/>
    </row>
    <row r="3164" spans="2:23" ht="0" hidden="1" customHeight="1" x14ac:dyDescent="0.2">
      <c r="B3164" s="8"/>
      <c r="C3164" s="8"/>
      <c r="D3164" s="8"/>
      <c r="E3164" s="8"/>
      <c r="F3164" s="8"/>
      <c r="G3164" s="8"/>
      <c r="H3164" s="8"/>
      <c r="I3164" s="8"/>
      <c r="J3164" s="8"/>
      <c r="K3164" s="8"/>
      <c r="L3164" s="8"/>
      <c r="M3164" s="1"/>
      <c r="W3164" s="15"/>
    </row>
    <row r="3165" spans="2:23" ht="0" hidden="1" customHeight="1" x14ac:dyDescent="0.2">
      <c r="B3165" s="8"/>
      <c r="C3165" s="8"/>
      <c r="D3165" s="8"/>
      <c r="E3165" s="8"/>
      <c r="F3165" s="8"/>
      <c r="G3165" s="8"/>
      <c r="H3165" s="8"/>
      <c r="I3165" s="8"/>
      <c r="J3165" s="8"/>
      <c r="K3165" s="8"/>
      <c r="L3165" s="8"/>
      <c r="M3165" s="1"/>
      <c r="W3165" s="15"/>
    </row>
    <row r="3166" spans="2:23" ht="0" hidden="1" customHeight="1" x14ac:dyDescent="0.2">
      <c r="B3166" s="8"/>
      <c r="C3166" s="8"/>
      <c r="D3166" s="8"/>
      <c r="E3166" s="8"/>
      <c r="F3166" s="8"/>
      <c r="G3166" s="8"/>
      <c r="H3166" s="8"/>
      <c r="I3166" s="8"/>
      <c r="J3166" s="8"/>
      <c r="K3166" s="8"/>
      <c r="L3166" s="8"/>
      <c r="M3166" s="1"/>
      <c r="W3166" s="15"/>
    </row>
    <row r="3167" spans="2:23" ht="0" hidden="1" customHeight="1" x14ac:dyDescent="0.2">
      <c r="B3167" s="8"/>
      <c r="C3167" s="8"/>
      <c r="D3167" s="8"/>
      <c r="E3167" s="8"/>
      <c r="F3167" s="8"/>
      <c r="G3167" s="8"/>
      <c r="H3167" s="8"/>
      <c r="I3167" s="8"/>
      <c r="J3167" s="8"/>
      <c r="K3167" s="8"/>
      <c r="L3167" s="8"/>
      <c r="M3167" s="1"/>
      <c r="W3167" s="15"/>
    </row>
    <row r="3168" spans="2:23" ht="0" hidden="1" customHeight="1" x14ac:dyDescent="0.2">
      <c r="B3168" s="8"/>
      <c r="C3168" s="8"/>
      <c r="D3168" s="8"/>
      <c r="E3168" s="8"/>
      <c r="F3168" s="8"/>
      <c r="G3168" s="8"/>
      <c r="H3168" s="8"/>
      <c r="I3168" s="8"/>
      <c r="J3168" s="8"/>
      <c r="K3168" s="8"/>
      <c r="L3168" s="8"/>
      <c r="M3168" s="1"/>
      <c r="W3168" s="15"/>
    </row>
    <row r="3169" spans="2:23" ht="0" hidden="1" customHeight="1" x14ac:dyDescent="0.2">
      <c r="B3169" s="8"/>
      <c r="C3169" s="8"/>
      <c r="D3169" s="8"/>
      <c r="E3169" s="8"/>
      <c r="F3169" s="8"/>
      <c r="G3169" s="8"/>
      <c r="H3169" s="8"/>
      <c r="I3169" s="8"/>
      <c r="J3169" s="8"/>
      <c r="K3169" s="8"/>
      <c r="L3169" s="8"/>
      <c r="M3169" s="1"/>
      <c r="W3169" s="15"/>
    </row>
    <row r="3170" spans="2:23" ht="0" hidden="1" customHeight="1" x14ac:dyDescent="0.2">
      <c r="B3170" s="8"/>
      <c r="C3170" s="8"/>
      <c r="D3170" s="8"/>
      <c r="E3170" s="8"/>
      <c r="F3170" s="8"/>
      <c r="G3170" s="8"/>
      <c r="H3170" s="8"/>
      <c r="I3170" s="8"/>
      <c r="J3170" s="8"/>
      <c r="K3170" s="8"/>
      <c r="L3170" s="8"/>
      <c r="M3170" s="1"/>
      <c r="W3170" s="15"/>
    </row>
    <row r="3171" spans="2:23" ht="0" hidden="1" customHeight="1" x14ac:dyDescent="0.2">
      <c r="B3171" s="8"/>
      <c r="C3171" s="8"/>
      <c r="D3171" s="8"/>
      <c r="E3171" s="8"/>
      <c r="F3171" s="8"/>
      <c r="G3171" s="8"/>
      <c r="H3171" s="8"/>
      <c r="I3171" s="8"/>
      <c r="J3171" s="8"/>
      <c r="K3171" s="8"/>
      <c r="L3171" s="8"/>
      <c r="M3171" s="1"/>
      <c r="W3171" s="15"/>
    </row>
    <row r="3172" spans="2:23" ht="0" hidden="1" customHeight="1" x14ac:dyDescent="0.2">
      <c r="B3172" s="8"/>
      <c r="C3172" s="8"/>
      <c r="D3172" s="8"/>
      <c r="E3172" s="8"/>
      <c r="F3172" s="8"/>
      <c r="G3172" s="8"/>
      <c r="H3172" s="8"/>
      <c r="I3172" s="8"/>
      <c r="J3172" s="8"/>
      <c r="K3172" s="8"/>
      <c r="L3172" s="8"/>
      <c r="M3172" s="1"/>
      <c r="W3172" s="15"/>
    </row>
    <row r="3173" spans="2:23" ht="0" hidden="1" customHeight="1" x14ac:dyDescent="0.2">
      <c r="B3173" s="8"/>
      <c r="C3173" s="8"/>
      <c r="D3173" s="8"/>
      <c r="E3173" s="8"/>
      <c r="F3173" s="8"/>
      <c r="G3173" s="8"/>
      <c r="H3173" s="8"/>
      <c r="I3173" s="8"/>
      <c r="J3173" s="8"/>
      <c r="K3173" s="8"/>
      <c r="L3173" s="8"/>
      <c r="M3173" s="1"/>
      <c r="W3173" s="15"/>
    </row>
    <row r="3174" spans="2:23" ht="0" hidden="1" customHeight="1" x14ac:dyDescent="0.2">
      <c r="B3174" s="8"/>
      <c r="C3174" s="8"/>
      <c r="D3174" s="8"/>
      <c r="E3174" s="8"/>
      <c r="F3174" s="8"/>
      <c r="G3174" s="8"/>
      <c r="H3174" s="8"/>
      <c r="I3174" s="8"/>
      <c r="J3174" s="8"/>
      <c r="K3174" s="8"/>
      <c r="L3174" s="8"/>
      <c r="M3174" s="1"/>
      <c r="W3174" s="15"/>
    </row>
    <row r="3175" spans="2:23" ht="0" hidden="1" customHeight="1" x14ac:dyDescent="0.2">
      <c r="B3175" s="8"/>
      <c r="C3175" s="8"/>
      <c r="D3175" s="8"/>
      <c r="E3175" s="8"/>
      <c r="F3175" s="8"/>
      <c r="G3175" s="8"/>
      <c r="H3175" s="8"/>
      <c r="I3175" s="8"/>
      <c r="J3175" s="8"/>
      <c r="K3175" s="8"/>
      <c r="L3175" s="8"/>
      <c r="M3175" s="1"/>
      <c r="W3175" s="15"/>
    </row>
    <row r="3176" spans="2:23" ht="0" hidden="1" customHeight="1" x14ac:dyDescent="0.2">
      <c r="B3176" s="8"/>
      <c r="C3176" s="8"/>
      <c r="D3176" s="8"/>
      <c r="E3176" s="8"/>
      <c r="F3176" s="8"/>
      <c r="G3176" s="8"/>
      <c r="H3176" s="8"/>
      <c r="I3176" s="8"/>
      <c r="J3176" s="8"/>
      <c r="K3176" s="8"/>
      <c r="L3176" s="8"/>
      <c r="M3176" s="1"/>
      <c r="W3176" s="15"/>
    </row>
    <row r="3177" spans="2:23" ht="0" hidden="1" customHeight="1" x14ac:dyDescent="0.2">
      <c r="B3177" s="8"/>
      <c r="C3177" s="8"/>
      <c r="D3177" s="8"/>
      <c r="E3177" s="8"/>
      <c r="F3177" s="8"/>
      <c r="G3177" s="8"/>
      <c r="H3177" s="8"/>
      <c r="I3177" s="8"/>
      <c r="J3177" s="8"/>
      <c r="K3177" s="8"/>
      <c r="L3177" s="8"/>
      <c r="M3177" s="1"/>
      <c r="W3177" s="15"/>
    </row>
    <row r="3178" spans="2:23" ht="0" hidden="1" customHeight="1" x14ac:dyDescent="0.2">
      <c r="B3178" s="8"/>
      <c r="C3178" s="8"/>
      <c r="D3178" s="8"/>
      <c r="E3178" s="8"/>
      <c r="F3178" s="8"/>
      <c r="G3178" s="8"/>
      <c r="H3178" s="8"/>
      <c r="I3178" s="8"/>
      <c r="J3178" s="8"/>
      <c r="K3178" s="8"/>
      <c r="L3178" s="8"/>
      <c r="M3178" s="1"/>
      <c r="W3178" s="15"/>
    </row>
    <row r="3179" spans="2:23" ht="0" hidden="1" customHeight="1" x14ac:dyDescent="0.2">
      <c r="B3179" s="8"/>
      <c r="C3179" s="8"/>
      <c r="D3179" s="8"/>
      <c r="E3179" s="8"/>
      <c r="F3179" s="8"/>
      <c r="G3179" s="8"/>
      <c r="H3179" s="8"/>
      <c r="I3179" s="8"/>
      <c r="J3179" s="8"/>
      <c r="K3179" s="8"/>
      <c r="L3179" s="8"/>
      <c r="M3179" s="1"/>
      <c r="W3179" s="15"/>
    </row>
    <row r="3180" spans="2:23" ht="0" hidden="1" customHeight="1" x14ac:dyDescent="0.2">
      <c r="B3180" s="8"/>
      <c r="C3180" s="8"/>
      <c r="D3180" s="8"/>
      <c r="E3180" s="8"/>
      <c r="F3180" s="8"/>
      <c r="G3180" s="8"/>
      <c r="H3180" s="8"/>
      <c r="I3180" s="8"/>
      <c r="J3180" s="8"/>
      <c r="K3180" s="8"/>
      <c r="L3180" s="8"/>
      <c r="M3180" s="1"/>
      <c r="W3180" s="15"/>
    </row>
    <row r="3181" spans="2:23" ht="0" hidden="1" customHeight="1" x14ac:dyDescent="0.2">
      <c r="B3181" s="8"/>
      <c r="C3181" s="8"/>
      <c r="D3181" s="8"/>
      <c r="E3181" s="8"/>
      <c r="F3181" s="8"/>
      <c r="G3181" s="8"/>
      <c r="H3181" s="8"/>
      <c r="I3181" s="8"/>
      <c r="J3181" s="8"/>
      <c r="K3181" s="8"/>
      <c r="L3181" s="8"/>
      <c r="M3181" s="1"/>
      <c r="W3181" s="15"/>
    </row>
    <row r="3182" spans="2:23" ht="0" hidden="1" customHeight="1" x14ac:dyDescent="0.2">
      <c r="B3182" s="8"/>
      <c r="C3182" s="8"/>
      <c r="D3182" s="8"/>
      <c r="E3182" s="8"/>
      <c r="F3182" s="8"/>
      <c r="G3182" s="8"/>
      <c r="H3182" s="8"/>
      <c r="I3182" s="8"/>
      <c r="J3182" s="8"/>
      <c r="K3182" s="8"/>
      <c r="L3182" s="8"/>
      <c r="M3182" s="1"/>
      <c r="W3182" s="15"/>
    </row>
    <row r="3183" spans="2:23" ht="0" hidden="1" customHeight="1" x14ac:dyDescent="0.2">
      <c r="B3183" s="8"/>
      <c r="C3183" s="8"/>
      <c r="D3183" s="8"/>
      <c r="E3183" s="8"/>
      <c r="F3183" s="8"/>
      <c r="G3183" s="8"/>
      <c r="H3183" s="8"/>
      <c r="I3183" s="8"/>
      <c r="J3183" s="8"/>
      <c r="K3183" s="8"/>
      <c r="L3183" s="8"/>
      <c r="M3183" s="1"/>
      <c r="W3183" s="15"/>
    </row>
    <row r="3184" spans="2:23" ht="0" hidden="1" customHeight="1" x14ac:dyDescent="0.2">
      <c r="B3184" s="8"/>
      <c r="C3184" s="8"/>
      <c r="D3184" s="8"/>
      <c r="E3184" s="8"/>
      <c r="F3184" s="8"/>
      <c r="G3184" s="8"/>
      <c r="H3184" s="8"/>
      <c r="I3184" s="8"/>
      <c r="J3184" s="8"/>
      <c r="K3184" s="8"/>
      <c r="L3184" s="8"/>
      <c r="M3184" s="1"/>
      <c r="W3184" s="15"/>
    </row>
    <row r="3185" spans="2:23" ht="0" hidden="1" customHeight="1" x14ac:dyDescent="0.2">
      <c r="B3185" s="8"/>
      <c r="C3185" s="8"/>
      <c r="D3185" s="8"/>
      <c r="E3185" s="8"/>
      <c r="F3185" s="8"/>
      <c r="G3185" s="8"/>
      <c r="H3185" s="8"/>
      <c r="I3185" s="8"/>
      <c r="J3185" s="8"/>
      <c r="K3185" s="8"/>
      <c r="L3185" s="8"/>
      <c r="M3185" s="1"/>
      <c r="W3185" s="15"/>
    </row>
    <row r="3186" spans="2:23" ht="0" hidden="1" customHeight="1" x14ac:dyDescent="0.2">
      <c r="B3186" s="8"/>
      <c r="C3186" s="8"/>
      <c r="D3186" s="8"/>
      <c r="E3186" s="8"/>
      <c r="F3186" s="8"/>
      <c r="G3186" s="8"/>
      <c r="H3186" s="8"/>
      <c r="I3186" s="8"/>
      <c r="J3186" s="8"/>
      <c r="K3186" s="8"/>
      <c r="L3186" s="8"/>
      <c r="M3186" s="1"/>
      <c r="W3186" s="15"/>
    </row>
    <row r="3187" spans="2:23" ht="0" hidden="1" customHeight="1" x14ac:dyDescent="0.2">
      <c r="B3187" s="8"/>
      <c r="C3187" s="8"/>
      <c r="D3187" s="8"/>
      <c r="E3187" s="8"/>
      <c r="F3187" s="8"/>
      <c r="G3187" s="8"/>
      <c r="H3187" s="8"/>
      <c r="I3187" s="8"/>
      <c r="J3187" s="8"/>
      <c r="K3187" s="8"/>
      <c r="L3187" s="8"/>
      <c r="M3187" s="1"/>
      <c r="W3187" s="15"/>
    </row>
    <row r="3188" spans="2:23" ht="0" hidden="1" customHeight="1" x14ac:dyDescent="0.2">
      <c r="B3188" s="8"/>
      <c r="C3188" s="8"/>
      <c r="D3188" s="8"/>
      <c r="E3188" s="8"/>
      <c r="F3188" s="8"/>
      <c r="G3188" s="8"/>
      <c r="H3188" s="8"/>
      <c r="I3188" s="8"/>
      <c r="J3188" s="8"/>
      <c r="K3188" s="8"/>
      <c r="L3188" s="8"/>
      <c r="M3188" s="1"/>
      <c r="W3188" s="15"/>
    </row>
    <row r="3189" spans="2:23" ht="0" hidden="1" customHeight="1" x14ac:dyDescent="0.2">
      <c r="B3189" s="8"/>
      <c r="C3189" s="8"/>
      <c r="D3189" s="8"/>
      <c r="E3189" s="8"/>
      <c r="F3189" s="8"/>
      <c r="G3189" s="8"/>
      <c r="H3189" s="8"/>
      <c r="I3189" s="8"/>
      <c r="J3189" s="8"/>
      <c r="K3189" s="8"/>
      <c r="L3189" s="8"/>
      <c r="M3189" s="1"/>
      <c r="W3189" s="15"/>
    </row>
    <row r="3190" spans="2:23" ht="0" hidden="1" customHeight="1" x14ac:dyDescent="0.2">
      <c r="B3190" s="8"/>
      <c r="C3190" s="8"/>
      <c r="D3190" s="8"/>
      <c r="E3190" s="8"/>
      <c r="F3190" s="8"/>
      <c r="G3190" s="8"/>
      <c r="H3190" s="8"/>
      <c r="I3190" s="8"/>
      <c r="J3190" s="8"/>
      <c r="K3190" s="8"/>
      <c r="L3190" s="8"/>
      <c r="M3190" s="1"/>
      <c r="W3190" s="15"/>
    </row>
    <row r="3191" spans="2:23" ht="0" hidden="1" customHeight="1" x14ac:dyDescent="0.2">
      <c r="B3191" s="8"/>
      <c r="C3191" s="8"/>
      <c r="D3191" s="8"/>
      <c r="E3191" s="8"/>
      <c r="F3191" s="8"/>
      <c r="G3191" s="8"/>
      <c r="H3191" s="8"/>
      <c r="I3191" s="8"/>
      <c r="J3191" s="8"/>
      <c r="K3191" s="8"/>
      <c r="L3191" s="8"/>
      <c r="M3191" s="1"/>
      <c r="W3191" s="15"/>
    </row>
    <row r="3192" spans="2:23" ht="0" hidden="1" customHeight="1" x14ac:dyDescent="0.2">
      <c r="B3192" s="8"/>
      <c r="C3192" s="8"/>
      <c r="D3192" s="8"/>
      <c r="E3192" s="8"/>
      <c r="F3192" s="8"/>
      <c r="G3192" s="8"/>
      <c r="H3192" s="8"/>
      <c r="I3192" s="8"/>
      <c r="J3192" s="8"/>
      <c r="K3192" s="8"/>
      <c r="L3192" s="8"/>
      <c r="M3192" s="1"/>
      <c r="W3192" s="15"/>
    </row>
    <row r="3193" spans="2:23" ht="0" hidden="1" customHeight="1" x14ac:dyDescent="0.2">
      <c r="B3193" s="8"/>
      <c r="C3193" s="8"/>
      <c r="D3193" s="8"/>
      <c r="E3193" s="8"/>
      <c r="F3193" s="8"/>
      <c r="G3193" s="8"/>
      <c r="H3193" s="8"/>
      <c r="I3193" s="8"/>
      <c r="J3193" s="8"/>
      <c r="K3193" s="8"/>
      <c r="L3193" s="8"/>
      <c r="M3193" s="1"/>
      <c r="W3193" s="15"/>
    </row>
    <row r="3194" spans="2:23" ht="0" hidden="1" customHeight="1" x14ac:dyDescent="0.2">
      <c r="B3194" s="8"/>
      <c r="C3194" s="8"/>
      <c r="D3194" s="8"/>
      <c r="E3194" s="8"/>
      <c r="F3194" s="8"/>
      <c r="G3194" s="8"/>
      <c r="H3194" s="8"/>
      <c r="I3194" s="8"/>
      <c r="J3194" s="8"/>
      <c r="K3194" s="8"/>
      <c r="L3194" s="8"/>
      <c r="M3194" s="1"/>
      <c r="W3194" s="15"/>
    </row>
    <row r="3195" spans="2:23" ht="0" hidden="1" customHeight="1" x14ac:dyDescent="0.2">
      <c r="B3195" s="8"/>
      <c r="C3195" s="8"/>
      <c r="D3195" s="8"/>
      <c r="E3195" s="8"/>
      <c r="F3195" s="8"/>
      <c r="G3195" s="8"/>
      <c r="H3195" s="8"/>
      <c r="I3195" s="8"/>
      <c r="J3195" s="8"/>
      <c r="K3195" s="8"/>
      <c r="L3195" s="8"/>
      <c r="M3195" s="1"/>
      <c r="W3195" s="15"/>
    </row>
    <row r="3196" spans="2:23" ht="0" hidden="1" customHeight="1" x14ac:dyDescent="0.2">
      <c r="B3196" s="8"/>
      <c r="C3196" s="8"/>
      <c r="D3196" s="8"/>
      <c r="E3196" s="8"/>
      <c r="F3196" s="8"/>
      <c r="G3196" s="8"/>
      <c r="H3196" s="8"/>
      <c r="I3196" s="8"/>
      <c r="J3196" s="8"/>
      <c r="K3196" s="8"/>
      <c r="L3196" s="8"/>
      <c r="M3196" s="1"/>
      <c r="W3196" s="15"/>
    </row>
    <row r="3197" spans="2:23" ht="0" hidden="1" customHeight="1" x14ac:dyDescent="0.2">
      <c r="B3197" s="8"/>
      <c r="C3197" s="8"/>
      <c r="D3197" s="8"/>
      <c r="E3197" s="8"/>
      <c r="F3197" s="8"/>
      <c r="G3197" s="8"/>
      <c r="H3197" s="8"/>
      <c r="I3197" s="8"/>
      <c r="J3197" s="8"/>
      <c r="K3197" s="8"/>
      <c r="L3197" s="8"/>
      <c r="M3197" s="1"/>
      <c r="W3197" s="15"/>
    </row>
    <row r="3198" spans="2:23" ht="0" hidden="1" customHeight="1" x14ac:dyDescent="0.2">
      <c r="B3198" s="8"/>
      <c r="C3198" s="8"/>
      <c r="D3198" s="8"/>
      <c r="E3198" s="8"/>
      <c r="F3198" s="8"/>
      <c r="G3198" s="8"/>
      <c r="H3198" s="8"/>
      <c r="I3198" s="8"/>
      <c r="J3198" s="8"/>
      <c r="K3198" s="8"/>
      <c r="L3198" s="8"/>
      <c r="M3198" s="1"/>
      <c r="W3198" s="15"/>
    </row>
    <row r="3199" spans="2:23" ht="0" hidden="1" customHeight="1" x14ac:dyDescent="0.2">
      <c r="B3199" s="8"/>
      <c r="C3199" s="8"/>
      <c r="D3199" s="8"/>
      <c r="E3199" s="8"/>
      <c r="F3199" s="8"/>
      <c r="G3199" s="8"/>
      <c r="H3199" s="8"/>
      <c r="I3199" s="8"/>
      <c r="J3199" s="8"/>
      <c r="K3199" s="8"/>
      <c r="L3199" s="8"/>
      <c r="M3199" s="1"/>
      <c r="W3199" s="15"/>
    </row>
    <row r="3200" spans="2:23" ht="0" hidden="1" customHeight="1" x14ac:dyDescent="0.2">
      <c r="B3200" s="8"/>
      <c r="C3200" s="8"/>
      <c r="D3200" s="8"/>
      <c r="E3200" s="8"/>
      <c r="F3200" s="8"/>
      <c r="G3200" s="8"/>
      <c r="H3200" s="8"/>
      <c r="I3200" s="8"/>
      <c r="J3200" s="8"/>
      <c r="K3200" s="8"/>
      <c r="L3200" s="8"/>
      <c r="M3200" s="1"/>
      <c r="W3200" s="15"/>
    </row>
    <row r="3201" spans="2:23" ht="0" hidden="1" customHeight="1" x14ac:dyDescent="0.2">
      <c r="B3201" s="8"/>
      <c r="C3201" s="8"/>
      <c r="D3201" s="8"/>
      <c r="E3201" s="8"/>
      <c r="F3201" s="8"/>
      <c r="G3201" s="8"/>
      <c r="H3201" s="8"/>
      <c r="I3201" s="8"/>
      <c r="J3201" s="8"/>
      <c r="K3201" s="8"/>
      <c r="L3201" s="8"/>
      <c r="M3201" s="1"/>
      <c r="W3201" s="15"/>
    </row>
    <row r="3202" spans="2:23" ht="0" hidden="1" customHeight="1" x14ac:dyDescent="0.2">
      <c r="B3202" s="8"/>
      <c r="C3202" s="8"/>
      <c r="D3202" s="8"/>
      <c r="E3202" s="8"/>
      <c r="F3202" s="8"/>
      <c r="G3202" s="8"/>
      <c r="H3202" s="8"/>
      <c r="I3202" s="8"/>
      <c r="J3202" s="8"/>
      <c r="K3202" s="8"/>
      <c r="L3202" s="8"/>
      <c r="M3202" s="1"/>
      <c r="W3202" s="15"/>
    </row>
    <row r="3203" spans="2:23" ht="0" hidden="1" customHeight="1" x14ac:dyDescent="0.2">
      <c r="B3203" s="8"/>
      <c r="C3203" s="8"/>
      <c r="D3203" s="8"/>
      <c r="E3203" s="8"/>
      <c r="F3203" s="8"/>
      <c r="G3203" s="8"/>
      <c r="H3203" s="8"/>
      <c r="I3203" s="8"/>
      <c r="J3203" s="8"/>
      <c r="K3203" s="8"/>
      <c r="L3203" s="8"/>
      <c r="M3203" s="1"/>
      <c r="W3203" s="15"/>
    </row>
    <row r="3204" spans="2:23" ht="0" hidden="1" customHeight="1" x14ac:dyDescent="0.2">
      <c r="B3204" s="8"/>
      <c r="C3204" s="8"/>
      <c r="D3204" s="8"/>
      <c r="E3204" s="8"/>
      <c r="F3204" s="8"/>
      <c r="G3204" s="8"/>
      <c r="H3204" s="8"/>
      <c r="I3204" s="8"/>
      <c r="J3204" s="8"/>
      <c r="K3204" s="8"/>
      <c r="L3204" s="8"/>
      <c r="M3204" s="1"/>
      <c r="W3204" s="15"/>
    </row>
    <row r="3205" spans="2:23" ht="0" hidden="1" customHeight="1" x14ac:dyDescent="0.2">
      <c r="B3205" s="8"/>
      <c r="C3205" s="8"/>
      <c r="D3205" s="8"/>
      <c r="E3205" s="8"/>
      <c r="F3205" s="8"/>
      <c r="G3205" s="8"/>
      <c r="H3205" s="8"/>
      <c r="I3205" s="8"/>
      <c r="J3205" s="8"/>
      <c r="K3205" s="8"/>
      <c r="L3205" s="8"/>
      <c r="M3205" s="1"/>
      <c r="W3205" s="15"/>
    </row>
    <row r="3206" spans="2:23" ht="0" hidden="1" customHeight="1" x14ac:dyDescent="0.2">
      <c r="B3206" s="8"/>
      <c r="C3206" s="8"/>
      <c r="D3206" s="8"/>
      <c r="E3206" s="8"/>
      <c r="F3206" s="8"/>
      <c r="G3206" s="8"/>
      <c r="H3206" s="8"/>
      <c r="I3206" s="8"/>
      <c r="J3206" s="8"/>
      <c r="K3206" s="8"/>
      <c r="L3206" s="8"/>
      <c r="M3206" s="1"/>
      <c r="W3206" s="15"/>
    </row>
    <row r="3207" spans="2:23" ht="0" hidden="1" customHeight="1" x14ac:dyDescent="0.2">
      <c r="B3207" s="8"/>
      <c r="C3207" s="8"/>
      <c r="D3207" s="8"/>
      <c r="E3207" s="8"/>
      <c r="F3207" s="8"/>
      <c r="G3207" s="8"/>
      <c r="H3207" s="8"/>
      <c r="I3207" s="8"/>
      <c r="J3207" s="8"/>
      <c r="K3207" s="8"/>
      <c r="L3207" s="8"/>
      <c r="M3207" s="1"/>
      <c r="W3207" s="15"/>
    </row>
    <row r="3208" spans="2:23" ht="0" hidden="1" customHeight="1" x14ac:dyDescent="0.2">
      <c r="B3208" s="8"/>
      <c r="C3208" s="8"/>
      <c r="D3208" s="8"/>
      <c r="E3208" s="8"/>
      <c r="F3208" s="8"/>
      <c r="G3208" s="8"/>
      <c r="H3208" s="8"/>
      <c r="I3208" s="8"/>
      <c r="J3208" s="8"/>
      <c r="K3208" s="8"/>
      <c r="L3208" s="8"/>
      <c r="M3208" s="1"/>
      <c r="W3208" s="15"/>
    </row>
    <row r="3209" spans="2:23" ht="0" hidden="1" customHeight="1" x14ac:dyDescent="0.2">
      <c r="B3209" s="8"/>
      <c r="C3209" s="8"/>
      <c r="D3209" s="8"/>
      <c r="E3209" s="8"/>
      <c r="F3209" s="8"/>
      <c r="G3209" s="8"/>
      <c r="H3209" s="8"/>
      <c r="I3209" s="8"/>
      <c r="J3209" s="8"/>
      <c r="K3209" s="8"/>
      <c r="L3209" s="8"/>
      <c r="M3209" s="1"/>
      <c r="W3209" s="15"/>
    </row>
    <row r="3210" spans="2:23" ht="0" hidden="1" customHeight="1" x14ac:dyDescent="0.2">
      <c r="B3210" s="8"/>
      <c r="C3210" s="8"/>
      <c r="D3210" s="8"/>
      <c r="E3210" s="8"/>
      <c r="F3210" s="8"/>
      <c r="G3210" s="8"/>
      <c r="H3210" s="8"/>
      <c r="I3210" s="8"/>
      <c r="J3210" s="8"/>
      <c r="K3210" s="8"/>
      <c r="L3210" s="8"/>
      <c r="M3210" s="1"/>
      <c r="W3210" s="15"/>
    </row>
    <row r="3211" spans="2:23" ht="0" hidden="1" customHeight="1" x14ac:dyDescent="0.2">
      <c r="B3211" s="8"/>
      <c r="C3211" s="8"/>
      <c r="D3211" s="8"/>
      <c r="E3211" s="8"/>
      <c r="F3211" s="8"/>
      <c r="G3211" s="8"/>
      <c r="H3211" s="8"/>
      <c r="I3211" s="8"/>
      <c r="J3211" s="8"/>
      <c r="K3211" s="8"/>
      <c r="L3211" s="8"/>
      <c r="M3211" s="1"/>
      <c r="W3211" s="15"/>
    </row>
    <row r="3212" spans="2:23" ht="0" hidden="1" customHeight="1" x14ac:dyDescent="0.2">
      <c r="B3212" s="8"/>
      <c r="C3212" s="8"/>
      <c r="D3212" s="8"/>
      <c r="E3212" s="8"/>
      <c r="F3212" s="8"/>
      <c r="G3212" s="8"/>
      <c r="H3212" s="8"/>
      <c r="I3212" s="8"/>
      <c r="J3212" s="8"/>
      <c r="K3212" s="8"/>
      <c r="L3212" s="8"/>
      <c r="M3212" s="1"/>
      <c r="W3212" s="15"/>
    </row>
    <row r="3213" spans="2:23" ht="0" hidden="1" customHeight="1" x14ac:dyDescent="0.2">
      <c r="B3213" s="8"/>
      <c r="C3213" s="8"/>
      <c r="D3213" s="8"/>
      <c r="E3213" s="8"/>
      <c r="F3213" s="8"/>
      <c r="G3213" s="8"/>
      <c r="H3213" s="8"/>
      <c r="I3213" s="8"/>
      <c r="J3213" s="8"/>
      <c r="K3213" s="8"/>
      <c r="L3213" s="8"/>
      <c r="M3213" s="1"/>
      <c r="W3213" s="15"/>
    </row>
    <row r="3214" spans="2:23" ht="0" hidden="1" customHeight="1" x14ac:dyDescent="0.2">
      <c r="B3214" s="8"/>
      <c r="C3214" s="8"/>
      <c r="D3214" s="8"/>
      <c r="E3214" s="8"/>
      <c r="F3214" s="8"/>
      <c r="G3214" s="8"/>
      <c r="H3214" s="8"/>
      <c r="I3214" s="8"/>
      <c r="J3214" s="8"/>
      <c r="K3214" s="8"/>
      <c r="L3214" s="8"/>
      <c r="M3214" s="1"/>
      <c r="W3214" s="15"/>
    </row>
    <row r="3215" spans="2:23" ht="0" hidden="1" customHeight="1" x14ac:dyDescent="0.2">
      <c r="B3215" s="8"/>
      <c r="C3215" s="8"/>
      <c r="D3215" s="8"/>
      <c r="E3215" s="8"/>
      <c r="F3215" s="8"/>
      <c r="G3215" s="8"/>
      <c r="H3215" s="8"/>
      <c r="I3215" s="8"/>
      <c r="J3215" s="8"/>
      <c r="K3215" s="8"/>
      <c r="L3215" s="8"/>
      <c r="M3215" s="1"/>
      <c r="W3215" s="15"/>
    </row>
    <row r="3216" spans="2:23" ht="0" hidden="1" customHeight="1" x14ac:dyDescent="0.2">
      <c r="B3216" s="8"/>
      <c r="C3216" s="8"/>
      <c r="D3216" s="8"/>
      <c r="E3216" s="8"/>
      <c r="F3216" s="8"/>
      <c r="G3216" s="8"/>
      <c r="H3216" s="8"/>
      <c r="I3216" s="8"/>
      <c r="J3216" s="8"/>
      <c r="K3216" s="8"/>
      <c r="L3216" s="8"/>
      <c r="M3216" s="1"/>
      <c r="W3216" s="15"/>
    </row>
    <row r="3217" spans="2:23" ht="0" hidden="1" customHeight="1" x14ac:dyDescent="0.2">
      <c r="B3217" s="8"/>
      <c r="C3217" s="8"/>
      <c r="D3217" s="8"/>
      <c r="E3217" s="8"/>
      <c r="F3217" s="8"/>
      <c r="G3217" s="8"/>
      <c r="H3217" s="8"/>
      <c r="I3217" s="8"/>
      <c r="J3217" s="8"/>
      <c r="K3217" s="8"/>
      <c r="L3217" s="8"/>
      <c r="M3217" s="1"/>
      <c r="W3217" s="15"/>
    </row>
    <row r="3218" spans="2:23" ht="0" hidden="1" customHeight="1" x14ac:dyDescent="0.2">
      <c r="B3218" s="8"/>
      <c r="C3218" s="8"/>
      <c r="D3218" s="8"/>
      <c r="E3218" s="8"/>
      <c r="F3218" s="8"/>
      <c r="G3218" s="8"/>
      <c r="H3218" s="8"/>
      <c r="I3218" s="8"/>
      <c r="J3218" s="8"/>
      <c r="K3218" s="8"/>
      <c r="L3218" s="8"/>
      <c r="M3218" s="1"/>
      <c r="W3218" s="15"/>
    </row>
    <row r="3219" spans="2:23" ht="0" hidden="1" customHeight="1" x14ac:dyDescent="0.2">
      <c r="B3219" s="8"/>
      <c r="C3219" s="8"/>
      <c r="D3219" s="8"/>
      <c r="E3219" s="8"/>
      <c r="F3219" s="8"/>
      <c r="G3219" s="8"/>
      <c r="H3219" s="8"/>
      <c r="I3219" s="8"/>
      <c r="J3219" s="8"/>
      <c r="K3219" s="8"/>
      <c r="L3219" s="8"/>
      <c r="M3219" s="1"/>
      <c r="W3219" s="15"/>
    </row>
    <row r="3220" spans="2:23" ht="0" hidden="1" customHeight="1" x14ac:dyDescent="0.2">
      <c r="B3220" s="8"/>
      <c r="C3220" s="8"/>
      <c r="D3220" s="8"/>
      <c r="E3220" s="8"/>
      <c r="F3220" s="8"/>
      <c r="G3220" s="8"/>
      <c r="H3220" s="8"/>
      <c r="I3220" s="8"/>
      <c r="J3220" s="8"/>
      <c r="K3220" s="8"/>
      <c r="L3220" s="8"/>
      <c r="M3220" s="1"/>
      <c r="W3220" s="15"/>
    </row>
    <row r="3221" spans="2:23" ht="0" hidden="1" customHeight="1" x14ac:dyDescent="0.2">
      <c r="B3221" s="8"/>
      <c r="C3221" s="8"/>
      <c r="D3221" s="8"/>
      <c r="E3221" s="8"/>
      <c r="F3221" s="8"/>
      <c r="G3221" s="8"/>
      <c r="H3221" s="8"/>
      <c r="I3221" s="8"/>
      <c r="J3221" s="8"/>
      <c r="K3221" s="8"/>
      <c r="L3221" s="8"/>
      <c r="M3221" s="1"/>
      <c r="W3221" s="15"/>
    </row>
    <row r="3222" spans="2:23" ht="0" hidden="1" customHeight="1" x14ac:dyDescent="0.2">
      <c r="B3222" s="8"/>
      <c r="C3222" s="8"/>
      <c r="D3222" s="8"/>
      <c r="E3222" s="8"/>
      <c r="F3222" s="8"/>
      <c r="G3222" s="8"/>
      <c r="H3222" s="8"/>
      <c r="I3222" s="8"/>
      <c r="J3222" s="8"/>
      <c r="K3222" s="8"/>
      <c r="L3222" s="8"/>
      <c r="M3222" s="1"/>
      <c r="W3222" s="15"/>
    </row>
    <row r="3223" spans="2:23" ht="0" hidden="1" customHeight="1" x14ac:dyDescent="0.2">
      <c r="B3223" s="8"/>
      <c r="C3223" s="8"/>
      <c r="D3223" s="8"/>
      <c r="E3223" s="8"/>
      <c r="F3223" s="8"/>
      <c r="G3223" s="8"/>
      <c r="H3223" s="8"/>
      <c r="I3223" s="8"/>
      <c r="J3223" s="8"/>
      <c r="K3223" s="8"/>
      <c r="L3223" s="8"/>
      <c r="M3223" s="1"/>
      <c r="W3223" s="15"/>
    </row>
    <row r="3224" spans="2:23" ht="0" hidden="1" customHeight="1" x14ac:dyDescent="0.2">
      <c r="B3224" s="8"/>
      <c r="C3224" s="8"/>
      <c r="D3224" s="8"/>
      <c r="E3224" s="8"/>
      <c r="F3224" s="8"/>
      <c r="G3224" s="8"/>
      <c r="H3224" s="8"/>
      <c r="I3224" s="8"/>
      <c r="J3224" s="8"/>
      <c r="K3224" s="8"/>
      <c r="L3224" s="8"/>
      <c r="M3224" s="1"/>
      <c r="W3224" s="15"/>
    </row>
    <row r="3225" spans="2:23" ht="0" hidden="1" customHeight="1" x14ac:dyDescent="0.2">
      <c r="B3225" s="8"/>
      <c r="C3225" s="8"/>
      <c r="D3225" s="8"/>
      <c r="E3225" s="8"/>
      <c r="F3225" s="8"/>
      <c r="G3225" s="8"/>
      <c r="H3225" s="8"/>
      <c r="I3225" s="8"/>
      <c r="J3225" s="8"/>
      <c r="K3225" s="8"/>
      <c r="L3225" s="8"/>
      <c r="M3225" s="1"/>
      <c r="W3225" s="15"/>
    </row>
    <row r="3226" spans="2:23" ht="0" hidden="1" customHeight="1" x14ac:dyDescent="0.2">
      <c r="B3226" s="8"/>
      <c r="C3226" s="8"/>
      <c r="D3226" s="8"/>
      <c r="E3226" s="8"/>
      <c r="F3226" s="8"/>
      <c r="G3226" s="8"/>
      <c r="H3226" s="8"/>
      <c r="I3226" s="8"/>
      <c r="J3226" s="8"/>
      <c r="K3226" s="8"/>
      <c r="L3226" s="8"/>
      <c r="M3226" s="1"/>
      <c r="W3226" s="15"/>
    </row>
    <row r="3227" spans="2:23" ht="0" hidden="1" customHeight="1" x14ac:dyDescent="0.2">
      <c r="B3227" s="8"/>
      <c r="C3227" s="8"/>
      <c r="D3227" s="8"/>
      <c r="E3227" s="8"/>
      <c r="F3227" s="8"/>
      <c r="G3227" s="8"/>
      <c r="H3227" s="8"/>
      <c r="I3227" s="8"/>
      <c r="J3227" s="8"/>
      <c r="K3227" s="8"/>
      <c r="L3227" s="8"/>
      <c r="M3227" s="1"/>
      <c r="W3227" s="15"/>
    </row>
    <row r="3228" spans="2:23" ht="0" hidden="1" customHeight="1" x14ac:dyDescent="0.2">
      <c r="B3228" s="8"/>
      <c r="C3228" s="8"/>
      <c r="D3228" s="8"/>
      <c r="E3228" s="8"/>
      <c r="F3228" s="8"/>
      <c r="G3228" s="8"/>
      <c r="H3228" s="8"/>
      <c r="I3228" s="8"/>
      <c r="J3228" s="8"/>
      <c r="K3228" s="8"/>
      <c r="L3228" s="8"/>
      <c r="M3228" s="1"/>
      <c r="W3228" s="15"/>
    </row>
    <row r="3229" spans="2:23" ht="0" hidden="1" customHeight="1" x14ac:dyDescent="0.2">
      <c r="B3229" s="8"/>
      <c r="C3229" s="8"/>
      <c r="D3229" s="8"/>
      <c r="E3229" s="8"/>
      <c r="F3229" s="8"/>
      <c r="G3229" s="8"/>
      <c r="H3229" s="8"/>
      <c r="I3229" s="8"/>
      <c r="J3229" s="8"/>
      <c r="K3229" s="8"/>
      <c r="L3229" s="8"/>
      <c r="M3229" s="1"/>
      <c r="W3229" s="15"/>
    </row>
    <row r="3230" spans="2:23" ht="0" hidden="1" customHeight="1" x14ac:dyDescent="0.2">
      <c r="B3230" s="8"/>
      <c r="C3230" s="8"/>
      <c r="D3230" s="8"/>
      <c r="E3230" s="8"/>
      <c r="F3230" s="8"/>
      <c r="G3230" s="8"/>
      <c r="H3230" s="8"/>
      <c r="I3230" s="8"/>
      <c r="J3230" s="8"/>
      <c r="K3230" s="8"/>
      <c r="L3230" s="8"/>
      <c r="M3230" s="1"/>
      <c r="W3230" s="15"/>
    </row>
    <row r="3231" spans="2:23" ht="0" hidden="1" customHeight="1" x14ac:dyDescent="0.2">
      <c r="B3231" s="8"/>
      <c r="C3231" s="8"/>
      <c r="D3231" s="8"/>
      <c r="E3231" s="8"/>
      <c r="F3231" s="8"/>
      <c r="G3231" s="8"/>
      <c r="H3231" s="8"/>
      <c r="I3231" s="8"/>
      <c r="J3231" s="8"/>
      <c r="K3231" s="8"/>
      <c r="L3231" s="8"/>
      <c r="M3231" s="1"/>
      <c r="W3231" s="15"/>
    </row>
    <row r="3232" spans="2:23" ht="0" hidden="1" customHeight="1" x14ac:dyDescent="0.2">
      <c r="B3232" s="8"/>
      <c r="C3232" s="8"/>
      <c r="D3232" s="8"/>
      <c r="E3232" s="8"/>
      <c r="F3232" s="8"/>
      <c r="G3232" s="8"/>
      <c r="H3232" s="8"/>
      <c r="I3232" s="8"/>
      <c r="J3232" s="8"/>
      <c r="K3232" s="8"/>
      <c r="L3232" s="8"/>
      <c r="M3232" s="1"/>
      <c r="W3232" s="15"/>
    </row>
    <row r="3233" spans="2:23" ht="0" hidden="1" customHeight="1" x14ac:dyDescent="0.2">
      <c r="B3233" s="8"/>
      <c r="C3233" s="8"/>
      <c r="D3233" s="8"/>
      <c r="E3233" s="8"/>
      <c r="F3233" s="8"/>
      <c r="G3233" s="8"/>
      <c r="H3233" s="8"/>
      <c r="I3233" s="8"/>
      <c r="J3233" s="8"/>
      <c r="K3233" s="8"/>
      <c r="L3233" s="8"/>
      <c r="M3233" s="1"/>
      <c r="W3233" s="15"/>
    </row>
    <row r="3234" spans="2:23" ht="0" hidden="1" customHeight="1" x14ac:dyDescent="0.2">
      <c r="B3234" s="8"/>
      <c r="C3234" s="8"/>
      <c r="D3234" s="8"/>
      <c r="E3234" s="8"/>
      <c r="F3234" s="8"/>
      <c r="G3234" s="8"/>
      <c r="H3234" s="8"/>
      <c r="I3234" s="8"/>
      <c r="J3234" s="8"/>
      <c r="K3234" s="8"/>
      <c r="L3234" s="8"/>
      <c r="M3234" s="1"/>
      <c r="W3234" s="15"/>
    </row>
    <row r="3235" spans="2:23" ht="0" hidden="1" customHeight="1" x14ac:dyDescent="0.2">
      <c r="B3235" s="8"/>
      <c r="C3235" s="8"/>
      <c r="D3235" s="8"/>
      <c r="E3235" s="8"/>
      <c r="F3235" s="8"/>
      <c r="G3235" s="8"/>
      <c r="H3235" s="8"/>
      <c r="I3235" s="8"/>
      <c r="J3235" s="8"/>
      <c r="K3235" s="8"/>
      <c r="L3235" s="8"/>
      <c r="M3235" s="1"/>
      <c r="W3235" s="15"/>
    </row>
    <row r="3236" spans="2:23" ht="0" hidden="1" customHeight="1" x14ac:dyDescent="0.2">
      <c r="B3236" s="8"/>
      <c r="C3236" s="8"/>
      <c r="D3236" s="8"/>
      <c r="E3236" s="8"/>
      <c r="F3236" s="8"/>
      <c r="G3236" s="8"/>
      <c r="H3236" s="8"/>
      <c r="I3236" s="8"/>
      <c r="J3236" s="8"/>
      <c r="K3236" s="8"/>
      <c r="L3236" s="8"/>
      <c r="M3236" s="1"/>
      <c r="W3236" s="15"/>
    </row>
    <row r="3237" spans="2:23" ht="0" hidden="1" customHeight="1" x14ac:dyDescent="0.2">
      <c r="B3237" s="8"/>
      <c r="C3237" s="8"/>
      <c r="D3237" s="8"/>
      <c r="E3237" s="8"/>
      <c r="F3237" s="8"/>
      <c r="G3237" s="8"/>
      <c r="H3237" s="8"/>
      <c r="I3237" s="8"/>
      <c r="J3237" s="8"/>
      <c r="K3237" s="8"/>
      <c r="L3237" s="8"/>
      <c r="M3237" s="1"/>
      <c r="W3237" s="15"/>
    </row>
    <row r="3238" spans="2:23" ht="0" hidden="1" customHeight="1" x14ac:dyDescent="0.2">
      <c r="B3238" s="8"/>
      <c r="C3238" s="8"/>
      <c r="D3238" s="8"/>
      <c r="E3238" s="8"/>
      <c r="F3238" s="8"/>
      <c r="G3238" s="8"/>
      <c r="H3238" s="8"/>
      <c r="I3238" s="8"/>
      <c r="J3238" s="8"/>
      <c r="K3238" s="8"/>
      <c r="L3238" s="8"/>
      <c r="M3238" s="1"/>
      <c r="W3238" s="15"/>
    </row>
    <row r="3239" spans="2:23" ht="0" hidden="1" customHeight="1" x14ac:dyDescent="0.2">
      <c r="B3239" s="8"/>
      <c r="C3239" s="8"/>
      <c r="D3239" s="8"/>
      <c r="E3239" s="8"/>
      <c r="F3239" s="8"/>
      <c r="G3239" s="8"/>
      <c r="H3239" s="8"/>
      <c r="I3239" s="8"/>
      <c r="J3239" s="8"/>
      <c r="K3239" s="8"/>
      <c r="L3239" s="8"/>
      <c r="M3239" s="1"/>
      <c r="W3239" s="15"/>
    </row>
    <row r="3240" spans="2:23" ht="0" hidden="1" customHeight="1" x14ac:dyDescent="0.2">
      <c r="B3240" s="8"/>
      <c r="C3240" s="8"/>
      <c r="D3240" s="8"/>
      <c r="E3240" s="8"/>
      <c r="F3240" s="8"/>
      <c r="G3240" s="8"/>
      <c r="H3240" s="8"/>
      <c r="I3240" s="8"/>
      <c r="J3240" s="8"/>
      <c r="K3240" s="8"/>
      <c r="L3240" s="8"/>
      <c r="M3240" s="1"/>
      <c r="W3240" s="15"/>
    </row>
    <row r="3241" spans="2:23" ht="0" hidden="1" customHeight="1" x14ac:dyDescent="0.2">
      <c r="B3241" s="8"/>
      <c r="C3241" s="8"/>
      <c r="D3241" s="8"/>
      <c r="E3241" s="8"/>
      <c r="F3241" s="8"/>
      <c r="G3241" s="8"/>
      <c r="H3241" s="8"/>
      <c r="I3241" s="8"/>
      <c r="J3241" s="8"/>
      <c r="K3241" s="8"/>
      <c r="L3241" s="8"/>
      <c r="M3241" s="1"/>
      <c r="W3241" s="15"/>
    </row>
    <row r="3242" spans="2:23" ht="0" hidden="1" customHeight="1" x14ac:dyDescent="0.2">
      <c r="B3242" s="8"/>
      <c r="C3242" s="8"/>
      <c r="D3242" s="8"/>
      <c r="E3242" s="8"/>
      <c r="F3242" s="8"/>
      <c r="G3242" s="8"/>
      <c r="H3242" s="8"/>
      <c r="I3242" s="8"/>
      <c r="J3242" s="8"/>
      <c r="K3242" s="8"/>
      <c r="L3242" s="8"/>
      <c r="M3242" s="1"/>
      <c r="W3242" s="15"/>
    </row>
    <row r="3243" spans="2:23" ht="0" hidden="1" customHeight="1" x14ac:dyDescent="0.2">
      <c r="B3243" s="8"/>
      <c r="C3243" s="8"/>
      <c r="D3243" s="8"/>
      <c r="E3243" s="8"/>
      <c r="F3243" s="8"/>
      <c r="G3243" s="8"/>
      <c r="H3243" s="8"/>
      <c r="I3243" s="8"/>
      <c r="J3243" s="8"/>
      <c r="K3243" s="8"/>
      <c r="L3243" s="8"/>
      <c r="M3243" s="1"/>
      <c r="W3243" s="15"/>
    </row>
    <row r="3244" spans="2:23" ht="0" hidden="1" customHeight="1" x14ac:dyDescent="0.2">
      <c r="B3244" s="8"/>
      <c r="C3244" s="8"/>
      <c r="D3244" s="8"/>
      <c r="E3244" s="8"/>
      <c r="F3244" s="8"/>
      <c r="G3244" s="8"/>
      <c r="H3244" s="8"/>
      <c r="I3244" s="8"/>
      <c r="J3244" s="8"/>
      <c r="K3244" s="8"/>
      <c r="L3244" s="8"/>
      <c r="M3244" s="1"/>
      <c r="W3244" s="15"/>
    </row>
    <row r="3245" spans="2:23" ht="0" hidden="1" customHeight="1" x14ac:dyDescent="0.2">
      <c r="B3245" s="8"/>
      <c r="C3245" s="8"/>
      <c r="D3245" s="8"/>
      <c r="E3245" s="8"/>
      <c r="F3245" s="8"/>
      <c r="G3245" s="8"/>
      <c r="H3245" s="8"/>
      <c r="I3245" s="8"/>
      <c r="J3245" s="8"/>
      <c r="K3245" s="8"/>
      <c r="L3245" s="8"/>
      <c r="M3245" s="1"/>
      <c r="W3245" s="15"/>
    </row>
    <row r="3246" spans="2:23" ht="0" hidden="1" customHeight="1" x14ac:dyDescent="0.2">
      <c r="B3246" s="8"/>
      <c r="C3246" s="8"/>
      <c r="D3246" s="8"/>
      <c r="E3246" s="8"/>
      <c r="F3246" s="8"/>
      <c r="G3246" s="8"/>
      <c r="H3246" s="8"/>
      <c r="I3246" s="8"/>
      <c r="J3246" s="8"/>
      <c r="K3246" s="8"/>
      <c r="L3246" s="8"/>
      <c r="M3246" s="1"/>
      <c r="W3246" s="15"/>
    </row>
    <row r="3247" spans="2:23" ht="0" hidden="1" customHeight="1" x14ac:dyDescent="0.2">
      <c r="B3247" s="8"/>
      <c r="C3247" s="8"/>
      <c r="D3247" s="8"/>
      <c r="E3247" s="8"/>
      <c r="F3247" s="8"/>
      <c r="G3247" s="8"/>
      <c r="H3247" s="8"/>
      <c r="I3247" s="8"/>
      <c r="J3247" s="8"/>
      <c r="K3247" s="8"/>
      <c r="L3247" s="8"/>
      <c r="M3247" s="1"/>
      <c r="W3247" s="15"/>
    </row>
    <row r="3248" spans="2:23" ht="0" hidden="1" customHeight="1" x14ac:dyDescent="0.2">
      <c r="B3248" s="8"/>
      <c r="C3248" s="8"/>
      <c r="D3248" s="8"/>
      <c r="E3248" s="8"/>
      <c r="F3248" s="8"/>
      <c r="G3248" s="8"/>
      <c r="H3248" s="8"/>
      <c r="I3248" s="8"/>
      <c r="J3248" s="8"/>
      <c r="K3248" s="8"/>
      <c r="L3248" s="8"/>
      <c r="M3248" s="1"/>
      <c r="W3248" s="15"/>
    </row>
    <row r="3249" spans="2:23" ht="0" hidden="1" customHeight="1" x14ac:dyDescent="0.2">
      <c r="B3249" s="8"/>
      <c r="C3249" s="8"/>
      <c r="D3249" s="8"/>
      <c r="E3249" s="8"/>
      <c r="F3249" s="8"/>
      <c r="G3249" s="8"/>
      <c r="H3249" s="8"/>
      <c r="I3249" s="8"/>
      <c r="J3249" s="8"/>
      <c r="K3249" s="8"/>
      <c r="L3249" s="8"/>
      <c r="M3249" s="1"/>
      <c r="W3249" s="15"/>
    </row>
    <row r="3250" spans="2:23" ht="0" hidden="1" customHeight="1" x14ac:dyDescent="0.2">
      <c r="B3250" s="8"/>
      <c r="C3250" s="8"/>
      <c r="D3250" s="8"/>
      <c r="E3250" s="8"/>
      <c r="F3250" s="8"/>
      <c r="G3250" s="8"/>
      <c r="H3250" s="8"/>
      <c r="I3250" s="8"/>
      <c r="J3250" s="8"/>
      <c r="K3250" s="8"/>
      <c r="L3250" s="8"/>
      <c r="M3250" s="1"/>
      <c r="W3250" s="15"/>
    </row>
    <row r="3251" spans="2:23" ht="0" hidden="1" customHeight="1" x14ac:dyDescent="0.2">
      <c r="B3251" s="8"/>
      <c r="C3251" s="8"/>
      <c r="D3251" s="8"/>
      <c r="E3251" s="8"/>
      <c r="F3251" s="8"/>
      <c r="G3251" s="8"/>
      <c r="H3251" s="8"/>
      <c r="I3251" s="8"/>
      <c r="J3251" s="8"/>
      <c r="K3251" s="8"/>
      <c r="L3251" s="8"/>
      <c r="M3251" s="1"/>
      <c r="W3251" s="15"/>
    </row>
    <row r="3252" spans="2:23" ht="0" hidden="1" customHeight="1" x14ac:dyDescent="0.2">
      <c r="B3252" s="8"/>
      <c r="C3252" s="8"/>
      <c r="D3252" s="8"/>
      <c r="E3252" s="8"/>
      <c r="F3252" s="8"/>
      <c r="G3252" s="8"/>
      <c r="H3252" s="8"/>
      <c r="I3252" s="8"/>
      <c r="J3252" s="8"/>
      <c r="K3252" s="8"/>
      <c r="L3252" s="8"/>
      <c r="M3252" s="1"/>
      <c r="W3252" s="15"/>
    </row>
    <row r="3253" spans="2:23" ht="0" hidden="1" customHeight="1" x14ac:dyDescent="0.2">
      <c r="B3253" s="8"/>
      <c r="C3253" s="8"/>
      <c r="D3253" s="8"/>
      <c r="E3253" s="8"/>
      <c r="F3253" s="8"/>
      <c r="G3253" s="8"/>
      <c r="H3253" s="8"/>
      <c r="I3253" s="8"/>
      <c r="J3253" s="8"/>
      <c r="K3253" s="8"/>
      <c r="L3253" s="8"/>
      <c r="M3253" s="1"/>
      <c r="W3253" s="15"/>
    </row>
    <row r="3254" spans="2:23" ht="0" hidden="1" customHeight="1" x14ac:dyDescent="0.2">
      <c r="B3254" s="8"/>
      <c r="C3254" s="8"/>
      <c r="D3254" s="8"/>
      <c r="E3254" s="8"/>
      <c r="F3254" s="8"/>
      <c r="G3254" s="8"/>
      <c r="H3254" s="8"/>
      <c r="I3254" s="8"/>
      <c r="J3254" s="8"/>
      <c r="K3254" s="8"/>
      <c r="L3254" s="8"/>
      <c r="M3254" s="1"/>
      <c r="W3254" s="15"/>
    </row>
    <row r="3255" spans="2:23" ht="0" hidden="1" customHeight="1" x14ac:dyDescent="0.2">
      <c r="B3255" s="8"/>
      <c r="C3255" s="8"/>
      <c r="D3255" s="8"/>
      <c r="E3255" s="8"/>
      <c r="F3255" s="8"/>
      <c r="G3255" s="8"/>
      <c r="H3255" s="8"/>
      <c r="I3255" s="8"/>
      <c r="J3255" s="8"/>
      <c r="K3255" s="8"/>
      <c r="L3255" s="8"/>
      <c r="M3255" s="1"/>
      <c r="W3255" s="15"/>
    </row>
    <row r="3256" spans="2:23" ht="0" hidden="1" customHeight="1" x14ac:dyDescent="0.2">
      <c r="B3256" s="8"/>
      <c r="C3256" s="8"/>
      <c r="D3256" s="8"/>
      <c r="E3256" s="8"/>
      <c r="F3256" s="8"/>
      <c r="G3256" s="8"/>
      <c r="H3256" s="8"/>
      <c r="I3256" s="8"/>
      <c r="J3256" s="8"/>
      <c r="K3256" s="8"/>
      <c r="L3256" s="8"/>
      <c r="M3256" s="1"/>
      <c r="W3256" s="15"/>
    </row>
    <row r="3257" spans="2:23" ht="0" hidden="1" customHeight="1" x14ac:dyDescent="0.2">
      <c r="B3257" s="8"/>
      <c r="C3257" s="8"/>
      <c r="D3257" s="8"/>
      <c r="E3257" s="8"/>
      <c r="F3257" s="8"/>
      <c r="G3257" s="8"/>
      <c r="H3257" s="8"/>
      <c r="I3257" s="8"/>
      <c r="J3257" s="8"/>
      <c r="K3257" s="8"/>
      <c r="L3257" s="8"/>
      <c r="M3257" s="1"/>
      <c r="W3257" s="15"/>
    </row>
    <row r="3258" spans="2:23" ht="0" hidden="1" customHeight="1" x14ac:dyDescent="0.2">
      <c r="B3258" s="8"/>
      <c r="C3258" s="8"/>
      <c r="D3258" s="8"/>
      <c r="E3258" s="8"/>
      <c r="F3258" s="8"/>
      <c r="G3258" s="8"/>
      <c r="H3258" s="8"/>
      <c r="I3258" s="8"/>
      <c r="J3258" s="8"/>
      <c r="K3258" s="8"/>
      <c r="L3258" s="8"/>
      <c r="M3258" s="1"/>
      <c r="W3258" s="15"/>
    </row>
    <row r="3259" spans="2:23" ht="0" hidden="1" customHeight="1" x14ac:dyDescent="0.2">
      <c r="B3259" s="8"/>
      <c r="C3259" s="8"/>
      <c r="D3259" s="8"/>
      <c r="E3259" s="8"/>
      <c r="F3259" s="8"/>
      <c r="G3259" s="8"/>
      <c r="H3259" s="8"/>
      <c r="I3259" s="8"/>
      <c r="J3259" s="8"/>
      <c r="K3259" s="8"/>
      <c r="L3259" s="8"/>
      <c r="M3259" s="1"/>
      <c r="W3259" s="15"/>
    </row>
    <row r="3260" spans="2:23" ht="0" hidden="1" customHeight="1" x14ac:dyDescent="0.2">
      <c r="B3260" s="8"/>
      <c r="C3260" s="8"/>
      <c r="D3260" s="8"/>
      <c r="E3260" s="8"/>
      <c r="F3260" s="8"/>
      <c r="G3260" s="8"/>
      <c r="H3260" s="8"/>
      <c r="I3260" s="8"/>
      <c r="J3260" s="8"/>
      <c r="K3260" s="8"/>
      <c r="L3260" s="8"/>
      <c r="M3260" s="1"/>
      <c r="W3260" s="15"/>
    </row>
    <row r="3261" spans="2:23" ht="0" hidden="1" customHeight="1" x14ac:dyDescent="0.2">
      <c r="B3261" s="8"/>
      <c r="C3261" s="8"/>
      <c r="D3261" s="8"/>
      <c r="E3261" s="8"/>
      <c r="F3261" s="8"/>
      <c r="G3261" s="8"/>
      <c r="H3261" s="8"/>
      <c r="I3261" s="8"/>
      <c r="J3261" s="8"/>
      <c r="K3261" s="8"/>
      <c r="L3261" s="8"/>
      <c r="M3261" s="1"/>
      <c r="W3261" s="15"/>
    </row>
    <row r="3262" spans="2:23" ht="0" hidden="1" customHeight="1" x14ac:dyDescent="0.2">
      <c r="B3262" s="8"/>
      <c r="C3262" s="8"/>
      <c r="D3262" s="8"/>
      <c r="E3262" s="8"/>
      <c r="F3262" s="8"/>
      <c r="G3262" s="8"/>
      <c r="H3262" s="8"/>
      <c r="I3262" s="8"/>
      <c r="J3262" s="8"/>
      <c r="K3262" s="8"/>
      <c r="L3262" s="8"/>
      <c r="M3262" s="1"/>
      <c r="W3262" s="15"/>
    </row>
    <row r="3263" spans="2:23" ht="0" hidden="1" customHeight="1" x14ac:dyDescent="0.2">
      <c r="B3263" s="8"/>
      <c r="C3263" s="8"/>
      <c r="D3263" s="8"/>
      <c r="E3263" s="8"/>
      <c r="F3263" s="8"/>
      <c r="G3263" s="8"/>
      <c r="H3263" s="8"/>
      <c r="I3263" s="8"/>
      <c r="J3263" s="8"/>
      <c r="K3263" s="8"/>
      <c r="L3263" s="8"/>
      <c r="M3263" s="1"/>
      <c r="W3263" s="15"/>
    </row>
    <row r="3264" spans="2:23" ht="0" hidden="1" customHeight="1" x14ac:dyDescent="0.2">
      <c r="B3264" s="8"/>
      <c r="C3264" s="8"/>
      <c r="D3264" s="8"/>
      <c r="E3264" s="8"/>
      <c r="F3264" s="8"/>
      <c r="G3264" s="8"/>
      <c r="H3264" s="8"/>
      <c r="I3264" s="8"/>
      <c r="J3264" s="8"/>
      <c r="K3264" s="8"/>
      <c r="L3264" s="8"/>
      <c r="M3264" s="1"/>
      <c r="W3264" s="15"/>
    </row>
    <row r="3265" spans="2:23" ht="0" hidden="1" customHeight="1" x14ac:dyDescent="0.2">
      <c r="B3265" s="8"/>
      <c r="C3265" s="8"/>
      <c r="D3265" s="8"/>
      <c r="E3265" s="8"/>
      <c r="F3265" s="8"/>
      <c r="G3265" s="8"/>
      <c r="H3265" s="8"/>
      <c r="I3265" s="8"/>
      <c r="J3265" s="8"/>
      <c r="K3265" s="8"/>
      <c r="L3265" s="8"/>
      <c r="M3265" s="1"/>
      <c r="W3265" s="15"/>
    </row>
    <row r="3266" spans="2:23" ht="0" hidden="1" customHeight="1" x14ac:dyDescent="0.2">
      <c r="B3266" s="8"/>
      <c r="C3266" s="8"/>
      <c r="D3266" s="8"/>
      <c r="E3266" s="8"/>
      <c r="F3266" s="8"/>
      <c r="G3266" s="8"/>
      <c r="H3266" s="8"/>
      <c r="I3266" s="8"/>
      <c r="J3266" s="8"/>
      <c r="K3266" s="8"/>
      <c r="L3266" s="8"/>
      <c r="M3266" s="1"/>
      <c r="W3266" s="15"/>
    </row>
    <row r="3267" spans="2:23" ht="0" hidden="1" customHeight="1" x14ac:dyDescent="0.2">
      <c r="B3267" s="8"/>
      <c r="C3267" s="8"/>
      <c r="D3267" s="8"/>
      <c r="E3267" s="8"/>
      <c r="F3267" s="8"/>
      <c r="G3267" s="8"/>
      <c r="H3267" s="8"/>
      <c r="I3267" s="8"/>
      <c r="J3267" s="8"/>
      <c r="K3267" s="8"/>
      <c r="L3267" s="8"/>
      <c r="M3267" s="1"/>
      <c r="W3267" s="15"/>
    </row>
    <row r="3268" spans="2:23" ht="0" hidden="1" customHeight="1" x14ac:dyDescent="0.2">
      <c r="B3268" s="8"/>
      <c r="C3268" s="8"/>
      <c r="D3268" s="8"/>
      <c r="E3268" s="8"/>
      <c r="F3268" s="8"/>
      <c r="G3268" s="8"/>
      <c r="H3268" s="8"/>
      <c r="I3268" s="8"/>
      <c r="J3268" s="8"/>
      <c r="K3268" s="8"/>
      <c r="L3268" s="8"/>
      <c r="M3268" s="1"/>
      <c r="W3268" s="15"/>
    </row>
    <row r="3269" spans="2:23" ht="0" hidden="1" customHeight="1" x14ac:dyDescent="0.2">
      <c r="B3269" s="8"/>
      <c r="C3269" s="8"/>
      <c r="D3269" s="8"/>
      <c r="E3269" s="8"/>
      <c r="F3269" s="8"/>
      <c r="G3269" s="8"/>
      <c r="H3269" s="8"/>
      <c r="I3269" s="8"/>
      <c r="J3269" s="8"/>
      <c r="K3269" s="8"/>
      <c r="L3269" s="8"/>
      <c r="M3269" s="1"/>
      <c r="W3269" s="15"/>
    </row>
    <row r="3270" spans="2:23" ht="0" hidden="1" customHeight="1" x14ac:dyDescent="0.2">
      <c r="B3270" s="8"/>
      <c r="C3270" s="8"/>
      <c r="D3270" s="8"/>
      <c r="E3270" s="8"/>
      <c r="F3270" s="8"/>
      <c r="G3270" s="8"/>
      <c r="H3270" s="8"/>
      <c r="I3270" s="8"/>
      <c r="J3270" s="8"/>
      <c r="K3270" s="8"/>
      <c r="L3270" s="8"/>
      <c r="M3270" s="1"/>
      <c r="W3270" s="15"/>
    </row>
    <row r="3271" spans="2:23" ht="0" hidden="1" customHeight="1" x14ac:dyDescent="0.2">
      <c r="B3271" s="8"/>
      <c r="C3271" s="8"/>
      <c r="D3271" s="8"/>
      <c r="E3271" s="8"/>
      <c r="F3271" s="8"/>
      <c r="G3271" s="8"/>
      <c r="H3271" s="8"/>
      <c r="I3271" s="8"/>
      <c r="J3271" s="8"/>
      <c r="K3271" s="8"/>
      <c r="L3271" s="8"/>
      <c r="M3271" s="1"/>
      <c r="W3271" s="15"/>
    </row>
    <row r="3272" spans="2:23" ht="0" hidden="1" customHeight="1" x14ac:dyDescent="0.2">
      <c r="B3272" s="8"/>
      <c r="C3272" s="8"/>
      <c r="D3272" s="8"/>
      <c r="E3272" s="8"/>
      <c r="F3272" s="8"/>
      <c r="G3272" s="8"/>
      <c r="H3272" s="8"/>
      <c r="I3272" s="8"/>
      <c r="J3272" s="8"/>
      <c r="K3272" s="8"/>
      <c r="L3272" s="8"/>
      <c r="M3272" s="1"/>
      <c r="W3272" s="15"/>
    </row>
    <row r="3273" spans="2:23" ht="0" hidden="1" customHeight="1" x14ac:dyDescent="0.2">
      <c r="B3273" s="8"/>
      <c r="C3273" s="8"/>
      <c r="D3273" s="8"/>
      <c r="E3273" s="8"/>
      <c r="F3273" s="8"/>
      <c r="G3273" s="8"/>
      <c r="H3273" s="8"/>
      <c r="I3273" s="8"/>
      <c r="J3273" s="8"/>
      <c r="K3273" s="8"/>
      <c r="L3273" s="8"/>
      <c r="M3273" s="1"/>
      <c r="W3273" s="15"/>
    </row>
    <row r="3274" spans="2:23" ht="0" hidden="1" customHeight="1" x14ac:dyDescent="0.2">
      <c r="B3274" s="8"/>
      <c r="C3274" s="8"/>
      <c r="D3274" s="8"/>
      <c r="E3274" s="8"/>
      <c r="F3274" s="8"/>
      <c r="G3274" s="8"/>
      <c r="H3274" s="8"/>
      <c r="I3274" s="8"/>
      <c r="J3274" s="8"/>
      <c r="K3274" s="8"/>
      <c r="L3274" s="8"/>
      <c r="M3274" s="1"/>
      <c r="W3274" s="15"/>
    </row>
    <row r="3275" spans="2:23" ht="0" hidden="1" customHeight="1" x14ac:dyDescent="0.2">
      <c r="B3275" s="8"/>
      <c r="C3275" s="8"/>
      <c r="D3275" s="8"/>
      <c r="E3275" s="8"/>
      <c r="F3275" s="8"/>
      <c r="G3275" s="8"/>
      <c r="H3275" s="8"/>
      <c r="I3275" s="8"/>
      <c r="J3275" s="8"/>
      <c r="K3275" s="8"/>
      <c r="L3275" s="8"/>
      <c r="M3275" s="1"/>
      <c r="W3275" s="15"/>
    </row>
    <row r="3276" spans="2:23" ht="0" hidden="1" customHeight="1" x14ac:dyDescent="0.2">
      <c r="B3276" s="8"/>
      <c r="C3276" s="8"/>
      <c r="D3276" s="8"/>
      <c r="E3276" s="8"/>
      <c r="F3276" s="8"/>
      <c r="G3276" s="8"/>
      <c r="H3276" s="8"/>
      <c r="I3276" s="8"/>
      <c r="J3276" s="8"/>
      <c r="K3276" s="8"/>
      <c r="L3276" s="8"/>
      <c r="M3276" s="1"/>
      <c r="W3276" s="15"/>
    </row>
    <row r="3277" spans="2:23" ht="0" hidden="1" customHeight="1" x14ac:dyDescent="0.2">
      <c r="B3277" s="8"/>
      <c r="C3277" s="8"/>
      <c r="D3277" s="8"/>
      <c r="E3277" s="8"/>
      <c r="F3277" s="8"/>
      <c r="G3277" s="8"/>
      <c r="H3277" s="8"/>
      <c r="I3277" s="8"/>
      <c r="J3277" s="8"/>
      <c r="K3277" s="8"/>
      <c r="L3277" s="8"/>
      <c r="M3277" s="1"/>
      <c r="W3277" s="15"/>
    </row>
    <row r="3278" spans="2:23" ht="0" hidden="1" customHeight="1" x14ac:dyDescent="0.2">
      <c r="B3278" s="8"/>
      <c r="C3278" s="8"/>
      <c r="D3278" s="8"/>
      <c r="E3278" s="8"/>
      <c r="F3278" s="8"/>
      <c r="G3278" s="8"/>
      <c r="H3278" s="8"/>
      <c r="I3278" s="8"/>
      <c r="J3278" s="8"/>
      <c r="K3278" s="8"/>
      <c r="L3278" s="8"/>
      <c r="M3278" s="1"/>
      <c r="W3278" s="15"/>
    </row>
    <row r="3279" spans="2:23" ht="0" hidden="1" customHeight="1" x14ac:dyDescent="0.2">
      <c r="B3279" s="8"/>
      <c r="C3279" s="8"/>
      <c r="D3279" s="8"/>
      <c r="E3279" s="8"/>
      <c r="F3279" s="8"/>
      <c r="G3279" s="8"/>
      <c r="H3279" s="8"/>
      <c r="I3279" s="8"/>
      <c r="J3279" s="8"/>
      <c r="K3279" s="8"/>
      <c r="L3279" s="8"/>
      <c r="M3279" s="1"/>
      <c r="W3279" s="15"/>
    </row>
    <row r="3280" spans="2:23" ht="0" hidden="1" customHeight="1" x14ac:dyDescent="0.2">
      <c r="B3280" s="8"/>
      <c r="C3280" s="8"/>
      <c r="D3280" s="8"/>
      <c r="E3280" s="8"/>
      <c r="F3280" s="8"/>
      <c r="G3280" s="8"/>
      <c r="H3280" s="8"/>
      <c r="I3280" s="8"/>
      <c r="J3280" s="8"/>
      <c r="K3280" s="8"/>
      <c r="L3280" s="8"/>
      <c r="M3280" s="1"/>
      <c r="W3280" s="15"/>
    </row>
    <row r="3281" spans="2:23" ht="0" hidden="1" customHeight="1" x14ac:dyDescent="0.2">
      <c r="B3281" s="8"/>
      <c r="C3281" s="8"/>
      <c r="D3281" s="8"/>
      <c r="E3281" s="8"/>
      <c r="F3281" s="8"/>
      <c r="G3281" s="8"/>
      <c r="H3281" s="8"/>
      <c r="I3281" s="8"/>
      <c r="J3281" s="8"/>
      <c r="K3281" s="8"/>
      <c r="L3281" s="8"/>
      <c r="M3281" s="1"/>
      <c r="W3281" s="15"/>
    </row>
    <row r="3282" spans="2:23" ht="0" hidden="1" customHeight="1" x14ac:dyDescent="0.2">
      <c r="B3282" s="8"/>
      <c r="C3282" s="8"/>
      <c r="D3282" s="8"/>
      <c r="E3282" s="8"/>
      <c r="F3282" s="8"/>
      <c r="G3282" s="8"/>
      <c r="H3282" s="8"/>
      <c r="I3282" s="8"/>
      <c r="J3282" s="8"/>
      <c r="K3282" s="8"/>
      <c r="L3282" s="8"/>
      <c r="M3282" s="1"/>
      <c r="W3282" s="15"/>
    </row>
    <row r="3283" spans="2:23" ht="0" hidden="1" customHeight="1" x14ac:dyDescent="0.2">
      <c r="B3283" s="8"/>
      <c r="C3283" s="8"/>
      <c r="D3283" s="8"/>
      <c r="E3283" s="8"/>
      <c r="F3283" s="8"/>
      <c r="G3283" s="8"/>
      <c r="H3283" s="8"/>
      <c r="I3283" s="8"/>
      <c r="J3283" s="8"/>
      <c r="K3283" s="8"/>
      <c r="L3283" s="8"/>
      <c r="M3283" s="1"/>
      <c r="W3283" s="15"/>
    </row>
    <row r="3284" spans="2:23" ht="0" hidden="1" customHeight="1" x14ac:dyDescent="0.2">
      <c r="B3284" s="8"/>
      <c r="C3284" s="8"/>
      <c r="D3284" s="8"/>
      <c r="E3284" s="8"/>
      <c r="F3284" s="8"/>
      <c r="G3284" s="8"/>
      <c r="H3284" s="8"/>
      <c r="I3284" s="8"/>
      <c r="J3284" s="8"/>
      <c r="K3284" s="8"/>
      <c r="L3284" s="8"/>
      <c r="M3284" s="1"/>
      <c r="W3284" s="15"/>
    </row>
    <row r="3285" spans="2:23" ht="0" hidden="1" customHeight="1" x14ac:dyDescent="0.2">
      <c r="B3285" s="8"/>
      <c r="C3285" s="8"/>
      <c r="D3285" s="8"/>
      <c r="E3285" s="8"/>
      <c r="F3285" s="8"/>
      <c r="G3285" s="8"/>
      <c r="H3285" s="8"/>
      <c r="I3285" s="8"/>
      <c r="J3285" s="8"/>
      <c r="K3285" s="8"/>
      <c r="L3285" s="8"/>
      <c r="M3285" s="1"/>
      <c r="W3285" s="15"/>
    </row>
    <row r="3286" spans="2:23" ht="0" hidden="1" customHeight="1" x14ac:dyDescent="0.2">
      <c r="B3286" s="8"/>
      <c r="C3286" s="8"/>
      <c r="D3286" s="8"/>
      <c r="E3286" s="8"/>
      <c r="F3286" s="8"/>
      <c r="G3286" s="8"/>
      <c r="H3286" s="8"/>
      <c r="I3286" s="8"/>
      <c r="J3286" s="8"/>
      <c r="K3286" s="8"/>
      <c r="L3286" s="8"/>
      <c r="M3286" s="1"/>
      <c r="W3286" s="15"/>
    </row>
    <row r="3287" spans="2:23" ht="0" hidden="1" customHeight="1" x14ac:dyDescent="0.2">
      <c r="B3287" s="8"/>
      <c r="C3287" s="8"/>
      <c r="D3287" s="8"/>
      <c r="E3287" s="8"/>
      <c r="F3287" s="8"/>
      <c r="G3287" s="8"/>
      <c r="H3287" s="8"/>
      <c r="I3287" s="8"/>
      <c r="J3287" s="8"/>
      <c r="K3287" s="8"/>
      <c r="L3287" s="8"/>
      <c r="M3287" s="1"/>
      <c r="W3287" s="15"/>
    </row>
    <row r="3288" spans="2:23" ht="0" hidden="1" customHeight="1" x14ac:dyDescent="0.2">
      <c r="B3288" s="8"/>
      <c r="C3288" s="8"/>
      <c r="D3288" s="8"/>
      <c r="E3288" s="8"/>
      <c r="F3288" s="8"/>
      <c r="G3288" s="8"/>
      <c r="H3288" s="8"/>
      <c r="I3288" s="8"/>
      <c r="J3288" s="8"/>
      <c r="K3288" s="8"/>
      <c r="L3288" s="8"/>
      <c r="M3288" s="1"/>
      <c r="W3288" s="15"/>
    </row>
    <row r="3289" spans="2:23" ht="0" hidden="1" customHeight="1" x14ac:dyDescent="0.2">
      <c r="B3289" s="8"/>
      <c r="C3289" s="8"/>
      <c r="D3289" s="8"/>
      <c r="E3289" s="8"/>
      <c r="F3289" s="8"/>
      <c r="G3289" s="8"/>
      <c r="H3289" s="8"/>
      <c r="I3289" s="8"/>
      <c r="J3289" s="8"/>
      <c r="K3289" s="8"/>
      <c r="L3289" s="8"/>
      <c r="M3289" s="1"/>
      <c r="W3289" s="15"/>
    </row>
    <row r="3290" spans="2:23" ht="0" hidden="1" customHeight="1" x14ac:dyDescent="0.2">
      <c r="B3290" s="8"/>
      <c r="C3290" s="8"/>
      <c r="D3290" s="8"/>
      <c r="E3290" s="8"/>
      <c r="F3290" s="8"/>
      <c r="G3290" s="8"/>
      <c r="H3290" s="8"/>
      <c r="I3290" s="8"/>
      <c r="J3290" s="8"/>
      <c r="K3290" s="8"/>
      <c r="L3290" s="8"/>
      <c r="M3290" s="1"/>
      <c r="W3290" s="15"/>
    </row>
    <row r="3291" spans="2:23" ht="0" hidden="1" customHeight="1" x14ac:dyDescent="0.2">
      <c r="B3291" s="8"/>
      <c r="C3291" s="8"/>
      <c r="D3291" s="8"/>
      <c r="E3291" s="8"/>
      <c r="F3291" s="8"/>
      <c r="G3291" s="8"/>
      <c r="H3291" s="8"/>
      <c r="I3291" s="8"/>
      <c r="J3291" s="8"/>
      <c r="K3291" s="8"/>
      <c r="L3291" s="8"/>
      <c r="M3291" s="1"/>
      <c r="W3291" s="15"/>
    </row>
    <row r="3292" spans="2:23" ht="0" hidden="1" customHeight="1" x14ac:dyDescent="0.2">
      <c r="B3292" s="8"/>
      <c r="C3292" s="8"/>
      <c r="D3292" s="8"/>
      <c r="E3292" s="8"/>
      <c r="F3292" s="8"/>
      <c r="G3292" s="8"/>
      <c r="H3292" s="8"/>
      <c r="I3292" s="8"/>
      <c r="J3292" s="8"/>
      <c r="K3292" s="8"/>
      <c r="L3292" s="8"/>
      <c r="M3292" s="1"/>
      <c r="W3292" s="15"/>
    </row>
    <row r="3293" spans="2:23" ht="0" hidden="1" customHeight="1" x14ac:dyDescent="0.2">
      <c r="B3293" s="8"/>
      <c r="C3293" s="8"/>
      <c r="D3293" s="8"/>
      <c r="E3293" s="8"/>
      <c r="F3293" s="8"/>
      <c r="G3293" s="8"/>
      <c r="H3293" s="8"/>
      <c r="I3293" s="8"/>
      <c r="J3293" s="8"/>
      <c r="K3293" s="8"/>
      <c r="L3293" s="8"/>
      <c r="M3293" s="1"/>
      <c r="W3293" s="15"/>
    </row>
    <row r="3294" spans="2:23" ht="0" hidden="1" customHeight="1" x14ac:dyDescent="0.2">
      <c r="B3294" s="8"/>
      <c r="C3294" s="8"/>
      <c r="D3294" s="8"/>
      <c r="E3294" s="8"/>
      <c r="F3294" s="8"/>
      <c r="G3294" s="8"/>
      <c r="H3294" s="8"/>
      <c r="I3294" s="8"/>
      <c r="J3294" s="8"/>
      <c r="K3294" s="8"/>
      <c r="L3294" s="8"/>
      <c r="M3294" s="1"/>
      <c r="W3294" s="15"/>
    </row>
    <row r="3295" spans="2:23" ht="0" hidden="1" customHeight="1" x14ac:dyDescent="0.2">
      <c r="B3295" s="8"/>
      <c r="C3295" s="8"/>
      <c r="D3295" s="8"/>
      <c r="E3295" s="8"/>
      <c r="F3295" s="8"/>
      <c r="G3295" s="8"/>
      <c r="H3295" s="8"/>
      <c r="I3295" s="8"/>
      <c r="J3295" s="8"/>
      <c r="K3295" s="8"/>
      <c r="L3295" s="8"/>
      <c r="M3295" s="1"/>
      <c r="W3295" s="15"/>
    </row>
    <row r="3296" spans="2:23" ht="0" hidden="1" customHeight="1" x14ac:dyDescent="0.2">
      <c r="B3296" s="8"/>
      <c r="C3296" s="8"/>
      <c r="D3296" s="8"/>
      <c r="E3296" s="8"/>
      <c r="F3296" s="8"/>
      <c r="G3296" s="8"/>
      <c r="H3296" s="8"/>
      <c r="I3296" s="8"/>
      <c r="J3296" s="8"/>
      <c r="K3296" s="8"/>
      <c r="L3296" s="8"/>
      <c r="M3296" s="1"/>
      <c r="W3296" s="15"/>
    </row>
    <row r="3297" spans="2:23" ht="0" hidden="1" customHeight="1" x14ac:dyDescent="0.2">
      <c r="B3297" s="8"/>
      <c r="C3297" s="8"/>
      <c r="D3297" s="8"/>
      <c r="E3297" s="8"/>
      <c r="F3297" s="8"/>
      <c r="G3297" s="8"/>
      <c r="H3297" s="8"/>
      <c r="I3297" s="8"/>
      <c r="J3297" s="8"/>
      <c r="K3297" s="8"/>
      <c r="L3297" s="8"/>
      <c r="M3297" s="1"/>
      <c r="W3297" s="15"/>
    </row>
    <row r="3298" spans="2:23" ht="0" hidden="1" customHeight="1" x14ac:dyDescent="0.2">
      <c r="B3298" s="8"/>
      <c r="C3298" s="8"/>
      <c r="D3298" s="8"/>
      <c r="E3298" s="8"/>
      <c r="F3298" s="8"/>
      <c r="G3298" s="8"/>
      <c r="H3298" s="8"/>
      <c r="I3298" s="8"/>
      <c r="J3298" s="8"/>
      <c r="K3298" s="8"/>
      <c r="L3298" s="8"/>
      <c r="M3298" s="1"/>
      <c r="W3298" s="15"/>
    </row>
    <row r="3299" spans="2:23" ht="0" hidden="1" customHeight="1" x14ac:dyDescent="0.2">
      <c r="B3299" s="8"/>
      <c r="C3299" s="8"/>
      <c r="D3299" s="8"/>
      <c r="E3299" s="8"/>
      <c r="F3299" s="8"/>
      <c r="G3299" s="8"/>
      <c r="H3299" s="8"/>
      <c r="I3299" s="8"/>
      <c r="J3299" s="8"/>
      <c r="K3299" s="8"/>
      <c r="L3299" s="8"/>
      <c r="M3299" s="1"/>
      <c r="W3299" s="15"/>
    </row>
    <row r="3300" spans="2:23" ht="0" hidden="1" customHeight="1" x14ac:dyDescent="0.2">
      <c r="B3300" s="8"/>
      <c r="C3300" s="8"/>
      <c r="D3300" s="8"/>
      <c r="E3300" s="8"/>
      <c r="F3300" s="8"/>
      <c r="G3300" s="8"/>
      <c r="H3300" s="8"/>
      <c r="I3300" s="8"/>
      <c r="J3300" s="8"/>
      <c r="K3300" s="8"/>
      <c r="L3300" s="8"/>
      <c r="M3300" s="1"/>
      <c r="W3300" s="15"/>
    </row>
    <row r="3301" spans="2:23" ht="0" hidden="1" customHeight="1" x14ac:dyDescent="0.2">
      <c r="B3301" s="8"/>
      <c r="C3301" s="8"/>
      <c r="D3301" s="8"/>
      <c r="E3301" s="8"/>
      <c r="F3301" s="8"/>
      <c r="G3301" s="8"/>
      <c r="H3301" s="8"/>
      <c r="I3301" s="8"/>
      <c r="J3301" s="8"/>
      <c r="K3301" s="8"/>
      <c r="L3301" s="8"/>
      <c r="M3301" s="1"/>
      <c r="W3301" s="15"/>
    </row>
    <row r="3302" spans="2:23" ht="0" hidden="1" customHeight="1" x14ac:dyDescent="0.2">
      <c r="B3302" s="8"/>
      <c r="C3302" s="8"/>
      <c r="D3302" s="8"/>
      <c r="E3302" s="8"/>
      <c r="F3302" s="8"/>
      <c r="G3302" s="8"/>
      <c r="H3302" s="8"/>
      <c r="I3302" s="8"/>
      <c r="J3302" s="8"/>
      <c r="K3302" s="8"/>
      <c r="L3302" s="8"/>
      <c r="M3302" s="1"/>
      <c r="W3302" s="15"/>
    </row>
    <row r="3303" spans="2:23" ht="0" hidden="1" customHeight="1" x14ac:dyDescent="0.2">
      <c r="B3303" s="8"/>
      <c r="C3303" s="8"/>
      <c r="D3303" s="8"/>
      <c r="E3303" s="8"/>
      <c r="F3303" s="8"/>
      <c r="G3303" s="8"/>
      <c r="H3303" s="8"/>
      <c r="I3303" s="8"/>
      <c r="J3303" s="8"/>
      <c r="K3303" s="8"/>
      <c r="L3303" s="8"/>
      <c r="M3303" s="1"/>
      <c r="W3303" s="15"/>
    </row>
    <row r="3304" spans="2:23" ht="0" hidden="1" customHeight="1" x14ac:dyDescent="0.2">
      <c r="B3304" s="8"/>
      <c r="C3304" s="8"/>
      <c r="D3304" s="8"/>
      <c r="E3304" s="8"/>
      <c r="F3304" s="8"/>
      <c r="G3304" s="8"/>
      <c r="H3304" s="8"/>
      <c r="I3304" s="8"/>
      <c r="J3304" s="8"/>
      <c r="K3304" s="8"/>
      <c r="L3304" s="8"/>
      <c r="M3304" s="1"/>
      <c r="W3304" s="15"/>
    </row>
    <row r="3305" spans="2:23" ht="0" hidden="1" customHeight="1" x14ac:dyDescent="0.2">
      <c r="B3305" s="8"/>
      <c r="C3305" s="8"/>
      <c r="D3305" s="8"/>
      <c r="E3305" s="8"/>
      <c r="F3305" s="8"/>
      <c r="G3305" s="8"/>
      <c r="H3305" s="8"/>
      <c r="I3305" s="8"/>
      <c r="J3305" s="8"/>
      <c r="K3305" s="8"/>
      <c r="L3305" s="8"/>
      <c r="M3305" s="1"/>
      <c r="W3305" s="15"/>
    </row>
    <row r="3306" spans="2:23" ht="0" hidden="1" customHeight="1" x14ac:dyDescent="0.2">
      <c r="B3306" s="8"/>
      <c r="C3306" s="8"/>
      <c r="D3306" s="8"/>
      <c r="E3306" s="8"/>
      <c r="F3306" s="8"/>
      <c r="G3306" s="8"/>
      <c r="H3306" s="8"/>
      <c r="I3306" s="8"/>
      <c r="J3306" s="8"/>
      <c r="K3306" s="8"/>
      <c r="L3306" s="8"/>
      <c r="M3306" s="1"/>
      <c r="W3306" s="15"/>
    </row>
    <row r="3307" spans="2:23" ht="0" hidden="1" customHeight="1" x14ac:dyDescent="0.2">
      <c r="B3307" s="8"/>
      <c r="C3307" s="8"/>
      <c r="D3307" s="8"/>
      <c r="E3307" s="8"/>
      <c r="F3307" s="8"/>
      <c r="G3307" s="8"/>
      <c r="H3307" s="8"/>
      <c r="I3307" s="8"/>
      <c r="J3307" s="8"/>
      <c r="K3307" s="8"/>
      <c r="L3307" s="8"/>
      <c r="M3307" s="1"/>
      <c r="W3307" s="15"/>
    </row>
    <row r="3308" spans="2:23" ht="0" hidden="1" customHeight="1" x14ac:dyDescent="0.2">
      <c r="B3308" s="8"/>
      <c r="C3308" s="8"/>
      <c r="D3308" s="8"/>
      <c r="E3308" s="8"/>
      <c r="F3308" s="8"/>
      <c r="G3308" s="8"/>
      <c r="H3308" s="8"/>
      <c r="I3308" s="8"/>
      <c r="J3308" s="8"/>
      <c r="K3308" s="8"/>
      <c r="L3308" s="8"/>
      <c r="M3308" s="1"/>
      <c r="W3308" s="15"/>
    </row>
    <row r="3309" spans="2:23" ht="0" hidden="1" customHeight="1" x14ac:dyDescent="0.2">
      <c r="B3309" s="8"/>
      <c r="C3309" s="8"/>
      <c r="D3309" s="8"/>
      <c r="E3309" s="8"/>
      <c r="F3309" s="8"/>
      <c r="G3309" s="8"/>
      <c r="H3309" s="8"/>
      <c r="I3309" s="8"/>
      <c r="J3309" s="8"/>
      <c r="K3309" s="8"/>
      <c r="L3309" s="8"/>
      <c r="M3309" s="1"/>
      <c r="W3309" s="15"/>
    </row>
    <row r="3310" spans="2:23" ht="0" hidden="1" customHeight="1" x14ac:dyDescent="0.2">
      <c r="B3310" s="8"/>
      <c r="C3310" s="8"/>
      <c r="D3310" s="8"/>
      <c r="E3310" s="8"/>
      <c r="F3310" s="8"/>
      <c r="G3310" s="8"/>
      <c r="H3310" s="8"/>
      <c r="I3310" s="8"/>
      <c r="J3310" s="8"/>
      <c r="K3310" s="8"/>
      <c r="L3310" s="8"/>
      <c r="M3310" s="1"/>
      <c r="W3310" s="15"/>
    </row>
    <row r="3311" spans="2:23" ht="0" hidden="1" customHeight="1" x14ac:dyDescent="0.2">
      <c r="B3311" s="8"/>
      <c r="C3311" s="8"/>
      <c r="D3311" s="8"/>
      <c r="E3311" s="8"/>
      <c r="F3311" s="8"/>
      <c r="G3311" s="8"/>
      <c r="H3311" s="8"/>
      <c r="I3311" s="8"/>
      <c r="J3311" s="8"/>
      <c r="K3311" s="8"/>
      <c r="L3311" s="8"/>
      <c r="M3311" s="1"/>
      <c r="W3311" s="15"/>
    </row>
    <row r="3312" spans="2:23" ht="0" hidden="1" customHeight="1" x14ac:dyDescent="0.2">
      <c r="B3312" s="8"/>
      <c r="C3312" s="8"/>
      <c r="D3312" s="8"/>
      <c r="E3312" s="8"/>
      <c r="F3312" s="8"/>
      <c r="G3312" s="8"/>
      <c r="H3312" s="8"/>
      <c r="I3312" s="8"/>
      <c r="J3312" s="8"/>
      <c r="K3312" s="8"/>
      <c r="L3312" s="8"/>
      <c r="M3312" s="1"/>
      <c r="W3312" s="15"/>
    </row>
    <row r="3313" spans="2:23" ht="0" hidden="1" customHeight="1" x14ac:dyDescent="0.2">
      <c r="B3313" s="8"/>
      <c r="C3313" s="8"/>
      <c r="D3313" s="8"/>
      <c r="E3313" s="8"/>
      <c r="F3313" s="8"/>
      <c r="G3313" s="8"/>
      <c r="H3313" s="8"/>
      <c r="I3313" s="8"/>
      <c r="J3313" s="8"/>
      <c r="K3313" s="8"/>
      <c r="L3313" s="8"/>
      <c r="M3313" s="1"/>
      <c r="W3313" s="15"/>
    </row>
    <row r="3314" spans="2:23" ht="0" hidden="1" customHeight="1" x14ac:dyDescent="0.2">
      <c r="B3314" s="8"/>
      <c r="C3314" s="8"/>
      <c r="D3314" s="8"/>
      <c r="E3314" s="8"/>
      <c r="F3314" s="8"/>
      <c r="G3314" s="8"/>
      <c r="H3314" s="8"/>
      <c r="I3314" s="8"/>
      <c r="J3314" s="8"/>
      <c r="K3314" s="8"/>
      <c r="L3314" s="8"/>
      <c r="M3314" s="1"/>
      <c r="W3314" s="15"/>
    </row>
    <row r="3315" spans="2:23" ht="0" hidden="1" customHeight="1" x14ac:dyDescent="0.2">
      <c r="B3315" s="8"/>
      <c r="C3315" s="8"/>
      <c r="D3315" s="8"/>
      <c r="E3315" s="8"/>
      <c r="F3315" s="8"/>
      <c r="G3315" s="8"/>
      <c r="H3315" s="8"/>
      <c r="I3315" s="8"/>
      <c r="J3315" s="8"/>
      <c r="K3315" s="8"/>
      <c r="L3315" s="8"/>
      <c r="M3315" s="1"/>
      <c r="W3315" s="15"/>
    </row>
    <row r="3316" spans="2:23" ht="0" hidden="1" customHeight="1" x14ac:dyDescent="0.2">
      <c r="B3316" s="8"/>
      <c r="C3316" s="8"/>
      <c r="D3316" s="8"/>
      <c r="E3316" s="8"/>
      <c r="F3316" s="8"/>
      <c r="G3316" s="8"/>
      <c r="H3316" s="8"/>
      <c r="I3316" s="8"/>
      <c r="J3316" s="8"/>
      <c r="K3316" s="8"/>
      <c r="L3316" s="8"/>
      <c r="M3316" s="1"/>
      <c r="W3316" s="15"/>
    </row>
    <row r="3317" spans="2:23" ht="0" hidden="1" customHeight="1" x14ac:dyDescent="0.2">
      <c r="B3317" s="8"/>
      <c r="C3317" s="8"/>
      <c r="D3317" s="8"/>
      <c r="E3317" s="8"/>
      <c r="F3317" s="8"/>
      <c r="G3317" s="8"/>
      <c r="H3317" s="8"/>
      <c r="I3317" s="8"/>
      <c r="J3317" s="8"/>
      <c r="K3317" s="8"/>
      <c r="L3317" s="8"/>
      <c r="M3317" s="1"/>
      <c r="W3317" s="15"/>
    </row>
    <row r="3318" spans="2:23" ht="0" hidden="1" customHeight="1" x14ac:dyDescent="0.2">
      <c r="B3318" s="8"/>
      <c r="C3318" s="8"/>
      <c r="D3318" s="8"/>
      <c r="E3318" s="8"/>
      <c r="F3318" s="8"/>
      <c r="G3318" s="8"/>
      <c r="H3318" s="8"/>
      <c r="I3318" s="8"/>
      <c r="J3318" s="8"/>
      <c r="K3318" s="8"/>
      <c r="L3318" s="8"/>
      <c r="M3318" s="1"/>
      <c r="W3318" s="15"/>
    </row>
    <row r="3319" spans="2:23" ht="0" hidden="1" customHeight="1" x14ac:dyDescent="0.2">
      <c r="B3319" s="8"/>
      <c r="C3319" s="8"/>
      <c r="D3319" s="8"/>
      <c r="E3319" s="8"/>
      <c r="F3319" s="8"/>
      <c r="G3319" s="8"/>
      <c r="H3319" s="8"/>
      <c r="I3319" s="8"/>
      <c r="J3319" s="8"/>
      <c r="K3319" s="8"/>
      <c r="L3319" s="8"/>
      <c r="M3319" s="1"/>
      <c r="W3319" s="15"/>
    </row>
    <row r="3320" spans="2:23" ht="0" hidden="1" customHeight="1" x14ac:dyDescent="0.2">
      <c r="B3320" s="8"/>
      <c r="C3320" s="8"/>
      <c r="D3320" s="8"/>
      <c r="E3320" s="8"/>
      <c r="F3320" s="8"/>
      <c r="G3320" s="8"/>
      <c r="H3320" s="8"/>
      <c r="I3320" s="8"/>
      <c r="J3320" s="8"/>
      <c r="K3320" s="8"/>
      <c r="L3320" s="8"/>
      <c r="M3320" s="1"/>
      <c r="W3320" s="15"/>
    </row>
    <row r="3321" spans="2:23" ht="0" hidden="1" customHeight="1" x14ac:dyDescent="0.2">
      <c r="B3321" s="8"/>
      <c r="C3321" s="8"/>
      <c r="D3321" s="8"/>
      <c r="E3321" s="8"/>
      <c r="F3321" s="8"/>
      <c r="G3321" s="8"/>
      <c r="H3321" s="8"/>
      <c r="I3321" s="8"/>
      <c r="J3321" s="8"/>
      <c r="K3321" s="8"/>
      <c r="L3321" s="8"/>
      <c r="M3321" s="1"/>
      <c r="W3321" s="15"/>
    </row>
    <row r="3322" spans="2:23" ht="0" hidden="1" customHeight="1" x14ac:dyDescent="0.2">
      <c r="B3322" s="8"/>
      <c r="C3322" s="8"/>
      <c r="D3322" s="8"/>
      <c r="E3322" s="8"/>
      <c r="F3322" s="8"/>
      <c r="G3322" s="8"/>
      <c r="H3322" s="8"/>
      <c r="I3322" s="8"/>
      <c r="J3322" s="8"/>
      <c r="K3322" s="8"/>
      <c r="L3322" s="8"/>
      <c r="M3322" s="1"/>
      <c r="W3322" s="15"/>
    </row>
    <row r="3323" spans="2:23" ht="0" hidden="1" customHeight="1" x14ac:dyDescent="0.2">
      <c r="B3323" s="8"/>
      <c r="C3323" s="8"/>
      <c r="D3323" s="8"/>
      <c r="E3323" s="8"/>
      <c r="F3323" s="8"/>
      <c r="G3323" s="8"/>
      <c r="H3323" s="8"/>
      <c r="I3323" s="8"/>
      <c r="J3323" s="8"/>
      <c r="K3323" s="8"/>
      <c r="L3323" s="8"/>
      <c r="M3323" s="1"/>
      <c r="W3323" s="15"/>
    </row>
    <row r="3324" spans="2:23" ht="0" hidden="1" customHeight="1" x14ac:dyDescent="0.2">
      <c r="B3324" s="8"/>
      <c r="C3324" s="8"/>
      <c r="D3324" s="8"/>
      <c r="E3324" s="8"/>
      <c r="F3324" s="8"/>
      <c r="G3324" s="8"/>
      <c r="H3324" s="8"/>
      <c r="I3324" s="8"/>
      <c r="J3324" s="8"/>
      <c r="K3324" s="8"/>
      <c r="L3324" s="8"/>
      <c r="M3324" s="1"/>
      <c r="W3324" s="15"/>
    </row>
    <row r="3325" spans="2:23" ht="0" hidden="1" customHeight="1" x14ac:dyDescent="0.2">
      <c r="B3325" s="8"/>
      <c r="C3325" s="8"/>
      <c r="D3325" s="8"/>
      <c r="E3325" s="8"/>
      <c r="F3325" s="8"/>
      <c r="G3325" s="8"/>
      <c r="H3325" s="8"/>
      <c r="I3325" s="8"/>
      <c r="J3325" s="8"/>
      <c r="K3325" s="8"/>
      <c r="L3325" s="8"/>
      <c r="M3325" s="1"/>
      <c r="W3325" s="15"/>
    </row>
    <row r="3326" spans="2:23" ht="0" hidden="1" customHeight="1" x14ac:dyDescent="0.2">
      <c r="B3326" s="8"/>
      <c r="C3326" s="8"/>
      <c r="D3326" s="8"/>
      <c r="E3326" s="8"/>
      <c r="F3326" s="8"/>
      <c r="G3326" s="8"/>
      <c r="H3326" s="8"/>
      <c r="I3326" s="8"/>
      <c r="J3326" s="8"/>
      <c r="K3326" s="8"/>
      <c r="L3326" s="8"/>
      <c r="M3326" s="1"/>
      <c r="W3326" s="15"/>
    </row>
    <row r="3327" spans="2:23" ht="0" hidden="1" customHeight="1" x14ac:dyDescent="0.2">
      <c r="B3327" s="8"/>
      <c r="C3327" s="8"/>
      <c r="D3327" s="8"/>
      <c r="E3327" s="8"/>
      <c r="F3327" s="8"/>
      <c r="G3327" s="8"/>
      <c r="H3327" s="8"/>
      <c r="I3327" s="8"/>
      <c r="J3327" s="8"/>
      <c r="K3327" s="8"/>
      <c r="L3327" s="8"/>
      <c r="M3327" s="1"/>
      <c r="W3327" s="15"/>
    </row>
    <row r="3328" spans="2:23" ht="0" hidden="1" customHeight="1" x14ac:dyDescent="0.2">
      <c r="B3328" s="8"/>
      <c r="C3328" s="8"/>
      <c r="D3328" s="8"/>
      <c r="E3328" s="8"/>
      <c r="F3328" s="8"/>
      <c r="G3328" s="8"/>
      <c r="H3328" s="8"/>
      <c r="I3328" s="8"/>
      <c r="J3328" s="8"/>
      <c r="K3328" s="8"/>
      <c r="L3328" s="8"/>
      <c r="M3328" s="1"/>
      <c r="W3328" s="15"/>
    </row>
    <row r="3329" spans="2:23" ht="0" hidden="1" customHeight="1" x14ac:dyDescent="0.2">
      <c r="B3329" s="8"/>
      <c r="C3329" s="8"/>
      <c r="D3329" s="8"/>
      <c r="E3329" s="8"/>
      <c r="F3329" s="8"/>
      <c r="G3329" s="8"/>
      <c r="H3329" s="8"/>
      <c r="I3329" s="8"/>
      <c r="J3329" s="8"/>
      <c r="K3329" s="8"/>
      <c r="L3329" s="8"/>
      <c r="M3329" s="1"/>
      <c r="W3329" s="15"/>
    </row>
    <row r="3330" spans="2:23" ht="0" hidden="1" customHeight="1" x14ac:dyDescent="0.2">
      <c r="B3330" s="8"/>
      <c r="C3330" s="8"/>
      <c r="D3330" s="8"/>
      <c r="E3330" s="8"/>
      <c r="F3330" s="8"/>
      <c r="G3330" s="8"/>
      <c r="H3330" s="8"/>
      <c r="I3330" s="8"/>
      <c r="J3330" s="8"/>
      <c r="K3330" s="8"/>
      <c r="L3330" s="8"/>
      <c r="M3330" s="1"/>
      <c r="W3330" s="15"/>
    </row>
    <row r="3331" spans="2:23" ht="0" hidden="1" customHeight="1" x14ac:dyDescent="0.2">
      <c r="B3331" s="8"/>
      <c r="C3331" s="8"/>
      <c r="D3331" s="8"/>
      <c r="E3331" s="8"/>
      <c r="F3331" s="8"/>
      <c r="G3331" s="8"/>
      <c r="H3331" s="8"/>
      <c r="I3331" s="8"/>
      <c r="J3331" s="8"/>
      <c r="K3331" s="8"/>
      <c r="L3331" s="8"/>
      <c r="M3331" s="1"/>
      <c r="W3331" s="15"/>
    </row>
    <row r="3332" spans="2:23" ht="0" hidden="1" customHeight="1" x14ac:dyDescent="0.2">
      <c r="B3332" s="8"/>
      <c r="C3332" s="8"/>
      <c r="D3332" s="8"/>
      <c r="E3332" s="8"/>
      <c r="F3332" s="8"/>
      <c r="G3332" s="8"/>
      <c r="H3332" s="8"/>
      <c r="I3332" s="8"/>
      <c r="J3332" s="8"/>
      <c r="K3332" s="8"/>
      <c r="L3332" s="8"/>
      <c r="M3332" s="1"/>
      <c r="W3332" s="15"/>
    </row>
    <row r="3333" spans="2:23" ht="0" hidden="1" customHeight="1" x14ac:dyDescent="0.2">
      <c r="B3333" s="8"/>
      <c r="C3333" s="8"/>
      <c r="D3333" s="8"/>
      <c r="E3333" s="8"/>
      <c r="F3333" s="8"/>
      <c r="G3333" s="8"/>
      <c r="H3333" s="8"/>
      <c r="I3333" s="8"/>
      <c r="J3333" s="8"/>
      <c r="K3333" s="8"/>
      <c r="L3333" s="8"/>
      <c r="M3333" s="1"/>
      <c r="W3333" s="15"/>
    </row>
    <row r="3334" spans="2:23" ht="0" hidden="1" customHeight="1" x14ac:dyDescent="0.2">
      <c r="B3334" s="8"/>
      <c r="C3334" s="8"/>
      <c r="D3334" s="8"/>
      <c r="E3334" s="8"/>
      <c r="F3334" s="8"/>
      <c r="G3334" s="8"/>
      <c r="H3334" s="8"/>
      <c r="I3334" s="8"/>
      <c r="J3334" s="8"/>
      <c r="K3334" s="8"/>
      <c r="L3334" s="8"/>
      <c r="M3334" s="1"/>
      <c r="W3334" s="15"/>
    </row>
    <row r="3335" spans="2:23" ht="0" hidden="1" customHeight="1" x14ac:dyDescent="0.2">
      <c r="B3335" s="8"/>
      <c r="C3335" s="8"/>
      <c r="D3335" s="8"/>
      <c r="E3335" s="8"/>
      <c r="F3335" s="8"/>
      <c r="G3335" s="8"/>
      <c r="H3335" s="8"/>
      <c r="I3335" s="8"/>
      <c r="J3335" s="8"/>
      <c r="K3335" s="8"/>
      <c r="L3335" s="8"/>
      <c r="M3335" s="1"/>
      <c r="W3335" s="15"/>
    </row>
    <row r="3336" spans="2:23" ht="0" hidden="1" customHeight="1" x14ac:dyDescent="0.2">
      <c r="B3336" s="8"/>
      <c r="C3336" s="8"/>
      <c r="D3336" s="8"/>
      <c r="E3336" s="8"/>
      <c r="F3336" s="8"/>
      <c r="G3336" s="8"/>
      <c r="H3336" s="8"/>
      <c r="I3336" s="8"/>
      <c r="J3336" s="8"/>
      <c r="K3336" s="8"/>
      <c r="L3336" s="8"/>
      <c r="M3336" s="1"/>
      <c r="W3336" s="15"/>
    </row>
    <row r="3337" spans="2:23" ht="0" hidden="1" customHeight="1" x14ac:dyDescent="0.2">
      <c r="B3337" s="8"/>
      <c r="C3337" s="8"/>
      <c r="D3337" s="8"/>
      <c r="E3337" s="8"/>
      <c r="F3337" s="8"/>
      <c r="G3337" s="8"/>
      <c r="H3337" s="8"/>
      <c r="I3337" s="8"/>
      <c r="J3337" s="8"/>
      <c r="K3337" s="8"/>
      <c r="L3337" s="8"/>
      <c r="M3337" s="1"/>
      <c r="W3337" s="15"/>
    </row>
    <row r="3338" spans="2:23" ht="0" hidden="1" customHeight="1" x14ac:dyDescent="0.2">
      <c r="B3338" s="8"/>
      <c r="C3338" s="8"/>
      <c r="D3338" s="8"/>
      <c r="E3338" s="8"/>
      <c r="F3338" s="8"/>
      <c r="G3338" s="8"/>
      <c r="H3338" s="8"/>
      <c r="I3338" s="8"/>
      <c r="J3338" s="8"/>
      <c r="K3338" s="8"/>
      <c r="L3338" s="8"/>
      <c r="M3338" s="1"/>
      <c r="W3338" s="15"/>
    </row>
    <row r="3339" spans="2:23" ht="0" hidden="1" customHeight="1" x14ac:dyDescent="0.2">
      <c r="B3339" s="8"/>
      <c r="C3339" s="8"/>
      <c r="D3339" s="8"/>
      <c r="E3339" s="8"/>
      <c r="F3339" s="8"/>
      <c r="G3339" s="8"/>
      <c r="H3339" s="8"/>
      <c r="I3339" s="8"/>
      <c r="J3339" s="8"/>
      <c r="K3339" s="8"/>
      <c r="L3339" s="8"/>
      <c r="M3339" s="1"/>
      <c r="W3339" s="15"/>
    </row>
    <row r="3340" spans="2:23" ht="0" hidden="1" customHeight="1" x14ac:dyDescent="0.2">
      <c r="B3340" s="8"/>
      <c r="C3340" s="8"/>
      <c r="D3340" s="8"/>
      <c r="E3340" s="8"/>
      <c r="F3340" s="8"/>
      <c r="G3340" s="8"/>
      <c r="H3340" s="8"/>
      <c r="I3340" s="8"/>
      <c r="J3340" s="8"/>
      <c r="K3340" s="8"/>
      <c r="L3340" s="8"/>
      <c r="M3340" s="1"/>
      <c r="W3340" s="15"/>
    </row>
    <row r="3341" spans="2:23" ht="0" hidden="1" customHeight="1" x14ac:dyDescent="0.2">
      <c r="B3341" s="8"/>
      <c r="C3341" s="8"/>
      <c r="D3341" s="8"/>
      <c r="E3341" s="8"/>
      <c r="F3341" s="8"/>
      <c r="G3341" s="8"/>
      <c r="H3341" s="8"/>
      <c r="I3341" s="8"/>
      <c r="J3341" s="8"/>
      <c r="K3341" s="8"/>
      <c r="L3341" s="8"/>
      <c r="M3341" s="1"/>
      <c r="W3341" s="15"/>
    </row>
    <row r="3342" spans="2:23" ht="0" hidden="1" customHeight="1" x14ac:dyDescent="0.2">
      <c r="B3342" s="8"/>
      <c r="C3342" s="8"/>
      <c r="D3342" s="8"/>
      <c r="E3342" s="8"/>
      <c r="F3342" s="8"/>
      <c r="G3342" s="8"/>
      <c r="H3342" s="8"/>
      <c r="I3342" s="8"/>
      <c r="J3342" s="8"/>
      <c r="K3342" s="8"/>
      <c r="L3342" s="8"/>
      <c r="M3342" s="1"/>
      <c r="W3342" s="15"/>
    </row>
    <row r="3343" spans="2:23" ht="0" hidden="1" customHeight="1" x14ac:dyDescent="0.2">
      <c r="B3343" s="8"/>
      <c r="C3343" s="8"/>
      <c r="D3343" s="8"/>
      <c r="E3343" s="8"/>
      <c r="F3343" s="8"/>
      <c r="G3343" s="8"/>
      <c r="H3343" s="8"/>
      <c r="I3343" s="8"/>
      <c r="J3343" s="8"/>
      <c r="K3343" s="8"/>
      <c r="L3343" s="8"/>
      <c r="M3343" s="1"/>
      <c r="W3343" s="15"/>
    </row>
    <row r="3344" spans="2:23" ht="0" hidden="1" customHeight="1" x14ac:dyDescent="0.2">
      <c r="B3344" s="8"/>
      <c r="C3344" s="8"/>
      <c r="D3344" s="8"/>
      <c r="E3344" s="8"/>
      <c r="F3344" s="8"/>
      <c r="G3344" s="8"/>
      <c r="H3344" s="8"/>
      <c r="I3344" s="8"/>
      <c r="J3344" s="8"/>
      <c r="K3344" s="8"/>
      <c r="L3344" s="8"/>
      <c r="M3344" s="1"/>
      <c r="W3344" s="15"/>
    </row>
    <row r="3345" spans="2:23" ht="0" hidden="1" customHeight="1" x14ac:dyDescent="0.2">
      <c r="B3345" s="8"/>
      <c r="C3345" s="8"/>
      <c r="D3345" s="8"/>
      <c r="E3345" s="8"/>
      <c r="F3345" s="8"/>
      <c r="G3345" s="8"/>
      <c r="H3345" s="8"/>
      <c r="I3345" s="8"/>
      <c r="J3345" s="8"/>
      <c r="K3345" s="8"/>
      <c r="L3345" s="8"/>
      <c r="M3345" s="1"/>
      <c r="W3345" s="15"/>
    </row>
    <row r="3346" spans="2:23" ht="0" hidden="1" customHeight="1" x14ac:dyDescent="0.2">
      <c r="B3346" s="8"/>
      <c r="C3346" s="8"/>
      <c r="D3346" s="8"/>
      <c r="E3346" s="8"/>
      <c r="F3346" s="8"/>
      <c r="G3346" s="8"/>
      <c r="H3346" s="8"/>
      <c r="I3346" s="8"/>
      <c r="J3346" s="8"/>
      <c r="K3346" s="8"/>
      <c r="L3346" s="8"/>
      <c r="M3346" s="1"/>
      <c r="W3346" s="15"/>
    </row>
    <row r="3347" spans="2:23" ht="0" hidden="1" customHeight="1" x14ac:dyDescent="0.2">
      <c r="B3347" s="8"/>
      <c r="C3347" s="8"/>
      <c r="D3347" s="8"/>
      <c r="E3347" s="8"/>
      <c r="F3347" s="8"/>
      <c r="G3347" s="8"/>
      <c r="H3347" s="8"/>
      <c r="I3347" s="8"/>
      <c r="J3347" s="8"/>
      <c r="K3347" s="8"/>
      <c r="L3347" s="8"/>
      <c r="M3347" s="1"/>
      <c r="W3347" s="15"/>
    </row>
    <row r="3348" spans="2:23" ht="0" hidden="1" customHeight="1" x14ac:dyDescent="0.2">
      <c r="B3348" s="8"/>
      <c r="C3348" s="8"/>
      <c r="D3348" s="8"/>
      <c r="E3348" s="8"/>
      <c r="F3348" s="8"/>
      <c r="G3348" s="8"/>
      <c r="H3348" s="8"/>
      <c r="I3348" s="8"/>
      <c r="J3348" s="8"/>
      <c r="K3348" s="8"/>
      <c r="L3348" s="8"/>
      <c r="M3348" s="1"/>
      <c r="W3348" s="15"/>
    </row>
    <row r="3349" spans="2:23" ht="0" hidden="1" customHeight="1" x14ac:dyDescent="0.2">
      <c r="B3349" s="8"/>
      <c r="C3349" s="8"/>
      <c r="D3349" s="8"/>
      <c r="E3349" s="8"/>
      <c r="F3349" s="8"/>
      <c r="G3349" s="8"/>
      <c r="H3349" s="8"/>
      <c r="I3349" s="8"/>
      <c r="J3349" s="8"/>
      <c r="K3349" s="8"/>
      <c r="L3349" s="8"/>
      <c r="M3349" s="1"/>
      <c r="W3349" s="15"/>
    </row>
    <row r="3350" spans="2:23" ht="0" hidden="1" customHeight="1" x14ac:dyDescent="0.2">
      <c r="B3350" s="8"/>
      <c r="C3350" s="8"/>
      <c r="D3350" s="8"/>
      <c r="E3350" s="8"/>
      <c r="F3350" s="8"/>
      <c r="G3350" s="8"/>
      <c r="H3350" s="8"/>
      <c r="I3350" s="8"/>
      <c r="J3350" s="8"/>
      <c r="K3350" s="8"/>
      <c r="L3350" s="8"/>
      <c r="M3350" s="1"/>
      <c r="W3350" s="15"/>
    </row>
    <row r="3351" spans="2:23" ht="0" hidden="1" customHeight="1" x14ac:dyDescent="0.2">
      <c r="B3351" s="8"/>
      <c r="C3351" s="8"/>
      <c r="D3351" s="8"/>
      <c r="E3351" s="8"/>
      <c r="F3351" s="8"/>
      <c r="G3351" s="8"/>
      <c r="H3351" s="8"/>
      <c r="I3351" s="8"/>
      <c r="J3351" s="8"/>
      <c r="K3351" s="8"/>
      <c r="L3351" s="8"/>
      <c r="M3351" s="1"/>
      <c r="W3351" s="15"/>
    </row>
    <row r="3352" spans="2:23" ht="0" hidden="1" customHeight="1" x14ac:dyDescent="0.2">
      <c r="B3352" s="8"/>
      <c r="C3352" s="8"/>
      <c r="D3352" s="8"/>
      <c r="E3352" s="8"/>
      <c r="F3352" s="8"/>
      <c r="G3352" s="8"/>
      <c r="H3352" s="8"/>
      <c r="I3352" s="8"/>
      <c r="J3352" s="8"/>
      <c r="K3352" s="8"/>
      <c r="L3352" s="8"/>
      <c r="M3352" s="1"/>
      <c r="W3352" s="15"/>
    </row>
    <row r="3353" spans="2:23" ht="0" hidden="1" customHeight="1" x14ac:dyDescent="0.2">
      <c r="B3353" s="8"/>
      <c r="C3353" s="8"/>
      <c r="D3353" s="8"/>
      <c r="E3353" s="8"/>
      <c r="F3353" s="8"/>
      <c r="G3353" s="8"/>
      <c r="H3353" s="8"/>
      <c r="I3353" s="8"/>
      <c r="J3353" s="8"/>
      <c r="K3353" s="8"/>
      <c r="L3353" s="8"/>
      <c r="M3353" s="1"/>
      <c r="W3353" s="15"/>
    </row>
    <row r="3354" spans="2:23" ht="0" hidden="1" customHeight="1" x14ac:dyDescent="0.2">
      <c r="B3354" s="8"/>
      <c r="C3354" s="8"/>
      <c r="D3354" s="8"/>
      <c r="E3354" s="8"/>
      <c r="F3354" s="8"/>
      <c r="G3354" s="8"/>
      <c r="H3354" s="8"/>
      <c r="I3354" s="8"/>
      <c r="J3354" s="8"/>
      <c r="K3354" s="8"/>
      <c r="L3354" s="8"/>
      <c r="M3354" s="1"/>
      <c r="W3354" s="15"/>
    </row>
    <row r="3355" spans="2:23" ht="0" hidden="1" customHeight="1" x14ac:dyDescent="0.2">
      <c r="B3355" s="8"/>
      <c r="C3355" s="8"/>
      <c r="D3355" s="8"/>
      <c r="E3355" s="8"/>
      <c r="F3355" s="8"/>
      <c r="G3355" s="8"/>
      <c r="H3355" s="8"/>
      <c r="I3355" s="8"/>
      <c r="J3355" s="8"/>
      <c r="K3355" s="8"/>
      <c r="L3355" s="8"/>
      <c r="M3355" s="1"/>
      <c r="W3355" s="15"/>
    </row>
    <row r="3356" spans="2:23" ht="0" hidden="1" customHeight="1" x14ac:dyDescent="0.2">
      <c r="B3356" s="8"/>
      <c r="C3356" s="8"/>
      <c r="D3356" s="8"/>
      <c r="E3356" s="8"/>
      <c r="F3356" s="8"/>
      <c r="G3356" s="8"/>
      <c r="H3356" s="8"/>
      <c r="I3356" s="8"/>
      <c r="J3356" s="8"/>
      <c r="K3356" s="8"/>
      <c r="L3356" s="8"/>
      <c r="M3356" s="1"/>
      <c r="W3356" s="15"/>
    </row>
    <row r="3357" spans="2:23" ht="0" hidden="1" customHeight="1" x14ac:dyDescent="0.2">
      <c r="B3357" s="8"/>
      <c r="C3357" s="8"/>
      <c r="D3357" s="8"/>
      <c r="E3357" s="8"/>
      <c r="F3357" s="8"/>
      <c r="G3357" s="8"/>
      <c r="H3357" s="8"/>
      <c r="I3357" s="8"/>
      <c r="J3357" s="8"/>
      <c r="K3357" s="8"/>
      <c r="L3357" s="8"/>
      <c r="M3357" s="1"/>
      <c r="W3357" s="15"/>
    </row>
    <row r="3358" spans="2:23" ht="0" hidden="1" customHeight="1" x14ac:dyDescent="0.2">
      <c r="B3358" s="8"/>
      <c r="C3358" s="8"/>
      <c r="D3358" s="8"/>
      <c r="E3358" s="8"/>
      <c r="F3358" s="8"/>
      <c r="G3358" s="8"/>
      <c r="H3358" s="8"/>
      <c r="I3358" s="8"/>
      <c r="J3358" s="8"/>
      <c r="K3358" s="8"/>
      <c r="L3358" s="8"/>
      <c r="M3358" s="1"/>
      <c r="W3358" s="15"/>
    </row>
    <row r="3359" spans="2:23" ht="0" hidden="1" customHeight="1" x14ac:dyDescent="0.2">
      <c r="B3359" s="8"/>
      <c r="C3359" s="8"/>
      <c r="D3359" s="8"/>
      <c r="E3359" s="8"/>
      <c r="F3359" s="8"/>
      <c r="G3359" s="8"/>
      <c r="H3359" s="8"/>
      <c r="I3359" s="8"/>
      <c r="J3359" s="8"/>
      <c r="K3359" s="8"/>
      <c r="L3359" s="8"/>
      <c r="M3359" s="1"/>
      <c r="W3359" s="15"/>
    </row>
    <row r="3360" spans="2:23" ht="0" hidden="1" customHeight="1" x14ac:dyDescent="0.2">
      <c r="B3360" s="8"/>
      <c r="C3360" s="8"/>
      <c r="D3360" s="8"/>
      <c r="E3360" s="8"/>
      <c r="F3360" s="8"/>
      <c r="G3360" s="8"/>
      <c r="H3360" s="8"/>
      <c r="I3360" s="8"/>
      <c r="J3360" s="8"/>
      <c r="K3360" s="8"/>
      <c r="L3360" s="8"/>
      <c r="M3360" s="1"/>
      <c r="W3360" s="15"/>
    </row>
    <row r="3361" spans="2:23" ht="0" hidden="1" customHeight="1" x14ac:dyDescent="0.2">
      <c r="B3361" s="8"/>
      <c r="C3361" s="8"/>
      <c r="D3361" s="8"/>
      <c r="E3361" s="8"/>
      <c r="F3361" s="8"/>
      <c r="G3361" s="8"/>
      <c r="H3361" s="8"/>
      <c r="I3361" s="8"/>
      <c r="J3361" s="8"/>
      <c r="K3361" s="8"/>
      <c r="L3361" s="8"/>
      <c r="M3361" s="1"/>
      <c r="W3361" s="15"/>
    </row>
    <row r="3362" spans="2:23" ht="0" hidden="1" customHeight="1" x14ac:dyDescent="0.2">
      <c r="B3362" s="8"/>
      <c r="C3362" s="8"/>
      <c r="D3362" s="8"/>
      <c r="E3362" s="8"/>
      <c r="F3362" s="8"/>
      <c r="G3362" s="8"/>
      <c r="H3362" s="8"/>
      <c r="I3362" s="8"/>
      <c r="J3362" s="8"/>
      <c r="K3362" s="8"/>
      <c r="L3362" s="8"/>
      <c r="M3362" s="1"/>
      <c r="W3362" s="15"/>
    </row>
    <row r="3363" spans="2:23" ht="0" hidden="1" customHeight="1" x14ac:dyDescent="0.2">
      <c r="B3363" s="8"/>
      <c r="C3363" s="8"/>
      <c r="D3363" s="8"/>
      <c r="E3363" s="8"/>
      <c r="F3363" s="8"/>
      <c r="G3363" s="8"/>
      <c r="H3363" s="8"/>
      <c r="I3363" s="8"/>
      <c r="J3363" s="8"/>
      <c r="K3363" s="8"/>
      <c r="L3363" s="8"/>
      <c r="M3363" s="1"/>
      <c r="W3363" s="15"/>
    </row>
    <row r="3364" spans="2:23" ht="0" hidden="1" customHeight="1" x14ac:dyDescent="0.2">
      <c r="B3364" s="8"/>
      <c r="C3364" s="8"/>
      <c r="D3364" s="8"/>
      <c r="E3364" s="8"/>
      <c r="F3364" s="8"/>
      <c r="G3364" s="8"/>
      <c r="H3364" s="8"/>
      <c r="I3364" s="8"/>
      <c r="J3364" s="8"/>
      <c r="K3364" s="8"/>
      <c r="L3364" s="8"/>
      <c r="M3364" s="1"/>
      <c r="W3364" s="15"/>
    </row>
    <row r="3365" spans="2:23" ht="0" hidden="1" customHeight="1" x14ac:dyDescent="0.2">
      <c r="B3365" s="8"/>
      <c r="C3365" s="8"/>
      <c r="D3365" s="8"/>
      <c r="E3365" s="8"/>
      <c r="F3365" s="8"/>
      <c r="G3365" s="8"/>
      <c r="H3365" s="8"/>
      <c r="I3365" s="8"/>
      <c r="J3365" s="8"/>
      <c r="K3365" s="8"/>
      <c r="L3365" s="8"/>
      <c r="M3365" s="1"/>
      <c r="W3365" s="15"/>
    </row>
    <row r="3366" spans="2:23" ht="0" hidden="1" customHeight="1" x14ac:dyDescent="0.2">
      <c r="B3366" s="8"/>
      <c r="C3366" s="8"/>
      <c r="D3366" s="8"/>
      <c r="E3366" s="8"/>
      <c r="F3366" s="8"/>
      <c r="G3366" s="8"/>
      <c r="H3366" s="8"/>
      <c r="I3366" s="8"/>
      <c r="J3366" s="8"/>
      <c r="K3366" s="8"/>
      <c r="L3366" s="8"/>
      <c r="M3366" s="1"/>
      <c r="W3366" s="15"/>
    </row>
    <row r="3367" spans="2:23" ht="0" hidden="1" customHeight="1" x14ac:dyDescent="0.2">
      <c r="B3367" s="8"/>
      <c r="C3367" s="8"/>
      <c r="D3367" s="8"/>
      <c r="E3367" s="8"/>
      <c r="F3367" s="8"/>
      <c r="G3367" s="8"/>
      <c r="H3367" s="8"/>
      <c r="I3367" s="8"/>
      <c r="J3367" s="8"/>
      <c r="K3367" s="8"/>
      <c r="L3367" s="8"/>
      <c r="M3367" s="1"/>
      <c r="W3367" s="15"/>
    </row>
    <row r="3368" spans="2:23" ht="0" hidden="1" customHeight="1" x14ac:dyDescent="0.2">
      <c r="B3368" s="8"/>
      <c r="C3368" s="8"/>
      <c r="D3368" s="8"/>
      <c r="E3368" s="8"/>
      <c r="F3368" s="8"/>
      <c r="G3368" s="8"/>
      <c r="H3368" s="8"/>
      <c r="I3368" s="8"/>
      <c r="J3368" s="8"/>
      <c r="K3368" s="8"/>
      <c r="L3368" s="8"/>
      <c r="M3368" s="1"/>
      <c r="W3368" s="15"/>
    </row>
    <row r="3369" spans="2:23" ht="0" hidden="1" customHeight="1" x14ac:dyDescent="0.2">
      <c r="B3369" s="8"/>
      <c r="C3369" s="8"/>
      <c r="D3369" s="8"/>
      <c r="E3369" s="8"/>
      <c r="F3369" s="8"/>
      <c r="G3369" s="8"/>
      <c r="H3369" s="8"/>
      <c r="I3369" s="8"/>
      <c r="J3369" s="8"/>
      <c r="K3369" s="8"/>
      <c r="L3369" s="8"/>
      <c r="M3369" s="1"/>
      <c r="W3369" s="15"/>
    </row>
    <row r="3370" spans="2:23" ht="0" hidden="1" customHeight="1" x14ac:dyDescent="0.2">
      <c r="B3370" s="8"/>
      <c r="C3370" s="8"/>
      <c r="D3370" s="8"/>
      <c r="E3370" s="8"/>
      <c r="F3370" s="8"/>
      <c r="G3370" s="8"/>
      <c r="H3370" s="8"/>
      <c r="I3370" s="8"/>
      <c r="J3370" s="8"/>
      <c r="K3370" s="8"/>
      <c r="L3370" s="8"/>
      <c r="M3370" s="1"/>
      <c r="W3370" s="15"/>
    </row>
    <row r="3371" spans="2:23" ht="0" hidden="1" customHeight="1" x14ac:dyDescent="0.2">
      <c r="B3371" s="8"/>
      <c r="C3371" s="8"/>
      <c r="D3371" s="8"/>
      <c r="E3371" s="8"/>
      <c r="F3371" s="8"/>
      <c r="G3371" s="8"/>
      <c r="H3371" s="8"/>
      <c r="I3371" s="8"/>
      <c r="J3371" s="8"/>
      <c r="K3371" s="8"/>
      <c r="L3371" s="8"/>
      <c r="M3371" s="1"/>
      <c r="W3371" s="15"/>
    </row>
    <row r="3372" spans="2:23" ht="0" hidden="1" customHeight="1" x14ac:dyDescent="0.2">
      <c r="B3372" s="8"/>
      <c r="C3372" s="8"/>
      <c r="D3372" s="8"/>
      <c r="E3372" s="8"/>
      <c r="F3372" s="8"/>
      <c r="G3372" s="8"/>
      <c r="H3372" s="8"/>
      <c r="I3372" s="8"/>
      <c r="J3372" s="8"/>
      <c r="K3372" s="8"/>
      <c r="L3372" s="8"/>
      <c r="M3372" s="1"/>
      <c r="W3372" s="15"/>
    </row>
    <row r="3373" spans="2:23" ht="0" hidden="1" customHeight="1" x14ac:dyDescent="0.2">
      <c r="B3373" s="8"/>
      <c r="C3373" s="8"/>
      <c r="D3373" s="8"/>
      <c r="E3373" s="8"/>
      <c r="F3373" s="8"/>
      <c r="G3373" s="8"/>
      <c r="H3373" s="8"/>
      <c r="I3373" s="8"/>
      <c r="J3373" s="8"/>
      <c r="K3373" s="8"/>
      <c r="L3373" s="8"/>
      <c r="M3373" s="1"/>
      <c r="W3373" s="15"/>
    </row>
    <row r="3374" spans="2:23" ht="0" hidden="1" customHeight="1" x14ac:dyDescent="0.2">
      <c r="B3374" s="8"/>
      <c r="C3374" s="8"/>
      <c r="D3374" s="8"/>
      <c r="E3374" s="8"/>
      <c r="F3374" s="8"/>
      <c r="G3374" s="8"/>
      <c r="H3374" s="8"/>
      <c r="I3374" s="8"/>
      <c r="J3374" s="8"/>
      <c r="K3374" s="8"/>
      <c r="L3374" s="8"/>
      <c r="M3374" s="1"/>
      <c r="W3374" s="15"/>
    </row>
    <row r="3375" spans="2:23" ht="0" hidden="1" customHeight="1" x14ac:dyDescent="0.2">
      <c r="B3375" s="8"/>
      <c r="C3375" s="8"/>
      <c r="D3375" s="8"/>
      <c r="E3375" s="8"/>
      <c r="F3375" s="8"/>
      <c r="G3375" s="8"/>
      <c r="H3375" s="8"/>
      <c r="I3375" s="8"/>
      <c r="J3375" s="8"/>
      <c r="K3375" s="8"/>
      <c r="L3375" s="8"/>
      <c r="M3375" s="1"/>
      <c r="W3375" s="15"/>
    </row>
    <row r="3376" spans="2:23" ht="0" hidden="1" customHeight="1" x14ac:dyDescent="0.2">
      <c r="B3376" s="8"/>
      <c r="C3376" s="8"/>
      <c r="D3376" s="8"/>
      <c r="E3376" s="8"/>
      <c r="F3376" s="8"/>
      <c r="G3376" s="8"/>
      <c r="H3376" s="8"/>
      <c r="I3376" s="8"/>
      <c r="J3376" s="8"/>
      <c r="K3376" s="8"/>
      <c r="L3376" s="8"/>
      <c r="M3376" s="1"/>
      <c r="W3376" s="15"/>
    </row>
    <row r="3377" spans="2:23" ht="0" hidden="1" customHeight="1" x14ac:dyDescent="0.2">
      <c r="B3377" s="8"/>
      <c r="C3377" s="8"/>
      <c r="D3377" s="8"/>
      <c r="E3377" s="8"/>
      <c r="F3377" s="8"/>
      <c r="G3377" s="8"/>
      <c r="H3377" s="8"/>
      <c r="I3377" s="8"/>
      <c r="J3377" s="8"/>
      <c r="K3377" s="8"/>
      <c r="L3377" s="8"/>
      <c r="M3377" s="1"/>
      <c r="W3377" s="15"/>
    </row>
    <row r="3378" spans="2:23" ht="0" hidden="1" customHeight="1" x14ac:dyDescent="0.2">
      <c r="B3378" s="8"/>
      <c r="C3378" s="8"/>
      <c r="D3378" s="8"/>
      <c r="E3378" s="8"/>
      <c r="F3378" s="8"/>
      <c r="G3378" s="8"/>
      <c r="H3378" s="8"/>
      <c r="I3378" s="8"/>
      <c r="J3378" s="8"/>
      <c r="K3378" s="8"/>
      <c r="L3378" s="8"/>
      <c r="M3378" s="1"/>
      <c r="W3378" s="15"/>
    </row>
    <row r="3379" spans="2:23" ht="0" hidden="1" customHeight="1" x14ac:dyDescent="0.2">
      <c r="B3379" s="8"/>
      <c r="C3379" s="8"/>
      <c r="D3379" s="8"/>
      <c r="E3379" s="8"/>
      <c r="F3379" s="8"/>
      <c r="G3379" s="8"/>
      <c r="H3379" s="8"/>
      <c r="I3379" s="8"/>
      <c r="J3379" s="8"/>
      <c r="K3379" s="8"/>
      <c r="L3379" s="8"/>
      <c r="M3379" s="1"/>
      <c r="W3379" s="15"/>
    </row>
    <row r="3380" spans="2:23" ht="0" hidden="1" customHeight="1" x14ac:dyDescent="0.2">
      <c r="B3380" s="8"/>
      <c r="C3380" s="8"/>
      <c r="D3380" s="8"/>
      <c r="E3380" s="8"/>
      <c r="F3380" s="8"/>
      <c r="G3380" s="8"/>
      <c r="H3380" s="8"/>
      <c r="I3380" s="8"/>
      <c r="J3380" s="8"/>
      <c r="K3380" s="8"/>
      <c r="L3380" s="8"/>
      <c r="M3380" s="1"/>
      <c r="W3380" s="15"/>
    </row>
    <row r="3381" spans="2:23" ht="0" hidden="1" customHeight="1" x14ac:dyDescent="0.2">
      <c r="B3381" s="8"/>
      <c r="C3381" s="8"/>
      <c r="D3381" s="8"/>
      <c r="E3381" s="8"/>
      <c r="F3381" s="8"/>
      <c r="G3381" s="8"/>
      <c r="H3381" s="8"/>
      <c r="I3381" s="8"/>
      <c r="J3381" s="8"/>
      <c r="K3381" s="8"/>
      <c r="L3381" s="8"/>
      <c r="M3381" s="1"/>
      <c r="W3381" s="15"/>
    </row>
    <row r="3382" spans="2:23" ht="0" hidden="1" customHeight="1" x14ac:dyDescent="0.2">
      <c r="B3382" s="8"/>
      <c r="C3382" s="8"/>
      <c r="D3382" s="8"/>
      <c r="E3382" s="8"/>
      <c r="F3382" s="8"/>
      <c r="G3382" s="8"/>
      <c r="H3382" s="8"/>
      <c r="I3382" s="8"/>
      <c r="J3382" s="8"/>
      <c r="K3382" s="8"/>
      <c r="L3382" s="8"/>
      <c r="M3382" s="1"/>
      <c r="W3382" s="15"/>
    </row>
    <row r="3383" spans="2:23" ht="0" hidden="1" customHeight="1" x14ac:dyDescent="0.2">
      <c r="B3383" s="8"/>
      <c r="C3383" s="8"/>
      <c r="D3383" s="8"/>
      <c r="E3383" s="8"/>
      <c r="F3383" s="8"/>
      <c r="G3383" s="8"/>
      <c r="H3383" s="8"/>
      <c r="I3383" s="8"/>
      <c r="J3383" s="8"/>
      <c r="K3383" s="8"/>
      <c r="L3383" s="8"/>
      <c r="M3383" s="1"/>
      <c r="W3383" s="15"/>
    </row>
    <row r="3384" spans="2:23" ht="0" hidden="1" customHeight="1" x14ac:dyDescent="0.2">
      <c r="B3384" s="8"/>
      <c r="C3384" s="8"/>
      <c r="D3384" s="8"/>
      <c r="E3384" s="8"/>
      <c r="F3384" s="8"/>
      <c r="G3384" s="8"/>
      <c r="H3384" s="8"/>
      <c r="I3384" s="8"/>
      <c r="J3384" s="8"/>
      <c r="K3384" s="8"/>
      <c r="L3384" s="8"/>
      <c r="M3384" s="1"/>
      <c r="W3384" s="15"/>
    </row>
    <row r="3385" spans="2:23" ht="0" hidden="1" customHeight="1" x14ac:dyDescent="0.2">
      <c r="B3385" s="8"/>
      <c r="C3385" s="8"/>
      <c r="D3385" s="8"/>
      <c r="E3385" s="8"/>
      <c r="F3385" s="8"/>
      <c r="G3385" s="8"/>
      <c r="H3385" s="8"/>
      <c r="I3385" s="8"/>
      <c r="J3385" s="8"/>
      <c r="K3385" s="8"/>
      <c r="L3385" s="8"/>
      <c r="M3385" s="1"/>
      <c r="W3385" s="15"/>
    </row>
    <row r="3386" spans="2:23" ht="0" hidden="1" customHeight="1" x14ac:dyDescent="0.2">
      <c r="B3386" s="8"/>
      <c r="C3386" s="8"/>
      <c r="D3386" s="8"/>
      <c r="E3386" s="8"/>
      <c r="F3386" s="8"/>
      <c r="G3386" s="8"/>
      <c r="H3386" s="8"/>
      <c r="I3386" s="8"/>
      <c r="J3386" s="8"/>
      <c r="K3386" s="8"/>
      <c r="L3386" s="8"/>
      <c r="M3386" s="1"/>
      <c r="W3386" s="15"/>
    </row>
    <row r="3387" spans="2:23" ht="0" hidden="1" customHeight="1" x14ac:dyDescent="0.2">
      <c r="B3387" s="8"/>
      <c r="C3387" s="8"/>
      <c r="D3387" s="8"/>
      <c r="E3387" s="8"/>
      <c r="F3387" s="8"/>
      <c r="G3387" s="8"/>
      <c r="H3387" s="8"/>
      <c r="I3387" s="8"/>
      <c r="J3387" s="8"/>
      <c r="K3387" s="8"/>
      <c r="L3387" s="8"/>
      <c r="M3387" s="1"/>
      <c r="W3387" s="15"/>
    </row>
    <row r="3388" spans="2:23" ht="0" hidden="1" customHeight="1" x14ac:dyDescent="0.2">
      <c r="B3388" s="8"/>
      <c r="C3388" s="8"/>
      <c r="D3388" s="8"/>
      <c r="E3388" s="8"/>
      <c r="F3388" s="8"/>
      <c r="G3388" s="8"/>
      <c r="H3388" s="8"/>
      <c r="I3388" s="8"/>
      <c r="J3388" s="8"/>
      <c r="K3388" s="8"/>
      <c r="L3388" s="8"/>
      <c r="M3388" s="1"/>
      <c r="W3388" s="15"/>
    </row>
    <row r="3389" spans="2:23" ht="0" hidden="1" customHeight="1" x14ac:dyDescent="0.2">
      <c r="B3389" s="8"/>
      <c r="C3389" s="8"/>
      <c r="D3389" s="8"/>
      <c r="E3389" s="8"/>
      <c r="F3389" s="8"/>
      <c r="G3389" s="8"/>
      <c r="H3389" s="8"/>
      <c r="I3389" s="8"/>
      <c r="J3389" s="8"/>
      <c r="K3389" s="8"/>
      <c r="L3389" s="8"/>
      <c r="M3389" s="1"/>
      <c r="W3389" s="15"/>
    </row>
    <row r="3390" spans="2:23" ht="0" hidden="1" customHeight="1" x14ac:dyDescent="0.2">
      <c r="B3390" s="8"/>
      <c r="C3390" s="8"/>
      <c r="D3390" s="8"/>
      <c r="E3390" s="8"/>
      <c r="F3390" s="8"/>
      <c r="G3390" s="8"/>
      <c r="H3390" s="8"/>
      <c r="I3390" s="8"/>
      <c r="J3390" s="8"/>
      <c r="K3390" s="8"/>
      <c r="L3390" s="8"/>
      <c r="M3390" s="1"/>
      <c r="W3390" s="15"/>
    </row>
    <row r="3391" spans="2:23" ht="0" hidden="1" customHeight="1" x14ac:dyDescent="0.2">
      <c r="B3391" s="8"/>
      <c r="C3391" s="8"/>
      <c r="D3391" s="8"/>
      <c r="E3391" s="8"/>
      <c r="F3391" s="8"/>
      <c r="G3391" s="8"/>
      <c r="H3391" s="8"/>
      <c r="I3391" s="8"/>
      <c r="J3391" s="8"/>
      <c r="K3391" s="8"/>
      <c r="L3391" s="8"/>
      <c r="M3391" s="1"/>
      <c r="W3391" s="15"/>
    </row>
    <row r="3392" spans="2:23" ht="0" hidden="1" customHeight="1" x14ac:dyDescent="0.2">
      <c r="B3392" s="8"/>
      <c r="C3392" s="8"/>
      <c r="D3392" s="8"/>
      <c r="E3392" s="8"/>
      <c r="F3392" s="8"/>
      <c r="G3392" s="8"/>
      <c r="H3392" s="8"/>
      <c r="I3392" s="8"/>
      <c r="J3392" s="8"/>
      <c r="K3392" s="8"/>
      <c r="L3392" s="8"/>
      <c r="M3392" s="1"/>
      <c r="W3392" s="15"/>
    </row>
    <row r="3393" spans="2:23" ht="0" hidden="1" customHeight="1" x14ac:dyDescent="0.2">
      <c r="B3393" s="8"/>
      <c r="C3393" s="8"/>
      <c r="D3393" s="8"/>
      <c r="E3393" s="8"/>
      <c r="F3393" s="8"/>
      <c r="G3393" s="8"/>
      <c r="H3393" s="8"/>
      <c r="I3393" s="8"/>
      <c r="J3393" s="8"/>
      <c r="K3393" s="8"/>
      <c r="L3393" s="8"/>
      <c r="M3393" s="1"/>
      <c r="W3393" s="15"/>
    </row>
    <row r="3394" spans="2:23" ht="0" hidden="1" customHeight="1" x14ac:dyDescent="0.2">
      <c r="B3394" s="8"/>
      <c r="C3394" s="8"/>
      <c r="D3394" s="8"/>
      <c r="E3394" s="8"/>
      <c r="F3394" s="8"/>
      <c r="G3394" s="8"/>
      <c r="H3394" s="8"/>
      <c r="I3394" s="8"/>
      <c r="J3394" s="8"/>
      <c r="K3394" s="8"/>
      <c r="L3394" s="8"/>
      <c r="M3394" s="1"/>
      <c r="W3394" s="15"/>
    </row>
    <row r="3395" spans="2:23" ht="0" hidden="1" customHeight="1" x14ac:dyDescent="0.2">
      <c r="B3395" s="8"/>
      <c r="C3395" s="8"/>
      <c r="D3395" s="8"/>
      <c r="E3395" s="8"/>
      <c r="F3395" s="8"/>
      <c r="G3395" s="8"/>
      <c r="H3395" s="8"/>
      <c r="I3395" s="8"/>
      <c r="J3395" s="8"/>
      <c r="K3395" s="8"/>
      <c r="L3395" s="8"/>
      <c r="M3395" s="1"/>
      <c r="W3395" s="15"/>
    </row>
    <row r="3396" spans="2:23" ht="0" hidden="1" customHeight="1" x14ac:dyDescent="0.2">
      <c r="B3396" s="8"/>
      <c r="C3396" s="8"/>
      <c r="D3396" s="8"/>
      <c r="E3396" s="8"/>
      <c r="F3396" s="8"/>
      <c r="G3396" s="8"/>
      <c r="H3396" s="8"/>
      <c r="I3396" s="8"/>
      <c r="J3396" s="8"/>
      <c r="K3396" s="8"/>
      <c r="L3396" s="8"/>
      <c r="M3396" s="1"/>
      <c r="W3396" s="15"/>
    </row>
    <row r="3397" spans="2:23" ht="0" hidden="1" customHeight="1" x14ac:dyDescent="0.2">
      <c r="B3397" s="8"/>
      <c r="C3397" s="8"/>
      <c r="D3397" s="8"/>
      <c r="E3397" s="8"/>
      <c r="F3397" s="8"/>
      <c r="G3397" s="8"/>
      <c r="H3397" s="8"/>
      <c r="I3397" s="8"/>
      <c r="J3397" s="8"/>
      <c r="K3397" s="8"/>
      <c r="L3397" s="8"/>
      <c r="M3397" s="1"/>
      <c r="W3397" s="15"/>
    </row>
    <row r="3398" spans="2:23" ht="0" hidden="1" customHeight="1" x14ac:dyDescent="0.2">
      <c r="B3398" s="8"/>
      <c r="C3398" s="8"/>
      <c r="D3398" s="8"/>
      <c r="E3398" s="8"/>
      <c r="F3398" s="8"/>
      <c r="G3398" s="8"/>
      <c r="H3398" s="8"/>
      <c r="I3398" s="8"/>
      <c r="J3398" s="8"/>
      <c r="K3398" s="8"/>
      <c r="L3398" s="8"/>
      <c r="M3398" s="1"/>
      <c r="W3398" s="15"/>
    </row>
    <row r="3399" spans="2:23" ht="0" hidden="1" customHeight="1" x14ac:dyDescent="0.2">
      <c r="B3399" s="8"/>
      <c r="C3399" s="8"/>
      <c r="D3399" s="8"/>
      <c r="E3399" s="8"/>
      <c r="F3399" s="8"/>
      <c r="G3399" s="8"/>
      <c r="H3399" s="8"/>
      <c r="I3399" s="8"/>
      <c r="J3399" s="8"/>
      <c r="K3399" s="8"/>
      <c r="L3399" s="8"/>
      <c r="M3399" s="1"/>
      <c r="W3399" s="15"/>
    </row>
    <row r="3400" spans="2:23" ht="0" hidden="1" customHeight="1" x14ac:dyDescent="0.2">
      <c r="B3400" s="8"/>
      <c r="C3400" s="8"/>
      <c r="D3400" s="8"/>
      <c r="E3400" s="8"/>
      <c r="F3400" s="8"/>
      <c r="G3400" s="8"/>
      <c r="H3400" s="8"/>
      <c r="I3400" s="8"/>
      <c r="J3400" s="8"/>
      <c r="K3400" s="8"/>
      <c r="L3400" s="8"/>
      <c r="M3400" s="1"/>
      <c r="W3400" s="15"/>
    </row>
    <row r="3401" spans="2:23" ht="0" hidden="1" customHeight="1" x14ac:dyDescent="0.2">
      <c r="B3401" s="8"/>
      <c r="C3401" s="8"/>
      <c r="D3401" s="8"/>
      <c r="E3401" s="8"/>
      <c r="F3401" s="8"/>
      <c r="G3401" s="8"/>
      <c r="H3401" s="8"/>
      <c r="I3401" s="8"/>
      <c r="J3401" s="8"/>
      <c r="K3401" s="8"/>
      <c r="L3401" s="8"/>
      <c r="M3401" s="1"/>
      <c r="W3401" s="15"/>
    </row>
    <row r="3402" spans="2:23" ht="0" hidden="1" customHeight="1" x14ac:dyDescent="0.2">
      <c r="B3402" s="8"/>
      <c r="C3402" s="8"/>
      <c r="D3402" s="8"/>
      <c r="E3402" s="8"/>
      <c r="F3402" s="8"/>
      <c r="G3402" s="8"/>
      <c r="H3402" s="8"/>
      <c r="I3402" s="8"/>
      <c r="J3402" s="8"/>
      <c r="K3402" s="8"/>
      <c r="L3402" s="8"/>
      <c r="M3402" s="1"/>
      <c r="W3402" s="15"/>
    </row>
    <row r="3403" spans="2:23" ht="0" hidden="1" customHeight="1" x14ac:dyDescent="0.2">
      <c r="B3403" s="8"/>
      <c r="C3403" s="8"/>
      <c r="D3403" s="8"/>
      <c r="E3403" s="8"/>
      <c r="F3403" s="8"/>
      <c r="G3403" s="8"/>
      <c r="H3403" s="8"/>
      <c r="I3403" s="8"/>
      <c r="J3403" s="8"/>
      <c r="K3403" s="8"/>
      <c r="L3403" s="8"/>
      <c r="M3403" s="1"/>
      <c r="W3403" s="15"/>
    </row>
    <row r="3404" spans="2:23" ht="0" hidden="1" customHeight="1" x14ac:dyDescent="0.2">
      <c r="B3404" s="8"/>
      <c r="C3404" s="8"/>
      <c r="D3404" s="8"/>
      <c r="E3404" s="8"/>
      <c r="F3404" s="8"/>
      <c r="G3404" s="8"/>
      <c r="H3404" s="8"/>
      <c r="I3404" s="8"/>
      <c r="J3404" s="8"/>
      <c r="K3404" s="8"/>
      <c r="L3404" s="8"/>
      <c r="M3404" s="1"/>
      <c r="W3404" s="15"/>
    </row>
    <row r="3405" spans="2:23" ht="0" hidden="1" customHeight="1" x14ac:dyDescent="0.2">
      <c r="B3405" s="8"/>
      <c r="C3405" s="8"/>
      <c r="D3405" s="8"/>
      <c r="E3405" s="8"/>
      <c r="F3405" s="8"/>
      <c r="G3405" s="8"/>
      <c r="H3405" s="8"/>
      <c r="I3405" s="8"/>
      <c r="J3405" s="8"/>
      <c r="K3405" s="8"/>
      <c r="L3405" s="8"/>
      <c r="M3405" s="1"/>
      <c r="W3405" s="15"/>
    </row>
    <row r="3406" spans="2:23" ht="0" hidden="1" customHeight="1" x14ac:dyDescent="0.2">
      <c r="B3406" s="8"/>
      <c r="C3406" s="8"/>
      <c r="D3406" s="8"/>
      <c r="E3406" s="8"/>
      <c r="F3406" s="8"/>
      <c r="G3406" s="8"/>
      <c r="H3406" s="8"/>
      <c r="I3406" s="8"/>
      <c r="J3406" s="8"/>
      <c r="K3406" s="8"/>
      <c r="L3406" s="8"/>
      <c r="M3406" s="1"/>
      <c r="W3406" s="15"/>
    </row>
    <row r="3407" spans="2:23" ht="0" hidden="1" customHeight="1" x14ac:dyDescent="0.2">
      <c r="B3407" s="8"/>
      <c r="C3407" s="8"/>
      <c r="D3407" s="8"/>
      <c r="E3407" s="8"/>
      <c r="F3407" s="8"/>
      <c r="G3407" s="8"/>
      <c r="H3407" s="8"/>
      <c r="I3407" s="8"/>
      <c r="J3407" s="8"/>
      <c r="K3407" s="8"/>
      <c r="L3407" s="8"/>
      <c r="M3407" s="1"/>
      <c r="W3407" s="15"/>
    </row>
    <row r="3408" spans="2:23" ht="0" hidden="1" customHeight="1" x14ac:dyDescent="0.2">
      <c r="B3408" s="8"/>
      <c r="C3408" s="8"/>
      <c r="D3408" s="8"/>
      <c r="E3408" s="8"/>
      <c r="F3408" s="8"/>
      <c r="G3408" s="8"/>
      <c r="H3408" s="8"/>
      <c r="I3408" s="8"/>
      <c r="J3408" s="8"/>
      <c r="K3408" s="8"/>
      <c r="L3408" s="8"/>
      <c r="M3408" s="1"/>
      <c r="W3408" s="15"/>
    </row>
    <row r="3409" spans="2:23" ht="0" hidden="1" customHeight="1" x14ac:dyDescent="0.2">
      <c r="B3409" s="8"/>
      <c r="C3409" s="8"/>
      <c r="D3409" s="8"/>
      <c r="E3409" s="8"/>
      <c r="F3409" s="8"/>
      <c r="G3409" s="8"/>
      <c r="H3409" s="8"/>
      <c r="I3409" s="8"/>
      <c r="J3409" s="8"/>
      <c r="K3409" s="8"/>
      <c r="L3409" s="8"/>
      <c r="M3409" s="1"/>
      <c r="W3409" s="15"/>
    </row>
    <row r="3410" spans="2:23" ht="0" hidden="1" customHeight="1" x14ac:dyDescent="0.2">
      <c r="B3410" s="8"/>
      <c r="C3410" s="8"/>
      <c r="D3410" s="8"/>
      <c r="E3410" s="8"/>
      <c r="F3410" s="8"/>
      <c r="G3410" s="8"/>
      <c r="H3410" s="8"/>
      <c r="I3410" s="8"/>
      <c r="J3410" s="8"/>
      <c r="K3410" s="8"/>
      <c r="L3410" s="8"/>
      <c r="M3410" s="1"/>
      <c r="W3410" s="15"/>
    </row>
    <row r="3411" spans="2:23" ht="0" hidden="1" customHeight="1" x14ac:dyDescent="0.2">
      <c r="B3411" s="8"/>
      <c r="C3411" s="8"/>
      <c r="D3411" s="8"/>
      <c r="E3411" s="8"/>
      <c r="F3411" s="8"/>
      <c r="G3411" s="8"/>
      <c r="H3411" s="8"/>
      <c r="I3411" s="8"/>
      <c r="J3411" s="8"/>
      <c r="K3411" s="8"/>
      <c r="L3411" s="8"/>
      <c r="M3411" s="1"/>
      <c r="W3411" s="15"/>
    </row>
    <row r="3412" spans="2:23" ht="0" hidden="1" customHeight="1" x14ac:dyDescent="0.2">
      <c r="B3412" s="8"/>
      <c r="C3412" s="8"/>
      <c r="D3412" s="8"/>
      <c r="E3412" s="8"/>
      <c r="F3412" s="8"/>
      <c r="G3412" s="8"/>
      <c r="H3412" s="8"/>
      <c r="I3412" s="8"/>
      <c r="J3412" s="8"/>
      <c r="K3412" s="8"/>
      <c r="L3412" s="8"/>
      <c r="M3412" s="1"/>
      <c r="W3412" s="15"/>
    </row>
    <row r="3413" spans="2:23" ht="0" hidden="1" customHeight="1" x14ac:dyDescent="0.2">
      <c r="B3413" s="8"/>
      <c r="C3413" s="8"/>
      <c r="D3413" s="8"/>
      <c r="E3413" s="8"/>
      <c r="F3413" s="8"/>
      <c r="G3413" s="8"/>
      <c r="H3413" s="8"/>
      <c r="I3413" s="8"/>
      <c r="J3413" s="8"/>
      <c r="K3413" s="8"/>
      <c r="L3413" s="8"/>
      <c r="M3413" s="1"/>
      <c r="W3413" s="15"/>
    </row>
    <row r="3414" spans="2:23" ht="0" hidden="1" customHeight="1" x14ac:dyDescent="0.2">
      <c r="B3414" s="8"/>
      <c r="C3414" s="8"/>
      <c r="D3414" s="8"/>
      <c r="E3414" s="8"/>
      <c r="F3414" s="8"/>
      <c r="G3414" s="8"/>
      <c r="H3414" s="8"/>
      <c r="I3414" s="8"/>
      <c r="J3414" s="8"/>
      <c r="K3414" s="8"/>
      <c r="L3414" s="8"/>
      <c r="M3414" s="1"/>
      <c r="W3414" s="15"/>
    </row>
    <row r="3415" spans="2:23" ht="0" hidden="1" customHeight="1" x14ac:dyDescent="0.2">
      <c r="B3415" s="8"/>
      <c r="C3415" s="8"/>
      <c r="D3415" s="8"/>
      <c r="E3415" s="8"/>
      <c r="F3415" s="8"/>
      <c r="G3415" s="8"/>
      <c r="H3415" s="8"/>
      <c r="I3415" s="8"/>
      <c r="J3415" s="8"/>
      <c r="K3415" s="8"/>
      <c r="L3415" s="8"/>
      <c r="M3415" s="1"/>
      <c r="W3415" s="15"/>
    </row>
    <row r="3416" spans="2:23" ht="0" hidden="1" customHeight="1" x14ac:dyDescent="0.2">
      <c r="B3416" s="8"/>
      <c r="C3416" s="8"/>
      <c r="D3416" s="8"/>
      <c r="E3416" s="8"/>
      <c r="F3416" s="8"/>
      <c r="G3416" s="8"/>
      <c r="H3416" s="8"/>
      <c r="I3416" s="8"/>
      <c r="J3416" s="8"/>
      <c r="K3416" s="8"/>
      <c r="L3416" s="8"/>
      <c r="M3416" s="1"/>
      <c r="W3416" s="15"/>
    </row>
    <row r="3417" spans="2:23" ht="0" hidden="1" customHeight="1" x14ac:dyDescent="0.2">
      <c r="B3417" s="8"/>
      <c r="C3417" s="8"/>
      <c r="D3417" s="8"/>
      <c r="E3417" s="8"/>
      <c r="F3417" s="8"/>
      <c r="G3417" s="8"/>
      <c r="H3417" s="8"/>
      <c r="I3417" s="8"/>
      <c r="J3417" s="8"/>
      <c r="K3417" s="8"/>
      <c r="L3417" s="8"/>
      <c r="M3417" s="1"/>
      <c r="W3417" s="15"/>
    </row>
    <row r="3418" spans="2:23" ht="0" hidden="1" customHeight="1" x14ac:dyDescent="0.2">
      <c r="B3418" s="8"/>
      <c r="C3418" s="8"/>
      <c r="D3418" s="8"/>
      <c r="E3418" s="8"/>
      <c r="F3418" s="8"/>
      <c r="G3418" s="8"/>
      <c r="H3418" s="8"/>
      <c r="I3418" s="8"/>
      <c r="J3418" s="8"/>
      <c r="K3418" s="8"/>
      <c r="L3418" s="8"/>
      <c r="M3418" s="1"/>
      <c r="W3418" s="15"/>
    </row>
    <row r="3419" spans="2:23" ht="0" hidden="1" customHeight="1" x14ac:dyDescent="0.2">
      <c r="B3419" s="8"/>
      <c r="C3419" s="8"/>
      <c r="D3419" s="8"/>
      <c r="E3419" s="8"/>
      <c r="F3419" s="8"/>
      <c r="G3419" s="8"/>
      <c r="H3419" s="8"/>
      <c r="I3419" s="8"/>
      <c r="J3419" s="8"/>
      <c r="K3419" s="8"/>
      <c r="L3419" s="8"/>
      <c r="M3419" s="1"/>
      <c r="W3419" s="15"/>
    </row>
    <row r="3420" spans="2:23" ht="0" hidden="1" customHeight="1" x14ac:dyDescent="0.2">
      <c r="B3420" s="8"/>
      <c r="C3420" s="8"/>
      <c r="D3420" s="8"/>
      <c r="E3420" s="8"/>
      <c r="F3420" s="8"/>
      <c r="G3420" s="8"/>
      <c r="H3420" s="8"/>
      <c r="I3420" s="8"/>
      <c r="J3420" s="8"/>
      <c r="K3420" s="8"/>
      <c r="L3420" s="8"/>
      <c r="M3420" s="1"/>
      <c r="W3420" s="15"/>
    </row>
    <row r="3421" spans="2:23" ht="0" hidden="1" customHeight="1" x14ac:dyDescent="0.2">
      <c r="B3421" s="8"/>
      <c r="C3421" s="8"/>
      <c r="D3421" s="8"/>
      <c r="E3421" s="8"/>
      <c r="F3421" s="8"/>
      <c r="G3421" s="8"/>
      <c r="H3421" s="8"/>
      <c r="I3421" s="8"/>
      <c r="J3421" s="8"/>
      <c r="K3421" s="8"/>
      <c r="L3421" s="8"/>
      <c r="M3421" s="1"/>
      <c r="W3421" s="15"/>
    </row>
    <row r="3422" spans="2:23" ht="0" hidden="1" customHeight="1" x14ac:dyDescent="0.2">
      <c r="B3422" s="8"/>
      <c r="C3422" s="8"/>
      <c r="D3422" s="8"/>
      <c r="E3422" s="8"/>
      <c r="F3422" s="8"/>
      <c r="G3422" s="8"/>
      <c r="H3422" s="8"/>
      <c r="I3422" s="8"/>
      <c r="J3422" s="8"/>
      <c r="K3422" s="8"/>
      <c r="L3422" s="8"/>
      <c r="M3422" s="1"/>
      <c r="W3422" s="15"/>
    </row>
    <row r="3423" spans="2:23" ht="0" hidden="1" customHeight="1" x14ac:dyDescent="0.2">
      <c r="B3423" s="8"/>
      <c r="C3423" s="8"/>
      <c r="D3423" s="8"/>
      <c r="E3423" s="8"/>
      <c r="F3423" s="8"/>
      <c r="G3423" s="8"/>
      <c r="H3423" s="8"/>
      <c r="I3423" s="8"/>
      <c r="J3423" s="8"/>
      <c r="K3423" s="8"/>
      <c r="L3423" s="8"/>
      <c r="M3423" s="1"/>
      <c r="W3423" s="15"/>
    </row>
    <row r="3424" spans="2:23" ht="0" hidden="1" customHeight="1" x14ac:dyDescent="0.2">
      <c r="B3424" s="8"/>
      <c r="C3424" s="8"/>
      <c r="D3424" s="8"/>
      <c r="E3424" s="8"/>
      <c r="F3424" s="8"/>
      <c r="G3424" s="8"/>
      <c r="H3424" s="8"/>
      <c r="I3424" s="8"/>
      <c r="J3424" s="8"/>
      <c r="K3424" s="8"/>
      <c r="L3424" s="8"/>
      <c r="M3424" s="1"/>
      <c r="W3424" s="15"/>
    </row>
    <row r="3425" spans="2:23" ht="0" hidden="1" customHeight="1" x14ac:dyDescent="0.2">
      <c r="B3425" s="8"/>
      <c r="C3425" s="8"/>
      <c r="D3425" s="8"/>
      <c r="E3425" s="8"/>
      <c r="F3425" s="8"/>
      <c r="G3425" s="8"/>
      <c r="H3425" s="8"/>
      <c r="I3425" s="8"/>
      <c r="J3425" s="8"/>
      <c r="K3425" s="8"/>
      <c r="L3425" s="8"/>
      <c r="M3425" s="1"/>
      <c r="W3425" s="15"/>
    </row>
    <row r="3426" spans="2:23" ht="0" hidden="1" customHeight="1" x14ac:dyDescent="0.2">
      <c r="B3426" s="8"/>
      <c r="C3426" s="8"/>
      <c r="D3426" s="8"/>
      <c r="E3426" s="8"/>
      <c r="F3426" s="8"/>
      <c r="G3426" s="8"/>
      <c r="H3426" s="8"/>
      <c r="I3426" s="8"/>
      <c r="J3426" s="8"/>
      <c r="K3426" s="8"/>
      <c r="L3426" s="8"/>
      <c r="M3426" s="1"/>
      <c r="W3426" s="15"/>
    </row>
    <row r="3427" spans="2:23" ht="0" hidden="1" customHeight="1" x14ac:dyDescent="0.2">
      <c r="B3427" s="8"/>
      <c r="C3427" s="8"/>
      <c r="D3427" s="8"/>
      <c r="E3427" s="8"/>
      <c r="F3427" s="8"/>
      <c r="G3427" s="8"/>
      <c r="H3427" s="8"/>
      <c r="I3427" s="8"/>
      <c r="J3427" s="8"/>
      <c r="K3427" s="8"/>
      <c r="L3427" s="8"/>
      <c r="M3427" s="1"/>
      <c r="W3427" s="15"/>
    </row>
    <row r="3428" spans="2:23" ht="0" hidden="1" customHeight="1" x14ac:dyDescent="0.2">
      <c r="B3428" s="8"/>
      <c r="C3428" s="8"/>
      <c r="D3428" s="8"/>
      <c r="E3428" s="8"/>
      <c r="F3428" s="8"/>
      <c r="G3428" s="8"/>
      <c r="H3428" s="8"/>
      <c r="I3428" s="8"/>
      <c r="J3428" s="8"/>
      <c r="K3428" s="8"/>
      <c r="L3428" s="8"/>
      <c r="M3428" s="1"/>
      <c r="W3428" s="15"/>
    </row>
    <row r="3429" spans="2:23" ht="0" hidden="1" customHeight="1" x14ac:dyDescent="0.2">
      <c r="B3429" s="8"/>
      <c r="C3429" s="8"/>
      <c r="D3429" s="8"/>
      <c r="E3429" s="8"/>
      <c r="F3429" s="8"/>
      <c r="G3429" s="8"/>
      <c r="H3429" s="8"/>
      <c r="I3429" s="8"/>
      <c r="J3429" s="8"/>
      <c r="K3429" s="8"/>
      <c r="L3429" s="8"/>
      <c r="M3429" s="1"/>
      <c r="W3429" s="15"/>
    </row>
    <row r="3430" spans="2:23" ht="0" hidden="1" customHeight="1" x14ac:dyDescent="0.2">
      <c r="B3430" s="8"/>
      <c r="C3430" s="8"/>
      <c r="D3430" s="8"/>
      <c r="E3430" s="8"/>
      <c r="F3430" s="8"/>
      <c r="G3430" s="8"/>
      <c r="H3430" s="8"/>
      <c r="I3430" s="8"/>
      <c r="J3430" s="8"/>
      <c r="K3430" s="8"/>
      <c r="L3430" s="8"/>
      <c r="M3430" s="1"/>
      <c r="W3430" s="15"/>
    </row>
    <row r="3431" spans="2:23" ht="0" hidden="1" customHeight="1" x14ac:dyDescent="0.2">
      <c r="B3431" s="8"/>
      <c r="C3431" s="8"/>
      <c r="D3431" s="8"/>
      <c r="E3431" s="8"/>
      <c r="F3431" s="8"/>
      <c r="G3431" s="8"/>
      <c r="H3431" s="8"/>
      <c r="I3431" s="8"/>
      <c r="J3431" s="8"/>
      <c r="K3431" s="8"/>
      <c r="L3431" s="8"/>
      <c r="M3431" s="1"/>
      <c r="W3431" s="15"/>
    </row>
    <row r="3432" spans="2:23" ht="0" hidden="1" customHeight="1" x14ac:dyDescent="0.2">
      <c r="B3432" s="8"/>
      <c r="C3432" s="8"/>
      <c r="D3432" s="8"/>
      <c r="E3432" s="8"/>
      <c r="F3432" s="8"/>
      <c r="G3432" s="8"/>
      <c r="H3432" s="8"/>
      <c r="I3432" s="8"/>
      <c r="J3432" s="8"/>
      <c r="K3432" s="8"/>
      <c r="L3432" s="8"/>
      <c r="M3432" s="1"/>
      <c r="W3432" s="15"/>
    </row>
    <row r="3433" spans="2:23" ht="0" hidden="1" customHeight="1" x14ac:dyDescent="0.2">
      <c r="B3433" s="8"/>
      <c r="C3433" s="8"/>
      <c r="D3433" s="8"/>
      <c r="E3433" s="8"/>
      <c r="F3433" s="8"/>
      <c r="G3433" s="8"/>
      <c r="H3433" s="8"/>
      <c r="I3433" s="8"/>
      <c r="J3433" s="8"/>
      <c r="K3433" s="8"/>
      <c r="L3433" s="8"/>
      <c r="M3433" s="1"/>
      <c r="W3433" s="15"/>
    </row>
    <row r="3434" spans="2:23" ht="0" hidden="1" customHeight="1" x14ac:dyDescent="0.2">
      <c r="B3434" s="8"/>
      <c r="C3434" s="8"/>
      <c r="D3434" s="8"/>
      <c r="E3434" s="8"/>
      <c r="F3434" s="8"/>
      <c r="G3434" s="8"/>
      <c r="H3434" s="8"/>
      <c r="I3434" s="8"/>
      <c r="J3434" s="8"/>
      <c r="K3434" s="8"/>
      <c r="L3434" s="8"/>
      <c r="M3434" s="1"/>
      <c r="W3434" s="15"/>
    </row>
    <row r="3435" spans="2:23" ht="0" hidden="1" customHeight="1" x14ac:dyDescent="0.2">
      <c r="B3435" s="8"/>
      <c r="C3435" s="8"/>
      <c r="D3435" s="8"/>
      <c r="E3435" s="8"/>
      <c r="F3435" s="8"/>
      <c r="G3435" s="8"/>
      <c r="H3435" s="8"/>
      <c r="I3435" s="8"/>
      <c r="J3435" s="8"/>
      <c r="K3435" s="8"/>
      <c r="L3435" s="8"/>
      <c r="M3435" s="1"/>
      <c r="W3435" s="15"/>
    </row>
    <row r="3436" spans="2:23" ht="0" hidden="1" customHeight="1" x14ac:dyDescent="0.2">
      <c r="B3436" s="8"/>
      <c r="C3436" s="8"/>
      <c r="D3436" s="8"/>
      <c r="E3436" s="8"/>
      <c r="F3436" s="8"/>
      <c r="G3436" s="8"/>
      <c r="H3436" s="8"/>
      <c r="I3436" s="8"/>
      <c r="J3436" s="8"/>
      <c r="K3436" s="8"/>
      <c r="L3436" s="8"/>
      <c r="M3436" s="1"/>
      <c r="W3436" s="15"/>
    </row>
    <row r="3437" spans="2:23" ht="0" hidden="1" customHeight="1" x14ac:dyDescent="0.2">
      <c r="B3437" s="8"/>
      <c r="C3437" s="8"/>
      <c r="D3437" s="8"/>
      <c r="E3437" s="8"/>
      <c r="F3437" s="8"/>
      <c r="G3437" s="8"/>
      <c r="H3437" s="8"/>
      <c r="I3437" s="8"/>
      <c r="J3437" s="8"/>
      <c r="K3437" s="8"/>
      <c r="L3437" s="8"/>
      <c r="M3437" s="1"/>
      <c r="W3437" s="15"/>
    </row>
    <row r="3438" spans="2:23" ht="0" hidden="1" customHeight="1" x14ac:dyDescent="0.2">
      <c r="B3438" s="8"/>
      <c r="C3438" s="8"/>
      <c r="D3438" s="8"/>
      <c r="E3438" s="8"/>
      <c r="F3438" s="8"/>
      <c r="G3438" s="8"/>
      <c r="H3438" s="8"/>
      <c r="I3438" s="8"/>
      <c r="J3438" s="8"/>
      <c r="K3438" s="8"/>
      <c r="L3438" s="8"/>
      <c r="M3438" s="1"/>
      <c r="W3438" s="15"/>
    </row>
    <row r="3439" spans="2:23" ht="0" hidden="1" customHeight="1" x14ac:dyDescent="0.2">
      <c r="B3439" s="8"/>
      <c r="C3439" s="8"/>
      <c r="D3439" s="8"/>
      <c r="E3439" s="8"/>
      <c r="F3439" s="8"/>
      <c r="G3439" s="8"/>
      <c r="H3439" s="8"/>
      <c r="I3439" s="8"/>
      <c r="J3439" s="8"/>
      <c r="K3439" s="8"/>
      <c r="L3439" s="8"/>
      <c r="M3439" s="1"/>
      <c r="W3439" s="15"/>
    </row>
    <row r="3440" spans="2:23" ht="0" hidden="1" customHeight="1" x14ac:dyDescent="0.2">
      <c r="B3440" s="8"/>
      <c r="C3440" s="8"/>
      <c r="D3440" s="8"/>
      <c r="E3440" s="8"/>
      <c r="F3440" s="8"/>
      <c r="G3440" s="8"/>
      <c r="H3440" s="8"/>
      <c r="I3440" s="8"/>
      <c r="J3440" s="8"/>
      <c r="K3440" s="8"/>
      <c r="L3440" s="8"/>
      <c r="M3440" s="1"/>
      <c r="W3440" s="15"/>
    </row>
    <row r="3441" spans="2:23" ht="0" hidden="1" customHeight="1" x14ac:dyDescent="0.2">
      <c r="B3441" s="8"/>
      <c r="C3441" s="8"/>
      <c r="D3441" s="8"/>
      <c r="E3441" s="8"/>
      <c r="F3441" s="8"/>
      <c r="G3441" s="8"/>
      <c r="H3441" s="8"/>
      <c r="I3441" s="8"/>
      <c r="J3441" s="8"/>
      <c r="K3441" s="8"/>
      <c r="L3441" s="8"/>
      <c r="M3441" s="1"/>
      <c r="W3441" s="15"/>
    </row>
    <row r="3442" spans="2:23" ht="0" hidden="1" customHeight="1" x14ac:dyDescent="0.2">
      <c r="B3442" s="8"/>
      <c r="C3442" s="8"/>
      <c r="D3442" s="8"/>
      <c r="E3442" s="8"/>
      <c r="F3442" s="8"/>
      <c r="G3442" s="8"/>
      <c r="H3442" s="8"/>
      <c r="I3442" s="8"/>
      <c r="J3442" s="8"/>
      <c r="K3442" s="8"/>
      <c r="L3442" s="8"/>
      <c r="M3442" s="1"/>
      <c r="W3442" s="15"/>
    </row>
    <row r="3443" spans="2:23" ht="0" hidden="1" customHeight="1" x14ac:dyDescent="0.2">
      <c r="B3443" s="8"/>
      <c r="C3443" s="8"/>
      <c r="D3443" s="8"/>
      <c r="E3443" s="8"/>
      <c r="F3443" s="8"/>
      <c r="G3443" s="8"/>
      <c r="H3443" s="8"/>
      <c r="I3443" s="8"/>
      <c r="J3443" s="8"/>
      <c r="K3443" s="8"/>
      <c r="L3443" s="8"/>
      <c r="M3443" s="1"/>
      <c r="W3443" s="15"/>
    </row>
    <row r="3444" spans="2:23" ht="0" hidden="1" customHeight="1" x14ac:dyDescent="0.2">
      <c r="B3444" s="8"/>
      <c r="C3444" s="8"/>
      <c r="D3444" s="8"/>
      <c r="E3444" s="8"/>
      <c r="F3444" s="8"/>
      <c r="G3444" s="8"/>
      <c r="H3444" s="8"/>
      <c r="I3444" s="8"/>
      <c r="J3444" s="8"/>
      <c r="K3444" s="8"/>
      <c r="L3444" s="8"/>
      <c r="M3444" s="1"/>
      <c r="W3444" s="15"/>
    </row>
    <row r="3445" spans="2:23" ht="0" hidden="1" customHeight="1" x14ac:dyDescent="0.2">
      <c r="B3445" s="8"/>
      <c r="C3445" s="8"/>
      <c r="D3445" s="8"/>
      <c r="E3445" s="8"/>
      <c r="F3445" s="8"/>
      <c r="G3445" s="8"/>
      <c r="H3445" s="8"/>
      <c r="I3445" s="8"/>
      <c r="J3445" s="8"/>
      <c r="K3445" s="8"/>
      <c r="L3445" s="8"/>
      <c r="M3445" s="1"/>
      <c r="W3445" s="15"/>
    </row>
    <row r="3446" spans="2:23" ht="0" hidden="1" customHeight="1" x14ac:dyDescent="0.2">
      <c r="B3446" s="8"/>
      <c r="C3446" s="8"/>
      <c r="D3446" s="8"/>
      <c r="E3446" s="8"/>
      <c r="F3446" s="8"/>
      <c r="G3446" s="8"/>
      <c r="H3446" s="8"/>
      <c r="I3446" s="8"/>
      <c r="J3446" s="8"/>
      <c r="K3446" s="8"/>
      <c r="L3446" s="8"/>
      <c r="M3446" s="1"/>
      <c r="W3446" s="15"/>
    </row>
    <row r="3447" spans="2:23" ht="0" hidden="1" customHeight="1" x14ac:dyDescent="0.2">
      <c r="B3447" s="8"/>
      <c r="C3447" s="8"/>
      <c r="D3447" s="8"/>
      <c r="E3447" s="8"/>
      <c r="F3447" s="8"/>
      <c r="G3447" s="8"/>
      <c r="H3447" s="8"/>
      <c r="I3447" s="8"/>
      <c r="J3447" s="8"/>
      <c r="K3447" s="8"/>
      <c r="L3447" s="8"/>
      <c r="M3447" s="1"/>
      <c r="W3447" s="15"/>
    </row>
    <row r="3448" spans="2:23" ht="0" hidden="1" customHeight="1" x14ac:dyDescent="0.2">
      <c r="B3448" s="8"/>
      <c r="C3448" s="8"/>
      <c r="D3448" s="8"/>
      <c r="E3448" s="8"/>
      <c r="F3448" s="8"/>
      <c r="G3448" s="8"/>
      <c r="H3448" s="8"/>
      <c r="I3448" s="8"/>
      <c r="J3448" s="8"/>
      <c r="K3448" s="8"/>
      <c r="L3448" s="8"/>
      <c r="M3448" s="1"/>
      <c r="W3448" s="15"/>
    </row>
    <row r="3449" spans="2:23" ht="0" hidden="1" customHeight="1" x14ac:dyDescent="0.2">
      <c r="B3449" s="8"/>
      <c r="C3449" s="8"/>
      <c r="D3449" s="8"/>
      <c r="E3449" s="8"/>
      <c r="F3449" s="8"/>
      <c r="G3449" s="8"/>
      <c r="H3449" s="8"/>
      <c r="I3449" s="8"/>
      <c r="J3449" s="8"/>
      <c r="K3449" s="8"/>
      <c r="L3449" s="8"/>
      <c r="M3449" s="1"/>
      <c r="W3449" s="15"/>
    </row>
    <row r="3450" spans="2:23" ht="0" hidden="1" customHeight="1" x14ac:dyDescent="0.2">
      <c r="B3450" s="8"/>
      <c r="C3450" s="8"/>
      <c r="D3450" s="8"/>
      <c r="E3450" s="8"/>
      <c r="F3450" s="8"/>
      <c r="G3450" s="8"/>
      <c r="H3450" s="8"/>
      <c r="I3450" s="8"/>
      <c r="J3450" s="8"/>
      <c r="K3450" s="8"/>
      <c r="L3450" s="8"/>
      <c r="M3450" s="1"/>
      <c r="W3450" s="15"/>
    </row>
    <row r="3451" spans="2:23" ht="0" hidden="1" customHeight="1" x14ac:dyDescent="0.2">
      <c r="B3451" s="8"/>
      <c r="C3451" s="8"/>
      <c r="D3451" s="8"/>
      <c r="E3451" s="8"/>
      <c r="F3451" s="8"/>
      <c r="G3451" s="8"/>
      <c r="H3451" s="8"/>
      <c r="I3451" s="8"/>
      <c r="J3451" s="8"/>
      <c r="K3451" s="8"/>
      <c r="L3451" s="8"/>
      <c r="M3451" s="1"/>
      <c r="W3451" s="15"/>
    </row>
    <row r="3452" spans="2:23" ht="0" hidden="1" customHeight="1" x14ac:dyDescent="0.2">
      <c r="B3452" s="8"/>
      <c r="C3452" s="8"/>
      <c r="D3452" s="8"/>
      <c r="E3452" s="8"/>
      <c r="F3452" s="8"/>
      <c r="G3452" s="8"/>
      <c r="H3452" s="8"/>
      <c r="I3452" s="8"/>
      <c r="J3452" s="8"/>
      <c r="K3452" s="8"/>
      <c r="L3452" s="8"/>
      <c r="M3452" s="1"/>
      <c r="W3452" s="15"/>
    </row>
    <row r="3453" spans="2:23" ht="0" hidden="1" customHeight="1" x14ac:dyDescent="0.2">
      <c r="B3453" s="8"/>
      <c r="C3453" s="8"/>
      <c r="D3453" s="8"/>
      <c r="E3453" s="8"/>
      <c r="F3453" s="8"/>
      <c r="G3453" s="8"/>
      <c r="H3453" s="8"/>
      <c r="I3453" s="8"/>
      <c r="J3453" s="8"/>
      <c r="K3453" s="8"/>
      <c r="L3453" s="8"/>
      <c r="M3453" s="1"/>
      <c r="W3453" s="15"/>
    </row>
    <row r="3454" spans="2:23" ht="0" hidden="1" customHeight="1" x14ac:dyDescent="0.2">
      <c r="B3454" s="8"/>
      <c r="C3454" s="8"/>
      <c r="D3454" s="8"/>
      <c r="E3454" s="8"/>
      <c r="F3454" s="8"/>
      <c r="G3454" s="8"/>
      <c r="H3454" s="8"/>
      <c r="I3454" s="8"/>
      <c r="J3454" s="8"/>
      <c r="K3454" s="8"/>
      <c r="L3454" s="8"/>
      <c r="M3454" s="1"/>
      <c r="W3454" s="15"/>
    </row>
    <row r="3455" spans="2:23" ht="0" hidden="1" customHeight="1" x14ac:dyDescent="0.2">
      <c r="B3455" s="8"/>
      <c r="C3455" s="8"/>
      <c r="D3455" s="8"/>
      <c r="E3455" s="8"/>
      <c r="F3455" s="8"/>
      <c r="G3455" s="8"/>
      <c r="H3455" s="8"/>
      <c r="I3455" s="8"/>
      <c r="J3455" s="8"/>
      <c r="K3455" s="8"/>
      <c r="L3455" s="8"/>
      <c r="M3455" s="1"/>
      <c r="W3455" s="15"/>
    </row>
    <row r="3456" spans="2:23" ht="0" hidden="1" customHeight="1" x14ac:dyDescent="0.2">
      <c r="B3456" s="8"/>
      <c r="C3456" s="8"/>
      <c r="D3456" s="8"/>
      <c r="E3456" s="8"/>
      <c r="F3456" s="8"/>
      <c r="G3456" s="8"/>
      <c r="H3456" s="8"/>
      <c r="I3456" s="8"/>
      <c r="J3456" s="8"/>
      <c r="K3456" s="8"/>
      <c r="L3456" s="8"/>
      <c r="M3456" s="1"/>
      <c r="W3456" s="15"/>
    </row>
    <row r="3457" spans="2:23" ht="0" hidden="1" customHeight="1" x14ac:dyDescent="0.2">
      <c r="B3457" s="8"/>
      <c r="C3457" s="8"/>
      <c r="D3457" s="8"/>
      <c r="E3457" s="8"/>
      <c r="F3457" s="8"/>
      <c r="G3457" s="8"/>
      <c r="H3457" s="8"/>
      <c r="I3457" s="8"/>
      <c r="J3457" s="8"/>
      <c r="K3457" s="8"/>
      <c r="L3457" s="8"/>
      <c r="M3457" s="1"/>
      <c r="W3457" s="15"/>
    </row>
    <row r="3458" spans="2:23" ht="0" hidden="1" customHeight="1" x14ac:dyDescent="0.2">
      <c r="B3458" s="8"/>
      <c r="C3458" s="8"/>
      <c r="D3458" s="8"/>
      <c r="E3458" s="8"/>
      <c r="F3458" s="8"/>
      <c r="G3458" s="8"/>
      <c r="H3458" s="8"/>
      <c r="I3458" s="8"/>
      <c r="J3458" s="8"/>
      <c r="K3458" s="8"/>
      <c r="L3458" s="8"/>
      <c r="M3458" s="1"/>
      <c r="W3458" s="15"/>
    </row>
    <row r="3459" spans="2:23" ht="0" hidden="1" customHeight="1" x14ac:dyDescent="0.2">
      <c r="B3459" s="8"/>
      <c r="C3459" s="8"/>
      <c r="D3459" s="8"/>
      <c r="E3459" s="8"/>
      <c r="F3459" s="8"/>
      <c r="G3459" s="8"/>
      <c r="H3459" s="8"/>
      <c r="I3459" s="8"/>
      <c r="J3459" s="8"/>
      <c r="K3459" s="8"/>
      <c r="L3459" s="8"/>
      <c r="M3459" s="1"/>
      <c r="W3459" s="15"/>
    </row>
    <row r="3460" spans="2:23" ht="0" hidden="1" customHeight="1" x14ac:dyDescent="0.2">
      <c r="B3460" s="8"/>
      <c r="C3460" s="8"/>
      <c r="D3460" s="8"/>
      <c r="E3460" s="8"/>
      <c r="F3460" s="8"/>
      <c r="G3460" s="8"/>
      <c r="H3460" s="8"/>
      <c r="I3460" s="8"/>
      <c r="J3460" s="8"/>
      <c r="K3460" s="8"/>
      <c r="L3460" s="8"/>
      <c r="M3460" s="1"/>
      <c r="W3460" s="15"/>
    </row>
    <row r="3461" spans="2:23" ht="0" hidden="1" customHeight="1" x14ac:dyDescent="0.2">
      <c r="B3461" s="8"/>
      <c r="C3461" s="8"/>
      <c r="D3461" s="8"/>
      <c r="E3461" s="8"/>
      <c r="F3461" s="8"/>
      <c r="G3461" s="8"/>
      <c r="H3461" s="8"/>
      <c r="I3461" s="8"/>
      <c r="J3461" s="8"/>
      <c r="K3461" s="8"/>
      <c r="L3461" s="8"/>
      <c r="M3461" s="1"/>
      <c r="W3461" s="15"/>
    </row>
    <row r="3462" spans="2:23" ht="0" hidden="1" customHeight="1" x14ac:dyDescent="0.2">
      <c r="B3462" s="8"/>
      <c r="C3462" s="8"/>
      <c r="D3462" s="8"/>
      <c r="E3462" s="8"/>
      <c r="F3462" s="8"/>
      <c r="G3462" s="8"/>
      <c r="H3462" s="8"/>
      <c r="I3462" s="8"/>
      <c r="J3462" s="8"/>
      <c r="K3462" s="8"/>
      <c r="L3462" s="8"/>
      <c r="M3462" s="1"/>
      <c r="W3462" s="15"/>
    </row>
    <row r="3463" spans="2:23" ht="0" hidden="1" customHeight="1" x14ac:dyDescent="0.2">
      <c r="B3463" s="8"/>
      <c r="C3463" s="8"/>
      <c r="D3463" s="8"/>
      <c r="E3463" s="8"/>
      <c r="F3463" s="8"/>
      <c r="G3463" s="8"/>
      <c r="H3463" s="8"/>
      <c r="I3463" s="8"/>
      <c r="J3463" s="8"/>
      <c r="K3463" s="8"/>
      <c r="L3463" s="8"/>
      <c r="M3463" s="1"/>
      <c r="W3463" s="15"/>
    </row>
    <row r="3464" spans="2:23" ht="0" hidden="1" customHeight="1" x14ac:dyDescent="0.2">
      <c r="B3464" s="8"/>
      <c r="C3464" s="8"/>
      <c r="D3464" s="8"/>
      <c r="E3464" s="8"/>
      <c r="F3464" s="8"/>
      <c r="G3464" s="8"/>
      <c r="H3464" s="8"/>
      <c r="I3464" s="8"/>
      <c r="J3464" s="8"/>
      <c r="K3464" s="8"/>
      <c r="L3464" s="8"/>
      <c r="M3464" s="1"/>
      <c r="W3464" s="15"/>
    </row>
    <row r="3465" spans="2:23" ht="0" hidden="1" customHeight="1" x14ac:dyDescent="0.2">
      <c r="B3465" s="8"/>
      <c r="C3465" s="8"/>
      <c r="D3465" s="8"/>
      <c r="E3465" s="8"/>
      <c r="F3465" s="8"/>
      <c r="G3465" s="8"/>
      <c r="H3465" s="8"/>
      <c r="I3465" s="8"/>
      <c r="J3465" s="8"/>
      <c r="K3465" s="8"/>
      <c r="L3465" s="8"/>
      <c r="M3465" s="1"/>
      <c r="W3465" s="15"/>
    </row>
    <row r="3466" spans="2:23" ht="0" hidden="1" customHeight="1" x14ac:dyDescent="0.2">
      <c r="B3466" s="8"/>
      <c r="C3466" s="8"/>
      <c r="D3466" s="8"/>
      <c r="E3466" s="8"/>
      <c r="F3466" s="8"/>
      <c r="G3466" s="8"/>
      <c r="H3466" s="8"/>
      <c r="I3466" s="8"/>
      <c r="J3466" s="8"/>
      <c r="K3466" s="8"/>
      <c r="L3466" s="8"/>
      <c r="M3466" s="1"/>
      <c r="W3466" s="15"/>
    </row>
    <row r="3467" spans="2:23" ht="0" hidden="1" customHeight="1" x14ac:dyDescent="0.2">
      <c r="B3467" s="8"/>
      <c r="C3467" s="8"/>
      <c r="D3467" s="8"/>
      <c r="E3467" s="8"/>
      <c r="F3467" s="8"/>
      <c r="G3467" s="8"/>
      <c r="H3467" s="8"/>
      <c r="I3467" s="8"/>
      <c r="J3467" s="8"/>
      <c r="K3467" s="8"/>
      <c r="L3467" s="8"/>
      <c r="M3467" s="1"/>
      <c r="W3467" s="15"/>
    </row>
    <row r="3468" spans="2:23" ht="0" hidden="1" customHeight="1" x14ac:dyDescent="0.2">
      <c r="B3468" s="8"/>
      <c r="C3468" s="8"/>
      <c r="D3468" s="8"/>
      <c r="E3468" s="8"/>
      <c r="F3468" s="8"/>
      <c r="G3468" s="8"/>
      <c r="H3468" s="8"/>
      <c r="I3468" s="8"/>
      <c r="J3468" s="8"/>
      <c r="K3468" s="8"/>
      <c r="L3468" s="8"/>
      <c r="M3468" s="1"/>
      <c r="W3468" s="15"/>
    </row>
    <row r="3469" spans="2:23" ht="0" hidden="1" customHeight="1" x14ac:dyDescent="0.2">
      <c r="B3469" s="8"/>
      <c r="C3469" s="8"/>
      <c r="D3469" s="8"/>
      <c r="E3469" s="8"/>
      <c r="F3469" s="8"/>
      <c r="G3469" s="8"/>
      <c r="H3469" s="8"/>
      <c r="I3469" s="8"/>
      <c r="J3469" s="8"/>
      <c r="K3469" s="8"/>
      <c r="L3469" s="8"/>
      <c r="M3469" s="1"/>
      <c r="W3469" s="15"/>
    </row>
    <row r="3470" spans="2:23" ht="0" hidden="1" customHeight="1" x14ac:dyDescent="0.2">
      <c r="B3470" s="8"/>
      <c r="C3470" s="8"/>
      <c r="D3470" s="8"/>
      <c r="E3470" s="8"/>
      <c r="F3470" s="8"/>
      <c r="G3470" s="8"/>
      <c r="H3470" s="8"/>
      <c r="I3470" s="8"/>
      <c r="J3470" s="8"/>
      <c r="K3470" s="8"/>
      <c r="L3470" s="8"/>
      <c r="M3470" s="1"/>
      <c r="W3470" s="15"/>
    </row>
    <row r="3471" spans="2:23" ht="0" hidden="1" customHeight="1" x14ac:dyDescent="0.2">
      <c r="B3471" s="8"/>
      <c r="C3471" s="8"/>
      <c r="D3471" s="8"/>
      <c r="E3471" s="8"/>
      <c r="F3471" s="8"/>
      <c r="G3471" s="8"/>
      <c r="H3471" s="8"/>
      <c r="I3471" s="8"/>
      <c r="J3471" s="8"/>
      <c r="K3471" s="8"/>
      <c r="L3471" s="8"/>
      <c r="M3471" s="1"/>
      <c r="W3471" s="15"/>
    </row>
    <row r="3472" spans="2:23" ht="0" hidden="1" customHeight="1" x14ac:dyDescent="0.2">
      <c r="B3472" s="8"/>
      <c r="C3472" s="8"/>
      <c r="D3472" s="8"/>
      <c r="E3472" s="8"/>
      <c r="F3472" s="8"/>
      <c r="G3472" s="8"/>
      <c r="H3472" s="8"/>
      <c r="I3472" s="8"/>
      <c r="J3472" s="8"/>
      <c r="K3472" s="8"/>
      <c r="L3472" s="8"/>
      <c r="M3472" s="1"/>
      <c r="W3472" s="15"/>
    </row>
    <row r="3473" spans="2:23" ht="0" hidden="1" customHeight="1" x14ac:dyDescent="0.2">
      <c r="B3473" s="8"/>
      <c r="C3473" s="8"/>
      <c r="D3473" s="8"/>
      <c r="E3473" s="8"/>
      <c r="F3473" s="8"/>
      <c r="G3473" s="8"/>
      <c r="H3473" s="8"/>
      <c r="I3473" s="8"/>
      <c r="J3473" s="8"/>
      <c r="K3473" s="8"/>
      <c r="L3473" s="8"/>
      <c r="M3473" s="1"/>
      <c r="W3473" s="15"/>
    </row>
    <row r="3474" spans="2:23" ht="0" hidden="1" customHeight="1" x14ac:dyDescent="0.2">
      <c r="B3474" s="8"/>
      <c r="C3474" s="8"/>
      <c r="D3474" s="8"/>
      <c r="E3474" s="8"/>
      <c r="F3474" s="8"/>
      <c r="G3474" s="8"/>
      <c r="H3474" s="8"/>
      <c r="I3474" s="8"/>
      <c r="J3474" s="8"/>
      <c r="K3474" s="8"/>
      <c r="L3474" s="8"/>
      <c r="M3474" s="1"/>
      <c r="W3474" s="15"/>
    </row>
    <row r="3475" spans="2:23" ht="0" hidden="1" customHeight="1" x14ac:dyDescent="0.2">
      <c r="B3475" s="8"/>
      <c r="C3475" s="8"/>
      <c r="D3475" s="8"/>
      <c r="E3475" s="8"/>
      <c r="F3475" s="8"/>
      <c r="G3475" s="8"/>
      <c r="H3475" s="8"/>
      <c r="I3475" s="8"/>
      <c r="J3475" s="8"/>
      <c r="K3475" s="8"/>
      <c r="L3475" s="8"/>
      <c r="M3475" s="1"/>
      <c r="W3475" s="15"/>
    </row>
    <row r="3476" spans="2:23" ht="0" hidden="1" customHeight="1" x14ac:dyDescent="0.2">
      <c r="B3476" s="8"/>
      <c r="C3476" s="8"/>
      <c r="D3476" s="8"/>
      <c r="E3476" s="8"/>
      <c r="F3476" s="8"/>
      <c r="G3476" s="8"/>
      <c r="H3476" s="8"/>
      <c r="I3476" s="8"/>
      <c r="J3476" s="8"/>
      <c r="K3476" s="8"/>
      <c r="L3476" s="8"/>
      <c r="M3476" s="1"/>
      <c r="W3476" s="15"/>
    </row>
    <row r="3477" spans="2:23" ht="0" hidden="1" customHeight="1" x14ac:dyDescent="0.2">
      <c r="B3477" s="8"/>
      <c r="C3477" s="8"/>
      <c r="D3477" s="8"/>
      <c r="E3477" s="8"/>
      <c r="F3477" s="8"/>
      <c r="G3477" s="8"/>
      <c r="H3477" s="8"/>
      <c r="I3477" s="8"/>
      <c r="J3477" s="8"/>
      <c r="K3477" s="8"/>
      <c r="L3477" s="8"/>
      <c r="M3477" s="1"/>
      <c r="W3477" s="15"/>
    </row>
    <row r="3478" spans="2:23" ht="0" hidden="1" customHeight="1" x14ac:dyDescent="0.2">
      <c r="B3478" s="8"/>
      <c r="C3478" s="8"/>
      <c r="D3478" s="8"/>
      <c r="E3478" s="8"/>
      <c r="F3478" s="8"/>
      <c r="G3478" s="8"/>
      <c r="H3478" s="8"/>
      <c r="I3478" s="8"/>
      <c r="J3478" s="8"/>
      <c r="K3478" s="8"/>
      <c r="L3478" s="8"/>
      <c r="M3478" s="1"/>
      <c r="W3478" s="15"/>
    </row>
    <row r="3479" spans="2:23" ht="0" hidden="1" customHeight="1" x14ac:dyDescent="0.2">
      <c r="B3479" s="8"/>
      <c r="C3479" s="8"/>
      <c r="D3479" s="8"/>
      <c r="E3479" s="8"/>
      <c r="F3479" s="8"/>
      <c r="G3479" s="8"/>
      <c r="H3479" s="8"/>
      <c r="I3479" s="8"/>
      <c r="J3479" s="8"/>
      <c r="K3479" s="8"/>
      <c r="L3479" s="8"/>
      <c r="M3479" s="1"/>
      <c r="W3479" s="15"/>
    </row>
    <row r="3480" spans="2:23" ht="0" hidden="1" customHeight="1" x14ac:dyDescent="0.2">
      <c r="B3480" s="8"/>
      <c r="C3480" s="8"/>
      <c r="D3480" s="8"/>
      <c r="E3480" s="8"/>
      <c r="F3480" s="8"/>
      <c r="G3480" s="8"/>
      <c r="H3480" s="8"/>
      <c r="I3480" s="8"/>
      <c r="J3480" s="8"/>
      <c r="K3480" s="8"/>
      <c r="L3480" s="8"/>
      <c r="M3480" s="1"/>
      <c r="W3480" s="15"/>
    </row>
    <row r="3481" spans="2:23" ht="0" hidden="1" customHeight="1" x14ac:dyDescent="0.2">
      <c r="B3481" s="8"/>
      <c r="C3481" s="8"/>
      <c r="D3481" s="8"/>
      <c r="E3481" s="8"/>
      <c r="F3481" s="8"/>
      <c r="G3481" s="8"/>
      <c r="H3481" s="8"/>
      <c r="I3481" s="8"/>
      <c r="J3481" s="8"/>
      <c r="K3481" s="8"/>
      <c r="L3481" s="8"/>
      <c r="M3481" s="1"/>
      <c r="W3481" s="15"/>
    </row>
    <row r="3482" spans="2:23" ht="0" hidden="1" customHeight="1" x14ac:dyDescent="0.2">
      <c r="B3482" s="8"/>
      <c r="C3482" s="8"/>
      <c r="D3482" s="8"/>
      <c r="E3482" s="8"/>
      <c r="F3482" s="8"/>
      <c r="G3482" s="8"/>
      <c r="H3482" s="8"/>
      <c r="I3482" s="8"/>
      <c r="J3482" s="8"/>
      <c r="K3482" s="8"/>
      <c r="L3482" s="8"/>
      <c r="M3482" s="1"/>
      <c r="W3482" s="15"/>
    </row>
    <row r="3483" spans="2:23" ht="0" hidden="1" customHeight="1" x14ac:dyDescent="0.2">
      <c r="B3483" s="8"/>
      <c r="C3483" s="8"/>
      <c r="D3483" s="8"/>
      <c r="E3483" s="8"/>
      <c r="F3483" s="8"/>
      <c r="G3483" s="8"/>
      <c r="H3483" s="8"/>
      <c r="I3483" s="8"/>
      <c r="J3483" s="8"/>
      <c r="K3483" s="8"/>
      <c r="L3483" s="8"/>
      <c r="M3483" s="1"/>
      <c r="W3483" s="15"/>
    </row>
    <row r="3484" spans="2:23" ht="0" hidden="1" customHeight="1" x14ac:dyDescent="0.2">
      <c r="B3484" s="8"/>
      <c r="C3484" s="8"/>
      <c r="D3484" s="8"/>
      <c r="E3484" s="8"/>
      <c r="F3484" s="8"/>
      <c r="G3484" s="8"/>
      <c r="H3484" s="8"/>
      <c r="I3484" s="8"/>
      <c r="J3484" s="8"/>
      <c r="K3484" s="8"/>
      <c r="L3484" s="8"/>
      <c r="M3484" s="1"/>
      <c r="W3484" s="15"/>
    </row>
    <row r="3485" spans="2:23" ht="0" hidden="1" customHeight="1" x14ac:dyDescent="0.2">
      <c r="B3485" s="8"/>
      <c r="C3485" s="8"/>
      <c r="D3485" s="8"/>
      <c r="E3485" s="8"/>
      <c r="F3485" s="8"/>
      <c r="G3485" s="8"/>
      <c r="H3485" s="8"/>
      <c r="I3485" s="8"/>
      <c r="J3485" s="8"/>
      <c r="K3485" s="8"/>
      <c r="L3485" s="8"/>
      <c r="M3485" s="1"/>
      <c r="W3485" s="15"/>
    </row>
    <row r="3486" spans="2:23" ht="0" hidden="1" customHeight="1" x14ac:dyDescent="0.2">
      <c r="B3486" s="8"/>
      <c r="C3486" s="8"/>
      <c r="D3486" s="8"/>
      <c r="E3486" s="8"/>
      <c r="F3486" s="8"/>
      <c r="G3486" s="8"/>
      <c r="H3486" s="8"/>
      <c r="I3486" s="8"/>
      <c r="J3486" s="8"/>
      <c r="K3486" s="8"/>
      <c r="L3486" s="8"/>
      <c r="M3486" s="1"/>
      <c r="W3486" s="15"/>
    </row>
    <row r="3487" spans="2:23" ht="0" hidden="1" customHeight="1" x14ac:dyDescent="0.2">
      <c r="B3487" s="8"/>
      <c r="C3487" s="8"/>
      <c r="D3487" s="8"/>
      <c r="E3487" s="8"/>
      <c r="F3487" s="8"/>
      <c r="G3487" s="8"/>
      <c r="H3487" s="8"/>
      <c r="I3487" s="8"/>
      <c r="J3487" s="8"/>
      <c r="K3487" s="8"/>
      <c r="L3487" s="8"/>
      <c r="M3487" s="1"/>
      <c r="W3487" s="15"/>
    </row>
    <row r="3488" spans="2:23" ht="0" hidden="1" customHeight="1" x14ac:dyDescent="0.2">
      <c r="B3488" s="8"/>
      <c r="C3488" s="8"/>
      <c r="D3488" s="8"/>
      <c r="E3488" s="8"/>
      <c r="F3488" s="8"/>
      <c r="G3488" s="8"/>
      <c r="H3488" s="8"/>
      <c r="I3488" s="8"/>
      <c r="J3488" s="8"/>
      <c r="K3488" s="8"/>
      <c r="L3488" s="8"/>
      <c r="M3488" s="1"/>
      <c r="W3488" s="15"/>
    </row>
    <row r="3489" spans="2:23" ht="0" hidden="1" customHeight="1" x14ac:dyDescent="0.2">
      <c r="B3489" s="8"/>
      <c r="C3489" s="8"/>
      <c r="D3489" s="8"/>
      <c r="E3489" s="8"/>
      <c r="F3489" s="8"/>
      <c r="G3489" s="8"/>
      <c r="H3489" s="8"/>
      <c r="I3489" s="8"/>
      <c r="J3489" s="8"/>
      <c r="K3489" s="8"/>
      <c r="L3489" s="8"/>
      <c r="M3489" s="1"/>
      <c r="W3489" s="15"/>
    </row>
    <row r="3490" spans="2:23" ht="0" hidden="1" customHeight="1" x14ac:dyDescent="0.2">
      <c r="B3490" s="8"/>
      <c r="C3490" s="8"/>
      <c r="D3490" s="8"/>
      <c r="E3490" s="8"/>
      <c r="F3490" s="8"/>
      <c r="G3490" s="8"/>
      <c r="H3490" s="8"/>
      <c r="I3490" s="8"/>
      <c r="J3490" s="8"/>
      <c r="K3490" s="8"/>
      <c r="L3490" s="8"/>
      <c r="M3490" s="1"/>
      <c r="W3490" s="15"/>
    </row>
    <row r="3491" spans="2:23" ht="0" hidden="1" customHeight="1" x14ac:dyDescent="0.2">
      <c r="B3491" s="8"/>
      <c r="C3491" s="8"/>
      <c r="D3491" s="8"/>
      <c r="E3491" s="8"/>
      <c r="F3491" s="8"/>
      <c r="G3491" s="8"/>
      <c r="H3491" s="8"/>
      <c r="I3491" s="8"/>
      <c r="J3491" s="8"/>
      <c r="K3491" s="8"/>
      <c r="L3491" s="8"/>
      <c r="M3491" s="1"/>
      <c r="W3491" s="15"/>
    </row>
    <row r="3492" spans="2:23" ht="0" hidden="1" customHeight="1" x14ac:dyDescent="0.2">
      <c r="B3492" s="8"/>
      <c r="C3492" s="8"/>
      <c r="D3492" s="8"/>
      <c r="E3492" s="8"/>
      <c r="F3492" s="8"/>
      <c r="G3492" s="8"/>
      <c r="H3492" s="8"/>
      <c r="I3492" s="8"/>
      <c r="J3492" s="8"/>
      <c r="K3492" s="8"/>
      <c r="L3492" s="8"/>
      <c r="M3492" s="1"/>
      <c r="W3492" s="15"/>
    </row>
    <row r="3493" spans="2:23" ht="0" hidden="1" customHeight="1" x14ac:dyDescent="0.2">
      <c r="B3493" s="8"/>
      <c r="C3493" s="8"/>
      <c r="D3493" s="8"/>
      <c r="E3493" s="8"/>
      <c r="F3493" s="8"/>
      <c r="G3493" s="8"/>
      <c r="H3493" s="8"/>
      <c r="I3493" s="8"/>
      <c r="J3493" s="8"/>
      <c r="K3493" s="8"/>
      <c r="L3493" s="8"/>
      <c r="M3493" s="1"/>
      <c r="W3493" s="15"/>
    </row>
    <row r="3494" spans="2:23" ht="0" hidden="1" customHeight="1" x14ac:dyDescent="0.2">
      <c r="B3494" s="8"/>
      <c r="C3494" s="8"/>
      <c r="D3494" s="8"/>
      <c r="E3494" s="8"/>
      <c r="F3494" s="8"/>
      <c r="G3494" s="8"/>
      <c r="H3494" s="8"/>
      <c r="I3494" s="8"/>
      <c r="J3494" s="8"/>
      <c r="K3494" s="8"/>
      <c r="L3494" s="8"/>
      <c r="M3494" s="1"/>
      <c r="W3494" s="15"/>
    </row>
    <row r="3495" spans="2:23" ht="0" hidden="1" customHeight="1" x14ac:dyDescent="0.2">
      <c r="B3495" s="8"/>
      <c r="C3495" s="8"/>
      <c r="D3495" s="8"/>
      <c r="E3495" s="8"/>
      <c r="F3495" s="8"/>
      <c r="G3495" s="8"/>
      <c r="H3495" s="8"/>
      <c r="I3495" s="8"/>
      <c r="J3495" s="8"/>
      <c r="K3495" s="8"/>
      <c r="L3495" s="8"/>
      <c r="M3495" s="1"/>
      <c r="W3495" s="15"/>
    </row>
    <row r="3496" spans="2:23" ht="0" hidden="1" customHeight="1" x14ac:dyDescent="0.2">
      <c r="B3496" s="8"/>
      <c r="C3496" s="8"/>
      <c r="D3496" s="8"/>
      <c r="E3496" s="8"/>
      <c r="F3496" s="8"/>
      <c r="G3496" s="8"/>
      <c r="H3496" s="8"/>
      <c r="I3496" s="8"/>
      <c r="J3496" s="8"/>
      <c r="K3496" s="8"/>
      <c r="L3496" s="8"/>
      <c r="M3496" s="1"/>
      <c r="W3496" s="15"/>
    </row>
    <row r="3497" spans="2:23" ht="0" hidden="1" customHeight="1" x14ac:dyDescent="0.2">
      <c r="B3497" s="8"/>
      <c r="C3497" s="8"/>
      <c r="D3497" s="8"/>
      <c r="E3497" s="8"/>
      <c r="F3497" s="8"/>
      <c r="G3497" s="8"/>
      <c r="H3497" s="8"/>
      <c r="I3497" s="8"/>
      <c r="J3497" s="8"/>
      <c r="K3497" s="8"/>
      <c r="L3497" s="8"/>
      <c r="M3497" s="1"/>
      <c r="W3497" s="15"/>
    </row>
    <row r="3498" spans="2:23" ht="0" hidden="1" customHeight="1" x14ac:dyDescent="0.2">
      <c r="B3498" s="8"/>
      <c r="C3498" s="8"/>
      <c r="D3498" s="8"/>
      <c r="E3498" s="8"/>
      <c r="F3498" s="8"/>
      <c r="G3498" s="8"/>
      <c r="H3498" s="8"/>
      <c r="I3498" s="8"/>
      <c r="J3498" s="8"/>
      <c r="K3498" s="8"/>
      <c r="L3498" s="8"/>
      <c r="M3498" s="1"/>
      <c r="W3498" s="15"/>
    </row>
    <row r="3499" spans="2:23" ht="0" hidden="1" customHeight="1" x14ac:dyDescent="0.2">
      <c r="B3499" s="8"/>
      <c r="C3499" s="8"/>
      <c r="D3499" s="8"/>
      <c r="E3499" s="8"/>
      <c r="F3499" s="8"/>
      <c r="G3499" s="8"/>
      <c r="H3499" s="8"/>
      <c r="I3499" s="8"/>
      <c r="J3499" s="8"/>
      <c r="K3499" s="8"/>
      <c r="L3499" s="8"/>
      <c r="M3499" s="1"/>
      <c r="W3499" s="15"/>
    </row>
    <row r="3500" spans="2:23" ht="0" hidden="1" customHeight="1" x14ac:dyDescent="0.2">
      <c r="B3500" s="8"/>
      <c r="C3500" s="8"/>
      <c r="D3500" s="8"/>
      <c r="E3500" s="8"/>
      <c r="F3500" s="8"/>
      <c r="G3500" s="8"/>
      <c r="H3500" s="8"/>
      <c r="I3500" s="8"/>
      <c r="J3500" s="8"/>
      <c r="K3500" s="8"/>
      <c r="L3500" s="8"/>
      <c r="M3500" s="1"/>
      <c r="W3500" s="15"/>
    </row>
    <row r="3501" spans="2:23" ht="0" hidden="1" customHeight="1" x14ac:dyDescent="0.2">
      <c r="B3501" s="8"/>
      <c r="C3501" s="8"/>
      <c r="D3501" s="8"/>
      <c r="E3501" s="8"/>
      <c r="F3501" s="8"/>
      <c r="G3501" s="8"/>
      <c r="H3501" s="8"/>
      <c r="I3501" s="8"/>
      <c r="J3501" s="8"/>
      <c r="K3501" s="8"/>
      <c r="L3501" s="8"/>
      <c r="M3501" s="1"/>
      <c r="W3501" s="15"/>
    </row>
    <row r="3502" spans="2:23" ht="0" hidden="1" customHeight="1" x14ac:dyDescent="0.2">
      <c r="B3502" s="8"/>
      <c r="C3502" s="8"/>
      <c r="D3502" s="8"/>
      <c r="E3502" s="8"/>
      <c r="F3502" s="8"/>
      <c r="G3502" s="8"/>
      <c r="H3502" s="8"/>
      <c r="I3502" s="8"/>
      <c r="J3502" s="8"/>
      <c r="K3502" s="8"/>
      <c r="L3502" s="8"/>
      <c r="M3502" s="1"/>
      <c r="W3502" s="15"/>
    </row>
    <row r="3503" spans="2:23" ht="0" hidden="1" customHeight="1" x14ac:dyDescent="0.2">
      <c r="B3503" s="8"/>
      <c r="C3503" s="8"/>
      <c r="D3503" s="8"/>
      <c r="E3503" s="8"/>
      <c r="F3503" s="8"/>
      <c r="G3503" s="8"/>
      <c r="H3503" s="8"/>
      <c r="I3503" s="8"/>
      <c r="J3503" s="8"/>
      <c r="K3503" s="8"/>
      <c r="L3503" s="8"/>
      <c r="M3503" s="1"/>
      <c r="W3503" s="15"/>
    </row>
    <row r="3504" spans="2:23" ht="0" hidden="1" customHeight="1" x14ac:dyDescent="0.2">
      <c r="B3504" s="8"/>
      <c r="C3504" s="8"/>
      <c r="D3504" s="8"/>
      <c r="E3504" s="8"/>
      <c r="F3504" s="8"/>
      <c r="G3504" s="8"/>
      <c r="H3504" s="8"/>
      <c r="I3504" s="8"/>
      <c r="J3504" s="8"/>
      <c r="K3504" s="8"/>
      <c r="L3504" s="8"/>
      <c r="M3504" s="1"/>
      <c r="W3504" s="15"/>
    </row>
    <row r="3505" spans="2:23" ht="0" hidden="1" customHeight="1" x14ac:dyDescent="0.2">
      <c r="B3505" s="8"/>
      <c r="C3505" s="8"/>
      <c r="D3505" s="8"/>
      <c r="E3505" s="8"/>
      <c r="F3505" s="8"/>
      <c r="G3505" s="8"/>
      <c r="H3505" s="8"/>
      <c r="I3505" s="8"/>
      <c r="J3505" s="8"/>
      <c r="K3505" s="8"/>
      <c r="L3505" s="8"/>
      <c r="M3505" s="1"/>
      <c r="W3505" s="15"/>
    </row>
    <row r="3506" spans="2:23" ht="0" hidden="1" customHeight="1" x14ac:dyDescent="0.2">
      <c r="B3506" s="8"/>
      <c r="C3506" s="8"/>
      <c r="D3506" s="8"/>
      <c r="E3506" s="8"/>
      <c r="F3506" s="8"/>
      <c r="G3506" s="8"/>
      <c r="H3506" s="8"/>
      <c r="I3506" s="8"/>
      <c r="J3506" s="8"/>
      <c r="K3506" s="8"/>
      <c r="L3506" s="8"/>
      <c r="M3506" s="1"/>
      <c r="W3506" s="15"/>
    </row>
    <row r="3507" spans="2:23" ht="0" hidden="1" customHeight="1" x14ac:dyDescent="0.2">
      <c r="B3507" s="8"/>
      <c r="C3507" s="8"/>
      <c r="D3507" s="8"/>
      <c r="E3507" s="8"/>
      <c r="F3507" s="8"/>
      <c r="G3507" s="8"/>
      <c r="H3507" s="8"/>
      <c r="I3507" s="8"/>
      <c r="J3507" s="8"/>
      <c r="K3507" s="8"/>
      <c r="L3507" s="8"/>
      <c r="M3507" s="1"/>
      <c r="W3507" s="15"/>
    </row>
    <row r="3508" spans="2:23" ht="0" hidden="1" customHeight="1" x14ac:dyDescent="0.2">
      <c r="B3508" s="8"/>
      <c r="C3508" s="8"/>
      <c r="D3508" s="8"/>
      <c r="E3508" s="8"/>
      <c r="F3508" s="8"/>
      <c r="G3508" s="8"/>
      <c r="H3508" s="8"/>
      <c r="I3508" s="8"/>
      <c r="J3508" s="8"/>
      <c r="K3508" s="8"/>
      <c r="L3508" s="8"/>
      <c r="M3508" s="1"/>
      <c r="W3508" s="15"/>
    </row>
    <row r="3509" spans="2:23" ht="0" hidden="1" customHeight="1" x14ac:dyDescent="0.2">
      <c r="B3509" s="8"/>
      <c r="C3509" s="8"/>
      <c r="D3509" s="8"/>
      <c r="E3509" s="8"/>
      <c r="F3509" s="8"/>
      <c r="G3509" s="8"/>
      <c r="H3509" s="8"/>
      <c r="I3509" s="8"/>
      <c r="J3509" s="8"/>
      <c r="K3509" s="8"/>
      <c r="L3509" s="8"/>
      <c r="M3509" s="1"/>
      <c r="W3509" s="15"/>
    </row>
    <row r="3510" spans="2:23" ht="0" hidden="1" customHeight="1" x14ac:dyDescent="0.2">
      <c r="B3510" s="8"/>
      <c r="C3510" s="8"/>
      <c r="D3510" s="8"/>
      <c r="E3510" s="8"/>
      <c r="F3510" s="8"/>
      <c r="G3510" s="8"/>
      <c r="H3510" s="8"/>
      <c r="I3510" s="8"/>
      <c r="J3510" s="8"/>
      <c r="K3510" s="8"/>
      <c r="L3510" s="8"/>
      <c r="M3510" s="1"/>
      <c r="W3510" s="15"/>
    </row>
    <row r="3511" spans="2:23" ht="0" hidden="1" customHeight="1" x14ac:dyDescent="0.2">
      <c r="B3511" s="8"/>
      <c r="C3511" s="8"/>
      <c r="D3511" s="8"/>
      <c r="E3511" s="8"/>
      <c r="F3511" s="8"/>
      <c r="G3511" s="8"/>
      <c r="H3511" s="8"/>
      <c r="I3511" s="8"/>
      <c r="J3511" s="8"/>
      <c r="K3511" s="8"/>
      <c r="L3511" s="8"/>
      <c r="M3511" s="1"/>
      <c r="W3511" s="15"/>
    </row>
    <row r="3512" spans="2:23" ht="0" hidden="1" customHeight="1" x14ac:dyDescent="0.2">
      <c r="B3512" s="8"/>
      <c r="C3512" s="8"/>
      <c r="D3512" s="8"/>
      <c r="E3512" s="8"/>
      <c r="F3512" s="8"/>
      <c r="G3512" s="8"/>
      <c r="H3512" s="8"/>
      <c r="I3512" s="8"/>
      <c r="J3512" s="8"/>
      <c r="K3512" s="8"/>
      <c r="L3512" s="8"/>
      <c r="M3512" s="1"/>
      <c r="W3512" s="15"/>
    </row>
    <row r="3513" spans="2:23" ht="0" hidden="1" customHeight="1" x14ac:dyDescent="0.2">
      <c r="B3513" s="8"/>
      <c r="C3513" s="8"/>
      <c r="D3513" s="8"/>
      <c r="E3513" s="8"/>
      <c r="F3513" s="8"/>
      <c r="G3513" s="8"/>
      <c r="H3513" s="8"/>
      <c r="I3513" s="8"/>
      <c r="J3513" s="8"/>
      <c r="K3513" s="8"/>
      <c r="L3513" s="8"/>
      <c r="M3513" s="1"/>
      <c r="W3513" s="15"/>
    </row>
    <row r="3514" spans="2:23" ht="0" hidden="1" customHeight="1" x14ac:dyDescent="0.2">
      <c r="B3514" s="8"/>
      <c r="C3514" s="8"/>
      <c r="D3514" s="8"/>
      <c r="E3514" s="8"/>
      <c r="F3514" s="8"/>
      <c r="G3514" s="8"/>
      <c r="H3514" s="8"/>
      <c r="I3514" s="8"/>
      <c r="J3514" s="8"/>
      <c r="K3514" s="8"/>
      <c r="L3514" s="8"/>
      <c r="M3514" s="1"/>
      <c r="W3514" s="15"/>
    </row>
    <row r="3515" spans="2:23" ht="0" hidden="1" customHeight="1" x14ac:dyDescent="0.2">
      <c r="B3515" s="8"/>
      <c r="C3515" s="8"/>
      <c r="D3515" s="8"/>
      <c r="E3515" s="8"/>
      <c r="F3515" s="8"/>
      <c r="G3515" s="8"/>
      <c r="H3515" s="8"/>
      <c r="I3515" s="8"/>
      <c r="J3515" s="8"/>
      <c r="K3515" s="8"/>
      <c r="L3515" s="8"/>
      <c r="M3515" s="1"/>
      <c r="W3515" s="15"/>
    </row>
    <row r="3516" spans="2:23" ht="0" hidden="1" customHeight="1" x14ac:dyDescent="0.2">
      <c r="B3516" s="8"/>
      <c r="C3516" s="8"/>
      <c r="D3516" s="8"/>
      <c r="E3516" s="8"/>
      <c r="F3516" s="8"/>
      <c r="G3516" s="8"/>
      <c r="H3516" s="8"/>
      <c r="I3516" s="8"/>
      <c r="J3516" s="8"/>
      <c r="K3516" s="8"/>
      <c r="L3516" s="8"/>
      <c r="M3516" s="1"/>
      <c r="W3516" s="15"/>
    </row>
    <row r="3517" spans="2:23" ht="0" hidden="1" customHeight="1" x14ac:dyDescent="0.2">
      <c r="B3517" s="8"/>
      <c r="C3517" s="8"/>
      <c r="D3517" s="8"/>
      <c r="E3517" s="8"/>
      <c r="F3517" s="8"/>
      <c r="G3517" s="8"/>
      <c r="H3517" s="8"/>
      <c r="I3517" s="8"/>
      <c r="J3517" s="8"/>
      <c r="K3517" s="8"/>
      <c r="L3517" s="8"/>
      <c r="M3517" s="1"/>
      <c r="W3517" s="15"/>
    </row>
    <row r="3518" spans="2:23" ht="0" hidden="1" customHeight="1" x14ac:dyDescent="0.2">
      <c r="B3518" s="8"/>
      <c r="C3518" s="8"/>
      <c r="D3518" s="8"/>
      <c r="E3518" s="8"/>
      <c r="F3518" s="8"/>
      <c r="G3518" s="8"/>
      <c r="H3518" s="8"/>
      <c r="I3518" s="8"/>
      <c r="J3518" s="8"/>
      <c r="K3518" s="8"/>
      <c r="L3518" s="8"/>
      <c r="M3518" s="1"/>
      <c r="W3518" s="15"/>
    </row>
    <row r="3519" spans="2:23" ht="0" hidden="1" customHeight="1" x14ac:dyDescent="0.2">
      <c r="B3519" s="8"/>
      <c r="C3519" s="8"/>
      <c r="D3519" s="8"/>
      <c r="E3519" s="8"/>
      <c r="F3519" s="8"/>
      <c r="G3519" s="8"/>
      <c r="H3519" s="8"/>
      <c r="I3519" s="8"/>
      <c r="J3519" s="8"/>
      <c r="K3519" s="8"/>
      <c r="L3519" s="8"/>
      <c r="M3519" s="1"/>
      <c r="W3519" s="15"/>
    </row>
    <row r="3520" spans="2:23" ht="0" hidden="1" customHeight="1" x14ac:dyDescent="0.2">
      <c r="B3520" s="8"/>
      <c r="C3520" s="8"/>
      <c r="D3520" s="8"/>
      <c r="E3520" s="8"/>
      <c r="F3520" s="8"/>
      <c r="G3520" s="8"/>
      <c r="H3520" s="8"/>
      <c r="I3520" s="8"/>
      <c r="J3520" s="8"/>
      <c r="K3520" s="8"/>
      <c r="L3520" s="8"/>
      <c r="M3520" s="1"/>
      <c r="W3520" s="15"/>
    </row>
    <row r="3521" spans="2:23" ht="0" hidden="1" customHeight="1" x14ac:dyDescent="0.2">
      <c r="B3521" s="8"/>
      <c r="C3521" s="8"/>
      <c r="D3521" s="8"/>
      <c r="E3521" s="8"/>
      <c r="F3521" s="8"/>
      <c r="G3521" s="8"/>
      <c r="H3521" s="8"/>
      <c r="I3521" s="8"/>
      <c r="J3521" s="8"/>
      <c r="K3521" s="8"/>
      <c r="L3521" s="8"/>
      <c r="M3521" s="1"/>
      <c r="W3521" s="15"/>
    </row>
    <row r="3522" spans="2:23" ht="0" hidden="1" customHeight="1" x14ac:dyDescent="0.2">
      <c r="B3522" s="8"/>
      <c r="C3522" s="8"/>
      <c r="D3522" s="8"/>
      <c r="E3522" s="8"/>
      <c r="F3522" s="8"/>
      <c r="G3522" s="8"/>
      <c r="H3522" s="8"/>
      <c r="I3522" s="8"/>
      <c r="J3522" s="8"/>
      <c r="K3522" s="8"/>
      <c r="L3522" s="8"/>
      <c r="M3522" s="1"/>
      <c r="W3522" s="15"/>
    </row>
    <row r="3523" spans="2:23" ht="0" hidden="1" customHeight="1" x14ac:dyDescent="0.2">
      <c r="B3523" s="8"/>
      <c r="C3523" s="8"/>
      <c r="D3523" s="8"/>
      <c r="E3523" s="8"/>
      <c r="F3523" s="8"/>
      <c r="G3523" s="8"/>
      <c r="H3523" s="8"/>
      <c r="I3523" s="8"/>
      <c r="J3523" s="8"/>
      <c r="K3523" s="8"/>
      <c r="L3523" s="8"/>
      <c r="M3523" s="1"/>
      <c r="W3523" s="15"/>
    </row>
    <row r="3524" spans="2:23" ht="0" hidden="1" customHeight="1" x14ac:dyDescent="0.2">
      <c r="B3524" s="8"/>
      <c r="C3524" s="8"/>
      <c r="D3524" s="8"/>
      <c r="E3524" s="8"/>
      <c r="F3524" s="8"/>
      <c r="G3524" s="8"/>
      <c r="H3524" s="8"/>
      <c r="I3524" s="8"/>
      <c r="J3524" s="8"/>
      <c r="K3524" s="8"/>
      <c r="L3524" s="8"/>
      <c r="M3524" s="1"/>
      <c r="W3524" s="15"/>
    </row>
    <row r="3525" spans="2:23" ht="0" hidden="1" customHeight="1" x14ac:dyDescent="0.2">
      <c r="B3525" s="8"/>
      <c r="C3525" s="8"/>
      <c r="D3525" s="8"/>
      <c r="E3525" s="8"/>
      <c r="F3525" s="8"/>
      <c r="G3525" s="8"/>
      <c r="H3525" s="8"/>
      <c r="I3525" s="8"/>
      <c r="J3525" s="8"/>
      <c r="K3525" s="8"/>
      <c r="L3525" s="8"/>
      <c r="M3525" s="1"/>
      <c r="W3525" s="15"/>
    </row>
    <row r="3526" spans="2:23" ht="0" hidden="1" customHeight="1" x14ac:dyDescent="0.2">
      <c r="B3526" s="8"/>
      <c r="C3526" s="8"/>
      <c r="D3526" s="8"/>
      <c r="E3526" s="8"/>
      <c r="F3526" s="8"/>
      <c r="G3526" s="8"/>
      <c r="H3526" s="8"/>
      <c r="I3526" s="8"/>
      <c r="J3526" s="8"/>
      <c r="K3526" s="8"/>
      <c r="L3526" s="8"/>
      <c r="M3526" s="1"/>
      <c r="W3526" s="15"/>
    </row>
    <row r="3527" spans="2:23" ht="0" hidden="1" customHeight="1" x14ac:dyDescent="0.2">
      <c r="B3527" s="8"/>
      <c r="C3527" s="8"/>
      <c r="D3527" s="8"/>
      <c r="E3527" s="8"/>
      <c r="F3527" s="8"/>
      <c r="G3527" s="8"/>
      <c r="H3527" s="8"/>
      <c r="I3527" s="8"/>
      <c r="J3527" s="8"/>
      <c r="K3527" s="8"/>
      <c r="L3527" s="8"/>
      <c r="M3527" s="1"/>
      <c r="W3527" s="15"/>
    </row>
    <row r="3528" spans="2:23" ht="0" hidden="1" customHeight="1" x14ac:dyDescent="0.2">
      <c r="B3528" s="8"/>
      <c r="C3528" s="8"/>
      <c r="D3528" s="8"/>
      <c r="E3528" s="8"/>
      <c r="F3528" s="8"/>
      <c r="G3528" s="8"/>
      <c r="H3528" s="8"/>
      <c r="I3528" s="8"/>
      <c r="J3528" s="8"/>
      <c r="K3528" s="8"/>
      <c r="L3528" s="8"/>
      <c r="M3528" s="1"/>
      <c r="W3528" s="15"/>
    </row>
    <row r="3529" spans="2:23" ht="0" hidden="1" customHeight="1" x14ac:dyDescent="0.2">
      <c r="B3529" s="8"/>
      <c r="C3529" s="8"/>
      <c r="D3529" s="8"/>
      <c r="E3529" s="8"/>
      <c r="F3529" s="8"/>
      <c r="G3529" s="8"/>
      <c r="H3529" s="8"/>
      <c r="I3529" s="8"/>
      <c r="J3529" s="8"/>
      <c r="K3529" s="8"/>
      <c r="L3529" s="8"/>
      <c r="M3529" s="1"/>
      <c r="W3529" s="15"/>
    </row>
    <row r="3530" spans="2:23" ht="0" hidden="1" customHeight="1" x14ac:dyDescent="0.2">
      <c r="B3530" s="8"/>
      <c r="C3530" s="8"/>
      <c r="D3530" s="8"/>
      <c r="E3530" s="8"/>
      <c r="F3530" s="8"/>
      <c r="G3530" s="8"/>
      <c r="H3530" s="8"/>
      <c r="I3530" s="8"/>
      <c r="J3530" s="8"/>
      <c r="K3530" s="8"/>
      <c r="L3530" s="8"/>
      <c r="M3530" s="1"/>
      <c r="W3530" s="15"/>
    </row>
    <row r="3531" spans="2:23" ht="0" hidden="1" customHeight="1" x14ac:dyDescent="0.2">
      <c r="B3531" s="8"/>
      <c r="C3531" s="8"/>
      <c r="D3531" s="8"/>
      <c r="E3531" s="8"/>
      <c r="F3531" s="8"/>
      <c r="G3531" s="8"/>
      <c r="H3531" s="8"/>
      <c r="I3531" s="8"/>
      <c r="J3531" s="8"/>
      <c r="K3531" s="8"/>
      <c r="L3531" s="8"/>
      <c r="M3531" s="1"/>
      <c r="W3531" s="15"/>
    </row>
    <row r="3532" spans="2:23" ht="0" hidden="1" customHeight="1" x14ac:dyDescent="0.2">
      <c r="B3532" s="8"/>
      <c r="C3532" s="8"/>
      <c r="D3532" s="8"/>
      <c r="E3532" s="8"/>
      <c r="F3532" s="8"/>
      <c r="G3532" s="8"/>
      <c r="H3532" s="8"/>
      <c r="I3532" s="8"/>
      <c r="J3532" s="8"/>
      <c r="K3532" s="8"/>
      <c r="L3532" s="8"/>
      <c r="M3532" s="1"/>
      <c r="W3532" s="15"/>
    </row>
    <row r="3533" spans="2:23" ht="0" hidden="1" customHeight="1" x14ac:dyDescent="0.2">
      <c r="B3533" s="8"/>
      <c r="C3533" s="8"/>
      <c r="D3533" s="8"/>
      <c r="E3533" s="8"/>
      <c r="F3533" s="8"/>
      <c r="G3533" s="8"/>
      <c r="H3533" s="8"/>
      <c r="I3533" s="8"/>
      <c r="J3533" s="8"/>
      <c r="K3533" s="8"/>
      <c r="L3533" s="8"/>
      <c r="M3533" s="1"/>
      <c r="W3533" s="15"/>
    </row>
    <row r="3534" spans="2:23" ht="0" hidden="1" customHeight="1" x14ac:dyDescent="0.2">
      <c r="B3534" s="8"/>
      <c r="C3534" s="8"/>
      <c r="D3534" s="8"/>
      <c r="E3534" s="8"/>
      <c r="F3534" s="8"/>
      <c r="G3534" s="8"/>
      <c r="H3534" s="8"/>
      <c r="I3534" s="8"/>
      <c r="J3534" s="8"/>
      <c r="K3534" s="8"/>
      <c r="L3534" s="8"/>
      <c r="M3534" s="1"/>
      <c r="W3534" s="15"/>
    </row>
    <row r="3535" spans="2:23" ht="0" hidden="1" customHeight="1" x14ac:dyDescent="0.2">
      <c r="B3535" s="8"/>
      <c r="C3535" s="8"/>
      <c r="D3535" s="8"/>
      <c r="E3535" s="8"/>
      <c r="F3535" s="8"/>
      <c r="G3535" s="8"/>
      <c r="H3535" s="8"/>
      <c r="I3535" s="8"/>
      <c r="J3535" s="8"/>
      <c r="K3535" s="8"/>
      <c r="L3535" s="8"/>
      <c r="M3535" s="1"/>
      <c r="W3535" s="15"/>
    </row>
    <row r="3536" spans="2:23" ht="0" hidden="1" customHeight="1" x14ac:dyDescent="0.2">
      <c r="B3536" s="8"/>
      <c r="C3536" s="8"/>
      <c r="D3536" s="8"/>
      <c r="E3536" s="8"/>
      <c r="F3536" s="8"/>
      <c r="G3536" s="8"/>
      <c r="H3536" s="8"/>
      <c r="I3536" s="8"/>
      <c r="J3536" s="8"/>
      <c r="K3536" s="8"/>
      <c r="L3536" s="8"/>
      <c r="M3536" s="1"/>
      <c r="W3536" s="15"/>
    </row>
    <row r="3537" spans="2:23" ht="0" hidden="1" customHeight="1" x14ac:dyDescent="0.2">
      <c r="B3537" s="8"/>
      <c r="C3537" s="8"/>
      <c r="D3537" s="8"/>
      <c r="E3537" s="8"/>
      <c r="F3537" s="8"/>
      <c r="G3537" s="8"/>
      <c r="H3537" s="8"/>
      <c r="I3537" s="8"/>
      <c r="J3537" s="8"/>
      <c r="K3537" s="8"/>
      <c r="L3537" s="8"/>
      <c r="M3537" s="1"/>
      <c r="W3537" s="15"/>
    </row>
    <row r="3538" spans="2:23" ht="0" hidden="1" customHeight="1" x14ac:dyDescent="0.2">
      <c r="B3538" s="8"/>
      <c r="C3538" s="8"/>
      <c r="D3538" s="8"/>
      <c r="E3538" s="8"/>
      <c r="F3538" s="8"/>
      <c r="G3538" s="8"/>
      <c r="H3538" s="8"/>
      <c r="I3538" s="8"/>
      <c r="J3538" s="8"/>
      <c r="K3538" s="8"/>
      <c r="L3538" s="8"/>
      <c r="M3538" s="1"/>
      <c r="W3538" s="15"/>
    </row>
    <row r="3539" spans="2:23" ht="0" hidden="1" customHeight="1" x14ac:dyDescent="0.2">
      <c r="B3539" s="8"/>
      <c r="C3539" s="8"/>
      <c r="D3539" s="8"/>
      <c r="E3539" s="8"/>
      <c r="F3539" s="8"/>
      <c r="G3539" s="8"/>
      <c r="H3539" s="8"/>
      <c r="I3539" s="8"/>
      <c r="J3539" s="8"/>
      <c r="K3539" s="8"/>
      <c r="L3539" s="8"/>
      <c r="M3539" s="1"/>
      <c r="W3539" s="15"/>
    </row>
    <row r="3540" spans="2:23" ht="0" hidden="1" customHeight="1" x14ac:dyDescent="0.2">
      <c r="B3540" s="8"/>
      <c r="C3540" s="8"/>
      <c r="D3540" s="8"/>
      <c r="E3540" s="8"/>
      <c r="F3540" s="8"/>
      <c r="G3540" s="8"/>
      <c r="H3540" s="8"/>
      <c r="I3540" s="8"/>
      <c r="J3540" s="8"/>
      <c r="K3540" s="8"/>
      <c r="L3540" s="8"/>
      <c r="M3540" s="1"/>
      <c r="W3540" s="15"/>
    </row>
    <row r="3541" spans="2:23" ht="0" hidden="1" customHeight="1" x14ac:dyDescent="0.2">
      <c r="B3541" s="8"/>
      <c r="C3541" s="8"/>
      <c r="D3541" s="8"/>
      <c r="E3541" s="8"/>
      <c r="F3541" s="8"/>
      <c r="G3541" s="8"/>
      <c r="H3541" s="8"/>
      <c r="I3541" s="8"/>
      <c r="J3541" s="8"/>
      <c r="K3541" s="8"/>
      <c r="L3541" s="8"/>
      <c r="M3541" s="1"/>
      <c r="W3541" s="15"/>
    </row>
    <row r="3542" spans="2:23" ht="0" hidden="1" customHeight="1" x14ac:dyDescent="0.2">
      <c r="B3542" s="8"/>
      <c r="C3542" s="8"/>
      <c r="D3542" s="8"/>
      <c r="E3542" s="8"/>
      <c r="F3542" s="8"/>
      <c r="G3542" s="8"/>
      <c r="H3542" s="8"/>
      <c r="I3542" s="8"/>
      <c r="J3542" s="8"/>
      <c r="K3542" s="8"/>
      <c r="L3542" s="8"/>
      <c r="M3542" s="1"/>
      <c r="W3542" s="15"/>
    </row>
    <row r="3543" spans="2:23" ht="0" hidden="1" customHeight="1" x14ac:dyDescent="0.2">
      <c r="B3543" s="8"/>
      <c r="C3543" s="8"/>
      <c r="D3543" s="8"/>
      <c r="E3543" s="8"/>
      <c r="F3543" s="8"/>
      <c r="G3543" s="8"/>
      <c r="H3543" s="8"/>
      <c r="I3543" s="8"/>
      <c r="J3543" s="8"/>
      <c r="K3543" s="8"/>
      <c r="L3543" s="8"/>
      <c r="M3543" s="1"/>
      <c r="W3543" s="15"/>
    </row>
    <row r="3544" spans="2:23" ht="0" hidden="1" customHeight="1" x14ac:dyDescent="0.2">
      <c r="B3544" s="8"/>
      <c r="C3544" s="8"/>
      <c r="D3544" s="8"/>
      <c r="E3544" s="8"/>
      <c r="F3544" s="8"/>
      <c r="G3544" s="8"/>
      <c r="H3544" s="8"/>
      <c r="I3544" s="8"/>
      <c r="J3544" s="8"/>
      <c r="K3544" s="8"/>
      <c r="L3544" s="8"/>
      <c r="M3544" s="1"/>
      <c r="W3544" s="15"/>
    </row>
    <row r="3545" spans="2:23" ht="0" hidden="1" customHeight="1" x14ac:dyDescent="0.2">
      <c r="B3545" s="8"/>
      <c r="C3545" s="8"/>
      <c r="D3545" s="8"/>
      <c r="E3545" s="8"/>
      <c r="F3545" s="8"/>
      <c r="G3545" s="8"/>
      <c r="H3545" s="8"/>
      <c r="I3545" s="8"/>
      <c r="J3545" s="8"/>
      <c r="K3545" s="8"/>
      <c r="L3545" s="8"/>
      <c r="M3545" s="1"/>
      <c r="W3545" s="15"/>
    </row>
    <row r="3546" spans="2:23" ht="0" hidden="1" customHeight="1" x14ac:dyDescent="0.2">
      <c r="B3546" s="8"/>
      <c r="C3546" s="8"/>
      <c r="D3546" s="8"/>
      <c r="E3546" s="8"/>
      <c r="F3546" s="8"/>
      <c r="G3546" s="8"/>
      <c r="H3546" s="8"/>
      <c r="I3546" s="8"/>
      <c r="J3546" s="8"/>
      <c r="K3546" s="8"/>
      <c r="L3546" s="8"/>
      <c r="M3546" s="1"/>
      <c r="W3546" s="15"/>
    </row>
    <row r="3547" spans="2:23" ht="0" hidden="1" customHeight="1" x14ac:dyDescent="0.2">
      <c r="B3547" s="8"/>
      <c r="C3547" s="8"/>
      <c r="D3547" s="8"/>
      <c r="E3547" s="8"/>
      <c r="F3547" s="8"/>
      <c r="G3547" s="8"/>
      <c r="H3547" s="8"/>
      <c r="I3547" s="8"/>
      <c r="J3547" s="8"/>
      <c r="K3547" s="8"/>
      <c r="L3547" s="8"/>
      <c r="M3547" s="1"/>
      <c r="W3547" s="15"/>
    </row>
    <row r="3548" spans="2:23" ht="0" hidden="1" customHeight="1" x14ac:dyDescent="0.2">
      <c r="B3548" s="8"/>
      <c r="C3548" s="8"/>
      <c r="D3548" s="8"/>
      <c r="E3548" s="8"/>
      <c r="F3548" s="8"/>
      <c r="G3548" s="8"/>
      <c r="H3548" s="8"/>
      <c r="I3548" s="8"/>
      <c r="J3548" s="8"/>
      <c r="K3548" s="8"/>
      <c r="L3548" s="8"/>
      <c r="M3548" s="1"/>
      <c r="W3548" s="15"/>
    </row>
    <row r="3549" spans="2:23" ht="0" hidden="1" customHeight="1" x14ac:dyDescent="0.2">
      <c r="B3549" s="8"/>
      <c r="C3549" s="8"/>
      <c r="D3549" s="8"/>
      <c r="E3549" s="8"/>
      <c r="F3549" s="8"/>
      <c r="G3549" s="8"/>
      <c r="H3549" s="8"/>
      <c r="I3549" s="8"/>
      <c r="J3549" s="8"/>
      <c r="K3549" s="8"/>
      <c r="L3549" s="8"/>
      <c r="M3549" s="1"/>
      <c r="W3549" s="15"/>
    </row>
    <row r="3550" spans="2:23" ht="0" hidden="1" customHeight="1" x14ac:dyDescent="0.2">
      <c r="B3550" s="8"/>
      <c r="C3550" s="8"/>
      <c r="D3550" s="8"/>
      <c r="E3550" s="8"/>
      <c r="F3550" s="8"/>
      <c r="G3550" s="8"/>
      <c r="H3550" s="8"/>
      <c r="I3550" s="8"/>
      <c r="J3550" s="8"/>
      <c r="K3550" s="8"/>
      <c r="L3550" s="8"/>
      <c r="M3550" s="1"/>
      <c r="W3550" s="15"/>
    </row>
    <row r="3551" spans="2:23" ht="0" hidden="1" customHeight="1" x14ac:dyDescent="0.2">
      <c r="B3551" s="8"/>
      <c r="C3551" s="8"/>
      <c r="D3551" s="8"/>
      <c r="E3551" s="8"/>
      <c r="F3551" s="8"/>
      <c r="G3551" s="8"/>
      <c r="H3551" s="8"/>
      <c r="I3551" s="8"/>
      <c r="J3551" s="8"/>
      <c r="K3551" s="8"/>
      <c r="L3551" s="8"/>
      <c r="M3551" s="1"/>
      <c r="W3551" s="15"/>
    </row>
    <row r="3552" spans="2:23" ht="0" hidden="1" customHeight="1" x14ac:dyDescent="0.2">
      <c r="B3552" s="8"/>
      <c r="C3552" s="8"/>
      <c r="D3552" s="8"/>
      <c r="E3552" s="8"/>
      <c r="F3552" s="8"/>
      <c r="G3552" s="8"/>
      <c r="H3552" s="8"/>
      <c r="I3552" s="8"/>
      <c r="J3552" s="8"/>
      <c r="K3552" s="8"/>
      <c r="L3552" s="8"/>
      <c r="M3552" s="1"/>
      <c r="W3552" s="15"/>
    </row>
    <row r="3553" spans="2:23" ht="0" hidden="1" customHeight="1" x14ac:dyDescent="0.2">
      <c r="B3553" s="8"/>
      <c r="C3553" s="8"/>
      <c r="D3553" s="8"/>
      <c r="E3553" s="8"/>
      <c r="F3553" s="8"/>
      <c r="G3553" s="8"/>
      <c r="H3553" s="8"/>
      <c r="I3553" s="8"/>
      <c r="J3553" s="8"/>
      <c r="K3553" s="8"/>
      <c r="L3553" s="8"/>
      <c r="M3553" s="1"/>
      <c r="W3553" s="15"/>
    </row>
    <row r="3554" spans="2:23" ht="0" hidden="1" customHeight="1" x14ac:dyDescent="0.2">
      <c r="B3554" s="8"/>
      <c r="C3554" s="8"/>
      <c r="D3554" s="8"/>
      <c r="E3554" s="8"/>
      <c r="F3554" s="8"/>
      <c r="G3554" s="8"/>
      <c r="H3554" s="8"/>
      <c r="I3554" s="8"/>
      <c r="J3554" s="8"/>
      <c r="K3554" s="8"/>
      <c r="L3554" s="8"/>
      <c r="M3554" s="1"/>
      <c r="W3554" s="15"/>
    </row>
    <row r="3555" spans="2:23" ht="0" hidden="1" customHeight="1" x14ac:dyDescent="0.2">
      <c r="B3555" s="8"/>
      <c r="C3555" s="8"/>
      <c r="D3555" s="8"/>
      <c r="E3555" s="8"/>
      <c r="F3555" s="8"/>
      <c r="G3555" s="8"/>
      <c r="H3555" s="8"/>
      <c r="I3555" s="8"/>
      <c r="J3555" s="8"/>
      <c r="K3555" s="8"/>
      <c r="L3555" s="8"/>
      <c r="M3555" s="1"/>
      <c r="W3555" s="15"/>
    </row>
    <row r="3556" spans="2:23" ht="0" hidden="1" customHeight="1" x14ac:dyDescent="0.2">
      <c r="B3556" s="8"/>
      <c r="C3556" s="8"/>
      <c r="D3556" s="8"/>
      <c r="E3556" s="8"/>
      <c r="F3556" s="8"/>
      <c r="G3556" s="8"/>
      <c r="H3556" s="8"/>
      <c r="I3556" s="8"/>
      <c r="J3556" s="8"/>
      <c r="K3556" s="8"/>
      <c r="L3556" s="8"/>
      <c r="M3556" s="1"/>
      <c r="W3556" s="15"/>
    </row>
    <row r="3557" spans="2:23" ht="0" hidden="1" customHeight="1" x14ac:dyDescent="0.2">
      <c r="B3557" s="8"/>
      <c r="C3557" s="8"/>
      <c r="D3557" s="8"/>
      <c r="E3557" s="8"/>
      <c r="F3557" s="8"/>
      <c r="G3557" s="8"/>
      <c r="H3557" s="8"/>
      <c r="I3557" s="8"/>
      <c r="J3557" s="8"/>
      <c r="K3557" s="8"/>
      <c r="L3557" s="8"/>
      <c r="M3557" s="1"/>
      <c r="W3557" s="15"/>
    </row>
    <row r="3558" spans="2:23" ht="0" hidden="1" customHeight="1" x14ac:dyDescent="0.2">
      <c r="B3558" s="8"/>
      <c r="C3558" s="8"/>
      <c r="D3558" s="8"/>
      <c r="E3558" s="8"/>
      <c r="F3558" s="8"/>
      <c r="G3558" s="8"/>
      <c r="H3558" s="8"/>
      <c r="I3558" s="8"/>
      <c r="J3558" s="8"/>
      <c r="K3558" s="8"/>
      <c r="L3558" s="8"/>
      <c r="M3558" s="1"/>
      <c r="W3558" s="15"/>
    </row>
    <row r="3559" spans="2:23" ht="0" hidden="1" customHeight="1" x14ac:dyDescent="0.2">
      <c r="B3559" s="8"/>
      <c r="C3559" s="8"/>
      <c r="D3559" s="8"/>
      <c r="E3559" s="8"/>
      <c r="F3559" s="8"/>
      <c r="G3559" s="8"/>
      <c r="H3559" s="8"/>
      <c r="I3559" s="8"/>
      <c r="J3559" s="8"/>
      <c r="K3559" s="8"/>
      <c r="L3559" s="8"/>
      <c r="M3559" s="1"/>
      <c r="W3559" s="15"/>
    </row>
    <row r="3560" spans="2:23" ht="0" hidden="1" customHeight="1" x14ac:dyDescent="0.2">
      <c r="B3560" s="8"/>
      <c r="C3560" s="8"/>
      <c r="D3560" s="8"/>
      <c r="E3560" s="8"/>
      <c r="F3560" s="8"/>
      <c r="G3560" s="8"/>
      <c r="H3560" s="8"/>
      <c r="I3560" s="8"/>
      <c r="J3560" s="8"/>
      <c r="K3560" s="8"/>
      <c r="L3560" s="8"/>
      <c r="M3560" s="1"/>
      <c r="W3560" s="15"/>
    </row>
    <row r="3561" spans="2:23" ht="0" hidden="1" customHeight="1" x14ac:dyDescent="0.2">
      <c r="B3561" s="8"/>
      <c r="C3561" s="8"/>
      <c r="D3561" s="8"/>
      <c r="E3561" s="8"/>
      <c r="F3561" s="8"/>
      <c r="G3561" s="8"/>
      <c r="H3561" s="8"/>
      <c r="I3561" s="8"/>
      <c r="J3561" s="8"/>
      <c r="K3561" s="8"/>
      <c r="L3561" s="8"/>
      <c r="M3561" s="1"/>
      <c r="W3561" s="15"/>
    </row>
    <row r="3562" spans="2:23" ht="0" hidden="1" customHeight="1" x14ac:dyDescent="0.2">
      <c r="B3562" s="8"/>
      <c r="C3562" s="8"/>
      <c r="D3562" s="8"/>
      <c r="E3562" s="8"/>
      <c r="F3562" s="8"/>
      <c r="G3562" s="8"/>
      <c r="H3562" s="8"/>
      <c r="I3562" s="8"/>
      <c r="J3562" s="8"/>
      <c r="K3562" s="8"/>
      <c r="L3562" s="8"/>
      <c r="M3562" s="1"/>
      <c r="W3562" s="15"/>
    </row>
    <row r="3563" spans="2:23" ht="0" hidden="1" customHeight="1" x14ac:dyDescent="0.2">
      <c r="B3563" s="8"/>
      <c r="C3563" s="8"/>
      <c r="D3563" s="8"/>
      <c r="E3563" s="8"/>
      <c r="F3563" s="8"/>
      <c r="G3563" s="8"/>
      <c r="H3563" s="8"/>
      <c r="I3563" s="8"/>
      <c r="J3563" s="8"/>
      <c r="K3563" s="8"/>
      <c r="L3563" s="8"/>
      <c r="M3563" s="1"/>
      <c r="W3563" s="15"/>
    </row>
    <row r="3564" spans="2:23" ht="0" hidden="1" customHeight="1" x14ac:dyDescent="0.2">
      <c r="B3564" s="8"/>
      <c r="C3564" s="8"/>
      <c r="D3564" s="8"/>
      <c r="E3564" s="8"/>
      <c r="F3564" s="8"/>
      <c r="G3564" s="8"/>
      <c r="H3564" s="8"/>
      <c r="I3564" s="8"/>
      <c r="J3564" s="8"/>
      <c r="K3564" s="8"/>
      <c r="L3564" s="8"/>
      <c r="M3564" s="1"/>
      <c r="W3564" s="15"/>
    </row>
    <row r="3565" spans="2:23" ht="0" hidden="1" customHeight="1" x14ac:dyDescent="0.2">
      <c r="B3565" s="8"/>
      <c r="C3565" s="8"/>
      <c r="D3565" s="8"/>
      <c r="E3565" s="8"/>
      <c r="F3565" s="8"/>
      <c r="G3565" s="8"/>
      <c r="H3565" s="8"/>
      <c r="I3565" s="8"/>
      <c r="J3565" s="8"/>
      <c r="K3565" s="8"/>
      <c r="L3565" s="8"/>
      <c r="M3565" s="1"/>
      <c r="W3565" s="15"/>
    </row>
    <row r="3566" spans="2:23" ht="0" hidden="1" customHeight="1" x14ac:dyDescent="0.2">
      <c r="B3566" s="8"/>
      <c r="C3566" s="8"/>
      <c r="D3566" s="8"/>
      <c r="E3566" s="8"/>
      <c r="F3566" s="8"/>
      <c r="G3566" s="8"/>
      <c r="H3566" s="8"/>
      <c r="I3566" s="8"/>
      <c r="J3566" s="8"/>
      <c r="K3566" s="8"/>
      <c r="L3566" s="8"/>
      <c r="M3566" s="1"/>
      <c r="W3566" s="15"/>
    </row>
    <row r="3567" spans="2:23" ht="0" hidden="1" customHeight="1" x14ac:dyDescent="0.2">
      <c r="B3567" s="8"/>
      <c r="C3567" s="8"/>
      <c r="D3567" s="8"/>
      <c r="E3567" s="8"/>
      <c r="F3567" s="8"/>
      <c r="G3567" s="8"/>
      <c r="H3567" s="8"/>
      <c r="I3567" s="8"/>
      <c r="J3567" s="8"/>
      <c r="K3567" s="8"/>
      <c r="L3567" s="8"/>
      <c r="M3567" s="1"/>
      <c r="W3567" s="15"/>
    </row>
    <row r="3568" spans="2:23" ht="0" hidden="1" customHeight="1" x14ac:dyDescent="0.2">
      <c r="B3568" s="8"/>
      <c r="C3568" s="8"/>
      <c r="D3568" s="8"/>
      <c r="E3568" s="8"/>
      <c r="F3568" s="8"/>
      <c r="G3568" s="8"/>
      <c r="H3568" s="8"/>
      <c r="I3568" s="8"/>
      <c r="J3568" s="8"/>
      <c r="K3568" s="8"/>
      <c r="L3568" s="8"/>
      <c r="M3568" s="1"/>
      <c r="W3568" s="15"/>
    </row>
    <row r="3569" spans="2:23" ht="0" hidden="1" customHeight="1" x14ac:dyDescent="0.2">
      <c r="B3569" s="8"/>
      <c r="C3569" s="8"/>
      <c r="D3569" s="8"/>
      <c r="E3569" s="8"/>
      <c r="F3569" s="8"/>
      <c r="G3569" s="8"/>
      <c r="H3569" s="8"/>
      <c r="I3569" s="8"/>
      <c r="J3569" s="8"/>
      <c r="K3569" s="8"/>
      <c r="L3569" s="8"/>
      <c r="M3569" s="1"/>
      <c r="W3569" s="15"/>
    </row>
    <row r="3570" spans="2:23" ht="0" hidden="1" customHeight="1" x14ac:dyDescent="0.2">
      <c r="B3570" s="8"/>
      <c r="C3570" s="8"/>
      <c r="D3570" s="8"/>
      <c r="E3570" s="8"/>
      <c r="F3570" s="8"/>
      <c r="G3570" s="8"/>
      <c r="H3570" s="8"/>
      <c r="I3570" s="8"/>
      <c r="J3570" s="8"/>
      <c r="K3570" s="8"/>
      <c r="L3570" s="8"/>
      <c r="M3570" s="1"/>
      <c r="W3570" s="15"/>
    </row>
    <row r="3571" spans="2:23" ht="0" hidden="1" customHeight="1" x14ac:dyDescent="0.2">
      <c r="B3571" s="8"/>
      <c r="C3571" s="8"/>
      <c r="D3571" s="8"/>
      <c r="E3571" s="8"/>
      <c r="F3571" s="8"/>
      <c r="G3571" s="8"/>
      <c r="H3571" s="8"/>
      <c r="I3571" s="8"/>
      <c r="J3571" s="8"/>
      <c r="K3571" s="8"/>
      <c r="L3571" s="8"/>
      <c r="M3571" s="1"/>
      <c r="W3571" s="15"/>
    </row>
    <row r="3572" spans="2:23" ht="0" hidden="1" customHeight="1" x14ac:dyDescent="0.2">
      <c r="B3572" s="8"/>
      <c r="C3572" s="8"/>
      <c r="D3572" s="8"/>
      <c r="E3572" s="8"/>
      <c r="F3572" s="8"/>
      <c r="G3572" s="8"/>
      <c r="H3572" s="8"/>
      <c r="I3572" s="8"/>
      <c r="J3572" s="8"/>
      <c r="K3572" s="8"/>
      <c r="L3572" s="8"/>
      <c r="M3572" s="1"/>
      <c r="W3572" s="15"/>
    </row>
    <row r="3573" spans="2:23" ht="0" hidden="1" customHeight="1" x14ac:dyDescent="0.2">
      <c r="B3573" s="8"/>
      <c r="C3573" s="8"/>
      <c r="D3573" s="8"/>
      <c r="E3573" s="8"/>
      <c r="F3573" s="8"/>
      <c r="G3573" s="8"/>
      <c r="H3573" s="8"/>
      <c r="I3573" s="8"/>
      <c r="J3573" s="8"/>
      <c r="K3573" s="8"/>
      <c r="L3573" s="8"/>
      <c r="M3573" s="1"/>
      <c r="W3573" s="15"/>
    </row>
    <row r="3574" spans="2:23" ht="0" hidden="1" customHeight="1" x14ac:dyDescent="0.2">
      <c r="B3574" s="8"/>
      <c r="C3574" s="8"/>
      <c r="D3574" s="8"/>
      <c r="E3574" s="8"/>
      <c r="F3574" s="8"/>
      <c r="G3574" s="8"/>
      <c r="H3574" s="8"/>
      <c r="I3574" s="8"/>
      <c r="J3574" s="8"/>
      <c r="K3574" s="8"/>
      <c r="L3574" s="8"/>
      <c r="M3574" s="1"/>
      <c r="W3574" s="15"/>
    </row>
    <row r="3575" spans="2:23" ht="0" hidden="1" customHeight="1" x14ac:dyDescent="0.2">
      <c r="B3575" s="8"/>
      <c r="C3575" s="8"/>
      <c r="D3575" s="8"/>
      <c r="E3575" s="8"/>
      <c r="F3575" s="8"/>
      <c r="G3575" s="8"/>
      <c r="H3575" s="8"/>
      <c r="I3575" s="8"/>
      <c r="J3575" s="8"/>
      <c r="K3575" s="8"/>
      <c r="L3575" s="8"/>
      <c r="M3575" s="1"/>
      <c r="W3575" s="15"/>
    </row>
    <row r="3576" spans="2:23" ht="0" hidden="1" customHeight="1" x14ac:dyDescent="0.2">
      <c r="B3576" s="8"/>
      <c r="C3576" s="8"/>
      <c r="D3576" s="8"/>
      <c r="E3576" s="8"/>
      <c r="F3576" s="8"/>
      <c r="G3576" s="8"/>
      <c r="H3576" s="8"/>
      <c r="I3576" s="8"/>
      <c r="J3576" s="8"/>
      <c r="K3576" s="8"/>
      <c r="L3576" s="8"/>
      <c r="M3576" s="1"/>
      <c r="W3576" s="15"/>
    </row>
    <row r="3577" spans="2:23" ht="0" hidden="1" customHeight="1" x14ac:dyDescent="0.2">
      <c r="B3577" s="8"/>
      <c r="C3577" s="8"/>
      <c r="D3577" s="8"/>
      <c r="E3577" s="8"/>
      <c r="F3577" s="8"/>
      <c r="G3577" s="8"/>
      <c r="H3577" s="8"/>
      <c r="I3577" s="8"/>
      <c r="J3577" s="8"/>
      <c r="K3577" s="8"/>
      <c r="L3577" s="8"/>
      <c r="M3577" s="1"/>
      <c r="W3577" s="15"/>
    </row>
    <row r="3578" spans="2:23" ht="0" hidden="1" customHeight="1" x14ac:dyDescent="0.2">
      <c r="B3578" s="8"/>
      <c r="C3578" s="8"/>
      <c r="D3578" s="8"/>
      <c r="E3578" s="8"/>
      <c r="F3578" s="8"/>
      <c r="G3578" s="8"/>
      <c r="H3578" s="8"/>
      <c r="I3578" s="8"/>
      <c r="J3578" s="8"/>
      <c r="K3578" s="8"/>
      <c r="L3578" s="8"/>
      <c r="M3578" s="1"/>
      <c r="W3578" s="15"/>
    </row>
    <row r="3579" spans="2:23" ht="0" hidden="1" customHeight="1" x14ac:dyDescent="0.2">
      <c r="B3579" s="8"/>
      <c r="C3579" s="8"/>
      <c r="D3579" s="8"/>
      <c r="E3579" s="8"/>
      <c r="F3579" s="8"/>
      <c r="G3579" s="8"/>
      <c r="H3579" s="8"/>
      <c r="I3579" s="8"/>
      <c r="J3579" s="8"/>
      <c r="K3579" s="8"/>
      <c r="L3579" s="8"/>
      <c r="M3579" s="1"/>
      <c r="W3579" s="15"/>
    </row>
    <row r="3580" spans="2:23" ht="0" hidden="1" customHeight="1" x14ac:dyDescent="0.2">
      <c r="B3580" s="8"/>
      <c r="C3580" s="8"/>
      <c r="D3580" s="8"/>
      <c r="E3580" s="8"/>
      <c r="F3580" s="8"/>
      <c r="G3580" s="8"/>
      <c r="H3580" s="8"/>
      <c r="I3580" s="8"/>
      <c r="J3580" s="8"/>
      <c r="K3580" s="8"/>
      <c r="L3580" s="8"/>
      <c r="M3580" s="1"/>
      <c r="W3580" s="15"/>
    </row>
    <row r="3581" spans="2:23" ht="0" hidden="1" customHeight="1" x14ac:dyDescent="0.2">
      <c r="B3581" s="8"/>
      <c r="C3581" s="8"/>
      <c r="D3581" s="8"/>
      <c r="E3581" s="8"/>
      <c r="F3581" s="8"/>
      <c r="G3581" s="8"/>
      <c r="H3581" s="8"/>
      <c r="I3581" s="8"/>
      <c r="J3581" s="8"/>
      <c r="K3581" s="8"/>
      <c r="L3581" s="8"/>
      <c r="M3581" s="1"/>
      <c r="W3581" s="15"/>
    </row>
    <row r="3582" spans="2:23" ht="0" hidden="1" customHeight="1" x14ac:dyDescent="0.2">
      <c r="B3582" s="8"/>
      <c r="C3582" s="8"/>
      <c r="D3582" s="8"/>
      <c r="E3582" s="8"/>
      <c r="F3582" s="8"/>
      <c r="G3582" s="8"/>
      <c r="H3582" s="8"/>
      <c r="I3582" s="8"/>
      <c r="J3582" s="8"/>
      <c r="K3582" s="8"/>
      <c r="L3582" s="8"/>
      <c r="M3582" s="1"/>
      <c r="W3582" s="15"/>
    </row>
    <row r="3583" spans="2:23" ht="0" hidden="1" customHeight="1" x14ac:dyDescent="0.2">
      <c r="B3583" s="8"/>
      <c r="C3583" s="8"/>
      <c r="D3583" s="8"/>
      <c r="E3583" s="8"/>
      <c r="F3583" s="8"/>
      <c r="G3583" s="8"/>
      <c r="H3583" s="8"/>
      <c r="I3583" s="8"/>
      <c r="J3583" s="8"/>
      <c r="K3583" s="8"/>
      <c r="L3583" s="8"/>
      <c r="M3583" s="1"/>
      <c r="W3583" s="15"/>
    </row>
    <row r="3584" spans="2:23" ht="0" hidden="1" customHeight="1" x14ac:dyDescent="0.2">
      <c r="B3584" s="8"/>
      <c r="C3584" s="8"/>
      <c r="D3584" s="8"/>
      <c r="E3584" s="8"/>
      <c r="F3584" s="8"/>
      <c r="G3584" s="8"/>
      <c r="H3584" s="8"/>
      <c r="I3584" s="8"/>
      <c r="J3584" s="8"/>
      <c r="K3584" s="8"/>
      <c r="L3584" s="8"/>
      <c r="M3584" s="1"/>
      <c r="W3584" s="15"/>
    </row>
    <row r="3585" spans="2:23" ht="0" hidden="1" customHeight="1" x14ac:dyDescent="0.2">
      <c r="B3585" s="8"/>
      <c r="C3585" s="8"/>
      <c r="D3585" s="8"/>
      <c r="E3585" s="8"/>
      <c r="F3585" s="8"/>
      <c r="G3585" s="8"/>
      <c r="H3585" s="8"/>
      <c r="I3585" s="8"/>
      <c r="J3585" s="8"/>
      <c r="K3585" s="8"/>
      <c r="L3585" s="8"/>
      <c r="M3585" s="1"/>
      <c r="W3585" s="15"/>
    </row>
    <row r="3586" spans="2:23" ht="0" hidden="1" customHeight="1" x14ac:dyDescent="0.2">
      <c r="B3586" s="8"/>
      <c r="C3586" s="8"/>
      <c r="D3586" s="8"/>
      <c r="E3586" s="8"/>
      <c r="F3586" s="8"/>
      <c r="G3586" s="8"/>
      <c r="H3586" s="8"/>
      <c r="I3586" s="8"/>
      <c r="J3586" s="8"/>
      <c r="K3586" s="8"/>
      <c r="L3586" s="8"/>
      <c r="M3586" s="1"/>
      <c r="W3586" s="15"/>
    </row>
    <row r="3587" spans="2:23" ht="0" hidden="1" customHeight="1" x14ac:dyDescent="0.2">
      <c r="B3587" s="8"/>
      <c r="C3587" s="8"/>
      <c r="D3587" s="8"/>
      <c r="E3587" s="8"/>
      <c r="F3587" s="8"/>
      <c r="G3587" s="8"/>
      <c r="H3587" s="8"/>
      <c r="I3587" s="8"/>
      <c r="J3587" s="8"/>
      <c r="K3587" s="8"/>
      <c r="L3587" s="8"/>
      <c r="M3587" s="1"/>
      <c r="W3587" s="15"/>
    </row>
    <row r="3588" spans="2:23" ht="0" hidden="1" customHeight="1" x14ac:dyDescent="0.2">
      <c r="B3588" s="8"/>
      <c r="C3588" s="8"/>
      <c r="D3588" s="8"/>
      <c r="E3588" s="8"/>
      <c r="F3588" s="8"/>
      <c r="G3588" s="8"/>
      <c r="H3588" s="8"/>
      <c r="I3588" s="8"/>
      <c r="J3588" s="8"/>
      <c r="K3588" s="8"/>
      <c r="L3588" s="8"/>
      <c r="M3588" s="1"/>
      <c r="W3588" s="15"/>
    </row>
    <row r="3589" spans="2:23" ht="0" hidden="1" customHeight="1" x14ac:dyDescent="0.2">
      <c r="B3589" s="8"/>
      <c r="C3589" s="8"/>
      <c r="D3589" s="8"/>
      <c r="E3589" s="8"/>
      <c r="F3589" s="8"/>
      <c r="G3589" s="8"/>
      <c r="H3589" s="8"/>
      <c r="I3589" s="8"/>
      <c r="J3589" s="8"/>
      <c r="K3589" s="8"/>
      <c r="L3589" s="8"/>
      <c r="M3589" s="1"/>
      <c r="W3589" s="15"/>
    </row>
    <row r="3590" spans="2:23" ht="0" hidden="1" customHeight="1" x14ac:dyDescent="0.2">
      <c r="B3590" s="8"/>
      <c r="C3590" s="8"/>
      <c r="D3590" s="8"/>
      <c r="E3590" s="8"/>
      <c r="F3590" s="8"/>
      <c r="G3590" s="8"/>
      <c r="H3590" s="8"/>
      <c r="I3590" s="8"/>
      <c r="J3590" s="8"/>
      <c r="K3590" s="8"/>
      <c r="L3590" s="8"/>
      <c r="M3590" s="1"/>
      <c r="W3590" s="15"/>
    </row>
    <row r="3591" spans="2:23" ht="0" hidden="1" customHeight="1" x14ac:dyDescent="0.2">
      <c r="B3591" s="8"/>
      <c r="C3591" s="8"/>
      <c r="D3591" s="8"/>
      <c r="E3591" s="8"/>
      <c r="F3591" s="8"/>
      <c r="G3591" s="8"/>
      <c r="H3591" s="8"/>
      <c r="I3591" s="8"/>
      <c r="J3591" s="8"/>
      <c r="K3591" s="8"/>
      <c r="L3591" s="8"/>
      <c r="M3591" s="1"/>
      <c r="W3591" s="15"/>
    </row>
    <row r="3592" spans="2:23" ht="0" hidden="1" customHeight="1" x14ac:dyDescent="0.2">
      <c r="B3592" s="8"/>
      <c r="C3592" s="8"/>
      <c r="D3592" s="8"/>
      <c r="E3592" s="8"/>
      <c r="F3592" s="8"/>
      <c r="G3592" s="8"/>
      <c r="H3592" s="8"/>
      <c r="I3592" s="8"/>
      <c r="J3592" s="8"/>
      <c r="K3592" s="8"/>
      <c r="L3592" s="8"/>
      <c r="M3592" s="1"/>
      <c r="W3592" s="15"/>
    </row>
    <row r="3593" spans="2:23" ht="0" hidden="1" customHeight="1" x14ac:dyDescent="0.2">
      <c r="B3593" s="8"/>
      <c r="C3593" s="8"/>
      <c r="D3593" s="8"/>
      <c r="E3593" s="8"/>
      <c r="F3593" s="8"/>
      <c r="G3593" s="8"/>
      <c r="H3593" s="8"/>
      <c r="I3593" s="8"/>
      <c r="J3593" s="8"/>
      <c r="K3593" s="8"/>
      <c r="L3593" s="8"/>
      <c r="M3593" s="1"/>
      <c r="W3593" s="15"/>
    </row>
    <row r="3594" spans="2:23" ht="0" hidden="1" customHeight="1" x14ac:dyDescent="0.2">
      <c r="B3594" s="8"/>
      <c r="C3594" s="8"/>
      <c r="D3594" s="8"/>
      <c r="E3594" s="8"/>
      <c r="F3594" s="8"/>
      <c r="G3594" s="8"/>
      <c r="H3594" s="8"/>
      <c r="I3594" s="8"/>
      <c r="J3594" s="8"/>
      <c r="K3594" s="8"/>
      <c r="L3594" s="8"/>
      <c r="M3594" s="1"/>
      <c r="W3594" s="15"/>
    </row>
    <row r="3595" spans="2:23" ht="0" hidden="1" customHeight="1" x14ac:dyDescent="0.2">
      <c r="B3595" s="8"/>
      <c r="C3595" s="8"/>
      <c r="D3595" s="8"/>
      <c r="E3595" s="8"/>
      <c r="F3595" s="8"/>
      <c r="G3595" s="8"/>
      <c r="H3595" s="8"/>
      <c r="I3595" s="8"/>
      <c r="J3595" s="8"/>
      <c r="K3595" s="8"/>
      <c r="L3595" s="8"/>
      <c r="M3595" s="1"/>
      <c r="W3595" s="15"/>
    </row>
    <row r="3596" spans="2:23" ht="0" hidden="1" customHeight="1" x14ac:dyDescent="0.2">
      <c r="B3596" s="8"/>
      <c r="C3596" s="8"/>
      <c r="D3596" s="8"/>
      <c r="E3596" s="8"/>
      <c r="F3596" s="8"/>
      <c r="G3596" s="8"/>
      <c r="H3596" s="8"/>
      <c r="I3596" s="8"/>
      <c r="J3596" s="8"/>
      <c r="K3596" s="8"/>
      <c r="L3596" s="8"/>
      <c r="M3596" s="1"/>
      <c r="W3596" s="15"/>
    </row>
    <row r="3597" spans="2:23" ht="0" hidden="1" customHeight="1" x14ac:dyDescent="0.2">
      <c r="B3597" s="8"/>
      <c r="C3597" s="8"/>
      <c r="D3597" s="8"/>
      <c r="E3597" s="8"/>
      <c r="F3597" s="8"/>
      <c r="G3597" s="8"/>
      <c r="H3597" s="8"/>
      <c r="I3597" s="8"/>
      <c r="J3597" s="8"/>
      <c r="K3597" s="8"/>
      <c r="L3597" s="8"/>
      <c r="M3597" s="1"/>
      <c r="W3597" s="15"/>
    </row>
    <row r="3598" spans="2:23" ht="0" hidden="1" customHeight="1" x14ac:dyDescent="0.2">
      <c r="B3598" s="8"/>
      <c r="C3598" s="8"/>
      <c r="D3598" s="8"/>
      <c r="E3598" s="8"/>
      <c r="F3598" s="8"/>
      <c r="G3598" s="8"/>
      <c r="H3598" s="8"/>
      <c r="I3598" s="8"/>
      <c r="J3598" s="8"/>
      <c r="K3598" s="8"/>
      <c r="L3598" s="8"/>
      <c r="M3598" s="1"/>
      <c r="W3598" s="15"/>
    </row>
    <row r="3599" spans="2:23" ht="0" hidden="1" customHeight="1" x14ac:dyDescent="0.2">
      <c r="B3599" s="8"/>
      <c r="C3599" s="8"/>
      <c r="D3599" s="8"/>
      <c r="E3599" s="8"/>
      <c r="F3599" s="8"/>
      <c r="G3599" s="8"/>
      <c r="H3599" s="8"/>
      <c r="I3599" s="8"/>
      <c r="J3599" s="8"/>
      <c r="K3599" s="8"/>
      <c r="L3599" s="8"/>
      <c r="M3599" s="1"/>
      <c r="W3599" s="15"/>
    </row>
    <row r="3600" spans="2:23" ht="0" hidden="1" customHeight="1" x14ac:dyDescent="0.2">
      <c r="B3600" s="8"/>
      <c r="C3600" s="8"/>
      <c r="D3600" s="8"/>
      <c r="E3600" s="8"/>
      <c r="F3600" s="8"/>
      <c r="G3600" s="8"/>
      <c r="H3600" s="8"/>
      <c r="I3600" s="8"/>
      <c r="J3600" s="8"/>
      <c r="K3600" s="8"/>
      <c r="L3600" s="8"/>
      <c r="M3600" s="1"/>
      <c r="W3600" s="15"/>
    </row>
    <row r="3601" spans="2:23" ht="0" hidden="1" customHeight="1" x14ac:dyDescent="0.2">
      <c r="B3601" s="8"/>
      <c r="C3601" s="8"/>
      <c r="D3601" s="8"/>
      <c r="E3601" s="8"/>
      <c r="F3601" s="8"/>
      <c r="G3601" s="8"/>
      <c r="H3601" s="8"/>
      <c r="I3601" s="8"/>
      <c r="J3601" s="8"/>
      <c r="K3601" s="8"/>
      <c r="L3601" s="8"/>
      <c r="M3601" s="1"/>
      <c r="W3601" s="15"/>
    </row>
    <row r="3602" spans="2:23" ht="0" hidden="1" customHeight="1" x14ac:dyDescent="0.2">
      <c r="B3602" s="8"/>
      <c r="C3602" s="8"/>
      <c r="D3602" s="8"/>
      <c r="E3602" s="8"/>
      <c r="F3602" s="8"/>
      <c r="G3602" s="8"/>
      <c r="H3602" s="8"/>
      <c r="I3602" s="8"/>
      <c r="J3602" s="8"/>
      <c r="K3602" s="8"/>
      <c r="L3602" s="8"/>
      <c r="M3602" s="1"/>
      <c r="W3602" s="15"/>
    </row>
    <row r="3603" spans="2:23" ht="0" hidden="1" customHeight="1" x14ac:dyDescent="0.2">
      <c r="B3603" s="8"/>
      <c r="C3603" s="8"/>
      <c r="D3603" s="8"/>
      <c r="E3603" s="8"/>
      <c r="F3603" s="8"/>
      <c r="G3603" s="8"/>
      <c r="H3603" s="8"/>
      <c r="I3603" s="8"/>
      <c r="J3603" s="8"/>
      <c r="K3603" s="8"/>
      <c r="L3603" s="8"/>
      <c r="M3603" s="1"/>
      <c r="W3603" s="15"/>
    </row>
    <row r="3604" spans="2:23" ht="0" hidden="1" customHeight="1" x14ac:dyDescent="0.2">
      <c r="B3604" s="8"/>
      <c r="C3604" s="8"/>
      <c r="D3604" s="8"/>
      <c r="E3604" s="8"/>
      <c r="F3604" s="8"/>
      <c r="G3604" s="8"/>
      <c r="H3604" s="8"/>
      <c r="I3604" s="8"/>
      <c r="J3604" s="8"/>
      <c r="K3604" s="8"/>
      <c r="L3604" s="8"/>
      <c r="M3604" s="1"/>
      <c r="W3604" s="15"/>
    </row>
    <row r="3605" spans="2:23" ht="0" hidden="1" customHeight="1" x14ac:dyDescent="0.2">
      <c r="B3605" s="8"/>
      <c r="C3605" s="8"/>
      <c r="D3605" s="8"/>
      <c r="E3605" s="8"/>
      <c r="F3605" s="8"/>
      <c r="G3605" s="8"/>
      <c r="H3605" s="8"/>
      <c r="I3605" s="8"/>
      <c r="J3605" s="8"/>
      <c r="K3605" s="8"/>
      <c r="L3605" s="8"/>
      <c r="M3605" s="1"/>
      <c r="W3605" s="15"/>
    </row>
    <row r="3606" spans="2:23" ht="0" hidden="1" customHeight="1" x14ac:dyDescent="0.2">
      <c r="B3606" s="8"/>
      <c r="C3606" s="8"/>
      <c r="D3606" s="8"/>
      <c r="E3606" s="8"/>
      <c r="F3606" s="8"/>
      <c r="G3606" s="8"/>
      <c r="H3606" s="8"/>
      <c r="I3606" s="8"/>
      <c r="J3606" s="8"/>
      <c r="K3606" s="8"/>
      <c r="L3606" s="8"/>
      <c r="M3606" s="1"/>
      <c r="W3606" s="15"/>
    </row>
    <row r="3607" spans="2:23" ht="0" hidden="1" customHeight="1" x14ac:dyDescent="0.2">
      <c r="B3607" s="8"/>
      <c r="C3607" s="8"/>
      <c r="D3607" s="8"/>
      <c r="E3607" s="8"/>
      <c r="F3607" s="8"/>
      <c r="G3607" s="8"/>
      <c r="H3607" s="8"/>
      <c r="I3607" s="8"/>
      <c r="J3607" s="8"/>
      <c r="K3607" s="8"/>
      <c r="L3607" s="8"/>
      <c r="M3607" s="1"/>
      <c r="W3607" s="15"/>
    </row>
    <row r="3608" spans="2:23" ht="0" hidden="1" customHeight="1" x14ac:dyDescent="0.2">
      <c r="B3608" s="8"/>
      <c r="C3608" s="8"/>
      <c r="D3608" s="8"/>
      <c r="E3608" s="8"/>
      <c r="F3608" s="8"/>
      <c r="G3608" s="8"/>
      <c r="H3608" s="8"/>
      <c r="I3608" s="8"/>
      <c r="J3608" s="8"/>
      <c r="K3608" s="8"/>
      <c r="L3608" s="8"/>
      <c r="M3608" s="1"/>
      <c r="W3608" s="15"/>
    </row>
    <row r="3609" spans="2:23" ht="0" hidden="1" customHeight="1" x14ac:dyDescent="0.2">
      <c r="B3609" s="8"/>
      <c r="C3609" s="8"/>
      <c r="D3609" s="8"/>
      <c r="E3609" s="8"/>
      <c r="F3609" s="8"/>
      <c r="G3609" s="8"/>
      <c r="H3609" s="8"/>
      <c r="I3609" s="8"/>
      <c r="J3609" s="8"/>
      <c r="K3609" s="8"/>
      <c r="L3609" s="8"/>
      <c r="M3609" s="1"/>
      <c r="W3609" s="15"/>
    </row>
    <row r="3610" spans="2:23" ht="0" hidden="1" customHeight="1" x14ac:dyDescent="0.2">
      <c r="B3610" s="8"/>
      <c r="C3610" s="8"/>
      <c r="D3610" s="8"/>
      <c r="E3610" s="8"/>
      <c r="F3610" s="8"/>
      <c r="G3610" s="8"/>
      <c r="H3610" s="8"/>
      <c r="I3610" s="8"/>
      <c r="J3610" s="8"/>
      <c r="K3610" s="8"/>
      <c r="L3610" s="8"/>
      <c r="M3610" s="1"/>
      <c r="W3610" s="15"/>
    </row>
    <row r="3611" spans="2:23" ht="0" hidden="1" customHeight="1" x14ac:dyDescent="0.2">
      <c r="B3611" s="8"/>
      <c r="C3611" s="8"/>
      <c r="D3611" s="8"/>
      <c r="E3611" s="8"/>
      <c r="F3611" s="8"/>
      <c r="G3611" s="8"/>
      <c r="H3611" s="8"/>
      <c r="I3611" s="8"/>
      <c r="J3611" s="8"/>
      <c r="K3611" s="8"/>
      <c r="L3611" s="8"/>
      <c r="M3611" s="1"/>
      <c r="W3611" s="15"/>
    </row>
    <row r="3612" spans="2:23" ht="0" hidden="1" customHeight="1" x14ac:dyDescent="0.2">
      <c r="B3612" s="8"/>
      <c r="C3612" s="8"/>
      <c r="D3612" s="8"/>
      <c r="E3612" s="8"/>
      <c r="F3612" s="8"/>
      <c r="G3612" s="8"/>
      <c r="H3612" s="8"/>
      <c r="I3612" s="8"/>
      <c r="J3612" s="8"/>
      <c r="K3612" s="8"/>
      <c r="L3612" s="8"/>
      <c r="M3612" s="1"/>
      <c r="W3612" s="15"/>
    </row>
    <row r="3613" spans="2:23" ht="0" hidden="1" customHeight="1" x14ac:dyDescent="0.2">
      <c r="B3613" s="8"/>
      <c r="C3613" s="8"/>
      <c r="D3613" s="8"/>
      <c r="E3613" s="8"/>
      <c r="F3613" s="8"/>
      <c r="G3613" s="8"/>
      <c r="H3613" s="8"/>
      <c r="I3613" s="8"/>
      <c r="J3613" s="8"/>
      <c r="K3613" s="8"/>
      <c r="L3613" s="8"/>
      <c r="M3613" s="1"/>
      <c r="W3613" s="15"/>
    </row>
    <row r="3614" spans="2:23" ht="0" hidden="1" customHeight="1" x14ac:dyDescent="0.2">
      <c r="B3614" s="8"/>
      <c r="C3614" s="8"/>
      <c r="D3614" s="8"/>
      <c r="E3614" s="8"/>
      <c r="F3614" s="8"/>
      <c r="G3614" s="8"/>
      <c r="H3614" s="8"/>
      <c r="I3614" s="8"/>
      <c r="J3614" s="8"/>
      <c r="K3614" s="8"/>
      <c r="L3614" s="8"/>
      <c r="M3614" s="1"/>
      <c r="W3614" s="15"/>
    </row>
    <row r="3615" spans="2:23" ht="0" hidden="1" customHeight="1" x14ac:dyDescent="0.2">
      <c r="B3615" s="8"/>
      <c r="C3615" s="8"/>
      <c r="D3615" s="8"/>
      <c r="E3615" s="8"/>
      <c r="F3615" s="8"/>
      <c r="G3615" s="8"/>
      <c r="H3615" s="8"/>
      <c r="I3615" s="8"/>
      <c r="J3615" s="8"/>
      <c r="K3615" s="8"/>
      <c r="L3615" s="8"/>
      <c r="M3615" s="1"/>
      <c r="W3615" s="15"/>
    </row>
    <row r="3616" spans="2:23" ht="0" hidden="1" customHeight="1" x14ac:dyDescent="0.2">
      <c r="B3616" s="8"/>
      <c r="C3616" s="8"/>
      <c r="D3616" s="8"/>
      <c r="E3616" s="8"/>
      <c r="F3616" s="8"/>
      <c r="G3616" s="8"/>
      <c r="H3616" s="8"/>
      <c r="I3616" s="8"/>
      <c r="J3616" s="8"/>
      <c r="K3616" s="8"/>
      <c r="L3616" s="8"/>
      <c r="M3616" s="1"/>
      <c r="W3616" s="15"/>
    </row>
    <row r="3617" spans="2:23" ht="0" hidden="1" customHeight="1" x14ac:dyDescent="0.2">
      <c r="B3617" s="8"/>
      <c r="C3617" s="8"/>
      <c r="D3617" s="8"/>
      <c r="E3617" s="8"/>
      <c r="F3617" s="8"/>
      <c r="G3617" s="8"/>
      <c r="H3617" s="8"/>
      <c r="I3617" s="8"/>
      <c r="J3617" s="8"/>
      <c r="K3617" s="8"/>
      <c r="L3617" s="8"/>
      <c r="M3617" s="1"/>
      <c r="W3617" s="15"/>
    </row>
    <row r="3618" spans="2:23" ht="0" hidden="1" customHeight="1" x14ac:dyDescent="0.2">
      <c r="B3618" s="8"/>
      <c r="C3618" s="8"/>
      <c r="D3618" s="8"/>
      <c r="E3618" s="8"/>
      <c r="F3618" s="8"/>
      <c r="G3618" s="8"/>
      <c r="H3618" s="8"/>
      <c r="I3618" s="8"/>
      <c r="J3618" s="8"/>
      <c r="K3618" s="8"/>
      <c r="L3618" s="8"/>
      <c r="M3618" s="1"/>
      <c r="W3618" s="15"/>
    </row>
    <row r="3619" spans="2:23" ht="0" hidden="1" customHeight="1" x14ac:dyDescent="0.2">
      <c r="B3619" s="8"/>
      <c r="C3619" s="8"/>
      <c r="D3619" s="8"/>
      <c r="E3619" s="8"/>
      <c r="F3619" s="8"/>
      <c r="G3619" s="8"/>
      <c r="H3619" s="8"/>
      <c r="I3619" s="8"/>
      <c r="J3619" s="8"/>
      <c r="K3619" s="8"/>
      <c r="L3619" s="8"/>
      <c r="M3619" s="1"/>
      <c r="W3619" s="15"/>
    </row>
    <row r="3620" spans="2:23" ht="0" hidden="1" customHeight="1" x14ac:dyDescent="0.2">
      <c r="B3620" s="8"/>
      <c r="C3620" s="8"/>
      <c r="D3620" s="8"/>
      <c r="E3620" s="8"/>
      <c r="F3620" s="8"/>
      <c r="G3620" s="8"/>
      <c r="H3620" s="8"/>
      <c r="I3620" s="8"/>
      <c r="J3620" s="8"/>
      <c r="K3620" s="8"/>
      <c r="L3620" s="8"/>
      <c r="M3620" s="1"/>
      <c r="W3620" s="15"/>
    </row>
    <row r="3621" spans="2:23" ht="0" hidden="1" customHeight="1" x14ac:dyDescent="0.2">
      <c r="B3621" s="8"/>
      <c r="C3621" s="8"/>
      <c r="D3621" s="8"/>
      <c r="E3621" s="8"/>
      <c r="F3621" s="8"/>
      <c r="G3621" s="8"/>
      <c r="H3621" s="8"/>
      <c r="I3621" s="8"/>
      <c r="J3621" s="8"/>
      <c r="K3621" s="8"/>
      <c r="L3621" s="8"/>
      <c r="M3621" s="1"/>
      <c r="W3621" s="15"/>
    </row>
    <row r="3622" spans="2:23" ht="0" hidden="1" customHeight="1" x14ac:dyDescent="0.2">
      <c r="B3622" s="8"/>
      <c r="C3622" s="8"/>
      <c r="D3622" s="8"/>
      <c r="E3622" s="8"/>
      <c r="F3622" s="8"/>
      <c r="G3622" s="8"/>
      <c r="H3622" s="8"/>
      <c r="I3622" s="8"/>
      <c r="J3622" s="8"/>
      <c r="K3622" s="8"/>
      <c r="L3622" s="8"/>
      <c r="M3622" s="1"/>
      <c r="W3622" s="15"/>
    </row>
    <row r="3623" spans="2:23" ht="0" hidden="1" customHeight="1" x14ac:dyDescent="0.2">
      <c r="B3623" s="8"/>
      <c r="C3623" s="8"/>
      <c r="D3623" s="8"/>
      <c r="E3623" s="8"/>
      <c r="F3623" s="8"/>
      <c r="G3623" s="8"/>
      <c r="H3623" s="8"/>
      <c r="I3623" s="8"/>
      <c r="J3623" s="8"/>
      <c r="K3623" s="8"/>
      <c r="L3623" s="8"/>
      <c r="M3623" s="1"/>
      <c r="W3623" s="15"/>
    </row>
    <row r="3624" spans="2:23" ht="0" hidden="1" customHeight="1" x14ac:dyDescent="0.2">
      <c r="B3624" s="8"/>
      <c r="C3624" s="8"/>
      <c r="D3624" s="8"/>
      <c r="E3624" s="8"/>
      <c r="F3624" s="8"/>
      <c r="G3624" s="8"/>
      <c r="H3624" s="8"/>
      <c r="I3624" s="8"/>
      <c r="J3624" s="8"/>
      <c r="K3624" s="8"/>
      <c r="L3624" s="8"/>
      <c r="M3624" s="1"/>
      <c r="W3624" s="15"/>
    </row>
    <row r="3625" spans="2:23" ht="0" hidden="1" customHeight="1" x14ac:dyDescent="0.2">
      <c r="B3625" s="8"/>
      <c r="C3625" s="8"/>
      <c r="D3625" s="8"/>
      <c r="E3625" s="8"/>
      <c r="F3625" s="8"/>
      <c r="G3625" s="8"/>
      <c r="H3625" s="8"/>
      <c r="I3625" s="8"/>
      <c r="J3625" s="8"/>
      <c r="K3625" s="8"/>
      <c r="L3625" s="8"/>
      <c r="M3625" s="1"/>
      <c r="W3625" s="15"/>
    </row>
    <row r="3626" spans="2:23" ht="0" hidden="1" customHeight="1" x14ac:dyDescent="0.2">
      <c r="B3626" s="8"/>
      <c r="C3626" s="8"/>
      <c r="D3626" s="8"/>
      <c r="E3626" s="8"/>
      <c r="F3626" s="8"/>
      <c r="G3626" s="8"/>
      <c r="H3626" s="8"/>
      <c r="I3626" s="8"/>
      <c r="J3626" s="8"/>
      <c r="K3626" s="8"/>
      <c r="L3626" s="8"/>
      <c r="M3626" s="1"/>
      <c r="W3626" s="15"/>
    </row>
    <row r="3627" spans="2:23" ht="0" hidden="1" customHeight="1" x14ac:dyDescent="0.2">
      <c r="B3627" s="8"/>
      <c r="C3627" s="8"/>
      <c r="D3627" s="8"/>
      <c r="E3627" s="8"/>
      <c r="F3627" s="8"/>
      <c r="G3627" s="8"/>
      <c r="H3627" s="8"/>
      <c r="I3627" s="8"/>
      <c r="J3627" s="8"/>
      <c r="K3627" s="8"/>
      <c r="L3627" s="8"/>
      <c r="M3627" s="1"/>
      <c r="W3627" s="15"/>
    </row>
    <row r="3628" spans="2:23" ht="0" hidden="1" customHeight="1" x14ac:dyDescent="0.2">
      <c r="B3628" s="8"/>
      <c r="C3628" s="8"/>
      <c r="D3628" s="8"/>
      <c r="E3628" s="8"/>
      <c r="F3628" s="8"/>
      <c r="G3628" s="8"/>
      <c r="H3628" s="8"/>
      <c r="I3628" s="8"/>
      <c r="J3628" s="8"/>
      <c r="K3628" s="8"/>
      <c r="L3628" s="8"/>
      <c r="M3628" s="1"/>
      <c r="W3628" s="15"/>
    </row>
    <row r="3629" spans="2:23" ht="0" hidden="1" customHeight="1" x14ac:dyDescent="0.2">
      <c r="B3629" s="8"/>
      <c r="C3629" s="8"/>
      <c r="D3629" s="8"/>
      <c r="E3629" s="8"/>
      <c r="F3629" s="8"/>
      <c r="G3629" s="8"/>
      <c r="H3629" s="8"/>
      <c r="I3629" s="8"/>
      <c r="J3629" s="8"/>
      <c r="K3629" s="8"/>
      <c r="L3629" s="8"/>
      <c r="M3629" s="1"/>
      <c r="W3629" s="15"/>
    </row>
    <row r="3630" spans="2:23" ht="0" hidden="1" customHeight="1" x14ac:dyDescent="0.2">
      <c r="B3630" s="8"/>
      <c r="C3630" s="8"/>
      <c r="D3630" s="8"/>
      <c r="E3630" s="8"/>
      <c r="F3630" s="8"/>
      <c r="G3630" s="8"/>
      <c r="H3630" s="8"/>
      <c r="I3630" s="8"/>
      <c r="J3630" s="8"/>
      <c r="K3630" s="8"/>
      <c r="L3630" s="8"/>
      <c r="M3630" s="1"/>
      <c r="W3630" s="15"/>
    </row>
    <row r="3631" spans="2:23" ht="0" hidden="1" customHeight="1" x14ac:dyDescent="0.2">
      <c r="B3631" s="8"/>
      <c r="C3631" s="8"/>
      <c r="D3631" s="8"/>
      <c r="E3631" s="8"/>
      <c r="F3631" s="8"/>
      <c r="G3631" s="8"/>
      <c r="H3631" s="8"/>
      <c r="I3631" s="8"/>
      <c r="J3631" s="8"/>
      <c r="K3631" s="8"/>
      <c r="L3631" s="8"/>
      <c r="M3631" s="1"/>
      <c r="W3631" s="15"/>
    </row>
    <row r="3632" spans="2:23" ht="0" hidden="1" customHeight="1" x14ac:dyDescent="0.2">
      <c r="B3632" s="8"/>
      <c r="C3632" s="8"/>
      <c r="D3632" s="8"/>
      <c r="E3632" s="8"/>
      <c r="F3632" s="8"/>
      <c r="G3632" s="8"/>
      <c r="H3632" s="8"/>
      <c r="I3632" s="8"/>
      <c r="J3632" s="8"/>
      <c r="K3632" s="8"/>
      <c r="L3632" s="8"/>
      <c r="M3632" s="1"/>
      <c r="W3632" s="15"/>
    </row>
    <row r="3633" spans="2:23" ht="0" hidden="1" customHeight="1" x14ac:dyDescent="0.2">
      <c r="B3633" s="8"/>
      <c r="C3633" s="8"/>
      <c r="D3633" s="8"/>
      <c r="E3633" s="8"/>
      <c r="F3633" s="8"/>
      <c r="G3633" s="8"/>
      <c r="H3633" s="8"/>
      <c r="I3633" s="8"/>
      <c r="J3633" s="8"/>
      <c r="K3633" s="8"/>
      <c r="L3633" s="8"/>
      <c r="M3633" s="1"/>
      <c r="W3633" s="15"/>
    </row>
    <row r="3634" spans="2:23" ht="0" hidden="1" customHeight="1" x14ac:dyDescent="0.2">
      <c r="B3634" s="8"/>
      <c r="C3634" s="8"/>
      <c r="D3634" s="8"/>
      <c r="E3634" s="8"/>
      <c r="F3634" s="8"/>
      <c r="G3634" s="8"/>
      <c r="H3634" s="8"/>
      <c r="I3634" s="8"/>
      <c r="J3634" s="8"/>
      <c r="K3634" s="8"/>
      <c r="L3634" s="8"/>
      <c r="M3634" s="1"/>
      <c r="W3634" s="15"/>
    </row>
    <row r="3635" spans="2:23" ht="0" hidden="1" customHeight="1" x14ac:dyDescent="0.2">
      <c r="B3635" s="8"/>
      <c r="C3635" s="8"/>
      <c r="D3635" s="8"/>
      <c r="E3635" s="8"/>
      <c r="F3635" s="8"/>
      <c r="G3635" s="8"/>
      <c r="H3635" s="8"/>
      <c r="I3635" s="8"/>
      <c r="J3635" s="8"/>
      <c r="K3635" s="8"/>
      <c r="L3635" s="8"/>
      <c r="M3635" s="1"/>
      <c r="W3635" s="15"/>
    </row>
    <row r="3636" spans="2:23" ht="0" hidden="1" customHeight="1" x14ac:dyDescent="0.2">
      <c r="B3636" s="8"/>
      <c r="C3636" s="8"/>
      <c r="D3636" s="8"/>
      <c r="E3636" s="8"/>
      <c r="F3636" s="8"/>
      <c r="G3636" s="8"/>
      <c r="H3636" s="8"/>
      <c r="I3636" s="8"/>
      <c r="J3636" s="8"/>
      <c r="K3636" s="8"/>
      <c r="L3636" s="8"/>
      <c r="M3636" s="1"/>
      <c r="W3636" s="15"/>
    </row>
    <row r="3637" spans="2:23" ht="0" hidden="1" customHeight="1" x14ac:dyDescent="0.2">
      <c r="B3637" s="8"/>
      <c r="C3637" s="8"/>
      <c r="D3637" s="8"/>
      <c r="E3637" s="8"/>
      <c r="F3637" s="8"/>
      <c r="G3637" s="8"/>
      <c r="H3637" s="8"/>
      <c r="I3637" s="8"/>
      <c r="J3637" s="8"/>
      <c r="K3637" s="8"/>
      <c r="L3637" s="8"/>
      <c r="M3637" s="1"/>
      <c r="W3637" s="15"/>
    </row>
    <row r="3638" spans="2:23" ht="0" hidden="1" customHeight="1" x14ac:dyDescent="0.2">
      <c r="B3638" s="8"/>
      <c r="C3638" s="8"/>
      <c r="D3638" s="8"/>
      <c r="E3638" s="8"/>
      <c r="F3638" s="8"/>
      <c r="G3638" s="8"/>
      <c r="H3638" s="8"/>
      <c r="I3638" s="8"/>
      <c r="J3638" s="8"/>
      <c r="K3638" s="8"/>
      <c r="L3638" s="8"/>
      <c r="M3638" s="1"/>
      <c r="W3638" s="15"/>
    </row>
    <row r="3639" spans="2:23" ht="0" hidden="1" customHeight="1" x14ac:dyDescent="0.2">
      <c r="B3639" s="8"/>
      <c r="C3639" s="8"/>
      <c r="D3639" s="8"/>
      <c r="E3639" s="8"/>
      <c r="F3639" s="8"/>
      <c r="G3639" s="8"/>
      <c r="H3639" s="8"/>
      <c r="I3639" s="8"/>
      <c r="J3639" s="8"/>
      <c r="K3639" s="8"/>
      <c r="L3639" s="8"/>
      <c r="M3639" s="1"/>
      <c r="W3639" s="15"/>
    </row>
    <row r="3640" spans="2:23" ht="0" hidden="1" customHeight="1" x14ac:dyDescent="0.2">
      <c r="B3640" s="8"/>
      <c r="C3640" s="8"/>
      <c r="D3640" s="8"/>
      <c r="E3640" s="8"/>
      <c r="F3640" s="8"/>
      <c r="G3640" s="8"/>
      <c r="H3640" s="8"/>
      <c r="I3640" s="8"/>
      <c r="J3640" s="8"/>
      <c r="K3640" s="8"/>
      <c r="L3640" s="8"/>
      <c r="M3640" s="1"/>
      <c r="W3640" s="15"/>
    </row>
    <row r="3641" spans="2:23" ht="0" hidden="1" customHeight="1" x14ac:dyDescent="0.2">
      <c r="B3641" s="8"/>
      <c r="C3641" s="8"/>
      <c r="D3641" s="8"/>
      <c r="E3641" s="8"/>
      <c r="F3641" s="8"/>
      <c r="G3641" s="8"/>
      <c r="H3641" s="8"/>
      <c r="I3641" s="8"/>
      <c r="J3641" s="8"/>
      <c r="K3641" s="8"/>
      <c r="L3641" s="8"/>
      <c r="M3641" s="1"/>
      <c r="W3641" s="15"/>
    </row>
    <row r="3642" spans="2:23" ht="0" hidden="1" customHeight="1" x14ac:dyDescent="0.2">
      <c r="B3642" s="8"/>
      <c r="C3642" s="8"/>
      <c r="D3642" s="8"/>
      <c r="E3642" s="8"/>
      <c r="F3642" s="8"/>
      <c r="G3642" s="8"/>
      <c r="H3642" s="8"/>
      <c r="I3642" s="8"/>
      <c r="J3642" s="8"/>
      <c r="K3642" s="8"/>
      <c r="L3642" s="8"/>
      <c r="M3642" s="1"/>
      <c r="W3642" s="15"/>
    </row>
    <row r="3643" spans="2:23" ht="0" hidden="1" customHeight="1" x14ac:dyDescent="0.2">
      <c r="B3643" s="8"/>
      <c r="C3643" s="8"/>
      <c r="D3643" s="8"/>
      <c r="E3643" s="8"/>
      <c r="F3643" s="8"/>
      <c r="G3643" s="8"/>
      <c r="H3643" s="8"/>
      <c r="I3643" s="8"/>
      <c r="J3643" s="8"/>
      <c r="K3643" s="8"/>
      <c r="L3643" s="8"/>
      <c r="M3643" s="1"/>
      <c r="W3643" s="15"/>
    </row>
    <row r="3644" spans="2:23" ht="0" hidden="1" customHeight="1" x14ac:dyDescent="0.2">
      <c r="B3644" s="8"/>
      <c r="C3644" s="8"/>
      <c r="D3644" s="8"/>
      <c r="E3644" s="8"/>
      <c r="F3644" s="8"/>
      <c r="G3644" s="8"/>
      <c r="H3644" s="8"/>
      <c r="I3644" s="8"/>
      <c r="J3644" s="8"/>
      <c r="K3644" s="8"/>
      <c r="L3644" s="8"/>
      <c r="M3644" s="1"/>
      <c r="W3644" s="15"/>
    </row>
    <row r="3645" spans="2:23" ht="0" hidden="1" customHeight="1" x14ac:dyDescent="0.2">
      <c r="B3645" s="8"/>
      <c r="C3645" s="8"/>
      <c r="D3645" s="8"/>
      <c r="E3645" s="8"/>
      <c r="F3645" s="8"/>
      <c r="G3645" s="8"/>
      <c r="H3645" s="8"/>
      <c r="I3645" s="8"/>
      <c r="J3645" s="8"/>
      <c r="K3645" s="8"/>
      <c r="L3645" s="8"/>
      <c r="M3645" s="1"/>
      <c r="W3645" s="15"/>
    </row>
    <row r="3646" spans="2:23" ht="0" hidden="1" customHeight="1" x14ac:dyDescent="0.2">
      <c r="B3646" s="8"/>
      <c r="C3646" s="8"/>
      <c r="D3646" s="8"/>
      <c r="E3646" s="8"/>
      <c r="F3646" s="8"/>
      <c r="G3646" s="8"/>
      <c r="H3646" s="8"/>
      <c r="I3646" s="8"/>
      <c r="J3646" s="8"/>
      <c r="K3646" s="8"/>
      <c r="L3646" s="8"/>
      <c r="M3646" s="1"/>
      <c r="W3646" s="15"/>
    </row>
    <row r="3647" spans="2:23" ht="0" hidden="1" customHeight="1" x14ac:dyDescent="0.2">
      <c r="B3647" s="8"/>
      <c r="C3647" s="8"/>
      <c r="D3647" s="8"/>
      <c r="E3647" s="8"/>
      <c r="F3647" s="8"/>
      <c r="G3647" s="8"/>
      <c r="H3647" s="8"/>
      <c r="I3647" s="8"/>
      <c r="J3647" s="8"/>
      <c r="K3647" s="8"/>
      <c r="L3647" s="8"/>
      <c r="M3647" s="1"/>
      <c r="W3647" s="15"/>
    </row>
    <row r="3648" spans="2:23" ht="0" hidden="1" customHeight="1" x14ac:dyDescent="0.2">
      <c r="B3648" s="8"/>
      <c r="C3648" s="8"/>
      <c r="D3648" s="8"/>
      <c r="E3648" s="8"/>
      <c r="F3648" s="8"/>
      <c r="G3648" s="8"/>
      <c r="H3648" s="8"/>
      <c r="I3648" s="8"/>
      <c r="J3648" s="8"/>
      <c r="K3648" s="8"/>
      <c r="L3648" s="8"/>
      <c r="M3648" s="1"/>
      <c r="W3648" s="15"/>
    </row>
    <row r="3649" spans="2:23" ht="0" hidden="1" customHeight="1" x14ac:dyDescent="0.2">
      <c r="B3649" s="8"/>
      <c r="C3649" s="8"/>
      <c r="D3649" s="8"/>
      <c r="E3649" s="8"/>
      <c r="F3649" s="8"/>
      <c r="G3649" s="8"/>
      <c r="H3649" s="8"/>
      <c r="I3649" s="8"/>
      <c r="J3649" s="8"/>
      <c r="K3649" s="8"/>
      <c r="L3649" s="8"/>
      <c r="M3649" s="1"/>
      <c r="W3649" s="15"/>
    </row>
    <row r="3650" spans="2:23" ht="0" hidden="1" customHeight="1" x14ac:dyDescent="0.2">
      <c r="B3650" s="8"/>
      <c r="C3650" s="8"/>
      <c r="D3650" s="8"/>
      <c r="E3650" s="8"/>
      <c r="F3650" s="8"/>
      <c r="G3650" s="8"/>
      <c r="H3650" s="8"/>
      <c r="I3650" s="8"/>
      <c r="J3650" s="8"/>
      <c r="K3650" s="8"/>
      <c r="L3650" s="8"/>
      <c r="M3650" s="1"/>
      <c r="W3650" s="15"/>
    </row>
    <row r="3651" spans="2:23" ht="0" hidden="1" customHeight="1" x14ac:dyDescent="0.2">
      <c r="B3651" s="8"/>
      <c r="C3651" s="8"/>
      <c r="D3651" s="8"/>
      <c r="E3651" s="8"/>
      <c r="F3651" s="8"/>
      <c r="G3651" s="8"/>
      <c r="H3651" s="8"/>
      <c r="I3651" s="8"/>
      <c r="J3651" s="8"/>
      <c r="K3651" s="8"/>
      <c r="L3651" s="8"/>
      <c r="M3651" s="1"/>
      <c r="W3651" s="15"/>
    </row>
    <row r="3652" spans="2:23" ht="0" hidden="1" customHeight="1" x14ac:dyDescent="0.2">
      <c r="B3652" s="8"/>
      <c r="C3652" s="8"/>
      <c r="D3652" s="8"/>
      <c r="E3652" s="8"/>
      <c r="F3652" s="8"/>
      <c r="G3652" s="8"/>
      <c r="H3652" s="8"/>
      <c r="I3652" s="8"/>
      <c r="J3652" s="8"/>
      <c r="K3652" s="8"/>
      <c r="L3652" s="8"/>
      <c r="M3652" s="1"/>
      <c r="W3652" s="15"/>
    </row>
    <row r="3653" spans="2:23" ht="0" hidden="1" customHeight="1" x14ac:dyDescent="0.2">
      <c r="B3653" s="8"/>
      <c r="C3653" s="8"/>
      <c r="D3653" s="8"/>
      <c r="E3653" s="8"/>
      <c r="F3653" s="8"/>
      <c r="G3653" s="8"/>
      <c r="H3653" s="8"/>
      <c r="I3653" s="8"/>
      <c r="J3653" s="8"/>
      <c r="K3653" s="8"/>
      <c r="L3653" s="8"/>
      <c r="M3653" s="1"/>
      <c r="W3653" s="15"/>
    </row>
    <row r="3654" spans="2:23" ht="0" hidden="1" customHeight="1" x14ac:dyDescent="0.2">
      <c r="B3654" s="8"/>
      <c r="C3654" s="8"/>
      <c r="D3654" s="8"/>
      <c r="E3654" s="8"/>
      <c r="F3654" s="8"/>
      <c r="G3654" s="8"/>
      <c r="H3654" s="8"/>
      <c r="I3654" s="8"/>
      <c r="J3654" s="8"/>
      <c r="K3654" s="8"/>
      <c r="L3654" s="8"/>
      <c r="M3654" s="1"/>
      <c r="W3654" s="15"/>
    </row>
    <row r="3655" spans="2:23" ht="0" hidden="1" customHeight="1" x14ac:dyDescent="0.2">
      <c r="B3655" s="8"/>
      <c r="C3655" s="8"/>
      <c r="D3655" s="8"/>
      <c r="E3655" s="8"/>
      <c r="F3655" s="8"/>
      <c r="G3655" s="8"/>
      <c r="H3655" s="8"/>
      <c r="I3655" s="8"/>
      <c r="J3655" s="8"/>
      <c r="K3655" s="8"/>
      <c r="L3655" s="8"/>
      <c r="M3655" s="1"/>
      <c r="W3655" s="15"/>
    </row>
    <row r="3656" spans="2:23" ht="0" hidden="1" customHeight="1" x14ac:dyDescent="0.2">
      <c r="B3656" s="8"/>
      <c r="C3656" s="8"/>
      <c r="D3656" s="8"/>
      <c r="E3656" s="8"/>
      <c r="F3656" s="8"/>
      <c r="G3656" s="8"/>
      <c r="H3656" s="8"/>
      <c r="I3656" s="8"/>
      <c r="J3656" s="8"/>
      <c r="K3656" s="8"/>
      <c r="L3656" s="8"/>
      <c r="M3656" s="1"/>
      <c r="W3656" s="15"/>
    </row>
    <row r="3657" spans="2:23" ht="0" hidden="1" customHeight="1" x14ac:dyDescent="0.2">
      <c r="B3657" s="8"/>
      <c r="C3657" s="8"/>
      <c r="D3657" s="8"/>
      <c r="E3657" s="8"/>
      <c r="F3657" s="8"/>
      <c r="G3657" s="8"/>
      <c r="H3657" s="8"/>
      <c r="I3657" s="8"/>
      <c r="J3657" s="8"/>
      <c r="K3657" s="8"/>
      <c r="L3657" s="8"/>
      <c r="M3657" s="1"/>
      <c r="W3657" s="15"/>
    </row>
    <row r="3658" spans="2:23" ht="0" hidden="1" customHeight="1" x14ac:dyDescent="0.2">
      <c r="B3658" s="8"/>
      <c r="C3658" s="8"/>
      <c r="D3658" s="8"/>
      <c r="E3658" s="8"/>
      <c r="F3658" s="8"/>
      <c r="G3658" s="8"/>
      <c r="H3658" s="8"/>
      <c r="I3658" s="8"/>
      <c r="J3658" s="8"/>
      <c r="K3658" s="8"/>
      <c r="L3658" s="8"/>
      <c r="M3658" s="1"/>
      <c r="W3658" s="15"/>
    </row>
    <row r="3659" spans="2:23" ht="0" hidden="1" customHeight="1" x14ac:dyDescent="0.2">
      <c r="B3659" s="8"/>
      <c r="C3659" s="8"/>
      <c r="D3659" s="8"/>
      <c r="E3659" s="8"/>
      <c r="F3659" s="8"/>
      <c r="G3659" s="8"/>
      <c r="H3659" s="8"/>
      <c r="I3659" s="8"/>
      <c r="J3659" s="8"/>
      <c r="K3659" s="8"/>
      <c r="L3659" s="8"/>
      <c r="M3659" s="1"/>
      <c r="W3659" s="15"/>
    </row>
    <row r="3660" spans="2:23" ht="0" hidden="1" customHeight="1" x14ac:dyDescent="0.2">
      <c r="B3660" s="8"/>
      <c r="C3660" s="8"/>
      <c r="D3660" s="8"/>
      <c r="E3660" s="8"/>
      <c r="F3660" s="8"/>
      <c r="G3660" s="8"/>
      <c r="H3660" s="8"/>
      <c r="I3660" s="8"/>
      <c r="J3660" s="8"/>
      <c r="K3660" s="8"/>
      <c r="L3660" s="8"/>
      <c r="M3660" s="1"/>
      <c r="W3660" s="15"/>
    </row>
    <row r="3661" spans="2:23" ht="0" hidden="1" customHeight="1" x14ac:dyDescent="0.2">
      <c r="B3661" s="8"/>
      <c r="C3661" s="8"/>
      <c r="D3661" s="8"/>
      <c r="E3661" s="8"/>
      <c r="F3661" s="8"/>
      <c r="G3661" s="8"/>
      <c r="H3661" s="8"/>
      <c r="I3661" s="8"/>
      <c r="J3661" s="8"/>
      <c r="K3661" s="8"/>
      <c r="L3661" s="8"/>
      <c r="M3661" s="1"/>
      <c r="W3661" s="15"/>
    </row>
    <row r="3662" spans="2:23" ht="0" hidden="1" customHeight="1" x14ac:dyDescent="0.2">
      <c r="B3662" s="8"/>
      <c r="C3662" s="8"/>
      <c r="D3662" s="8"/>
      <c r="E3662" s="8"/>
      <c r="F3662" s="8"/>
      <c r="G3662" s="8"/>
      <c r="H3662" s="8"/>
      <c r="I3662" s="8"/>
      <c r="J3662" s="8"/>
      <c r="K3662" s="8"/>
      <c r="L3662" s="8"/>
      <c r="M3662" s="1"/>
      <c r="W3662" s="15"/>
    </row>
    <row r="3663" spans="2:23" ht="0" hidden="1" customHeight="1" x14ac:dyDescent="0.2">
      <c r="B3663" s="8"/>
      <c r="C3663" s="8"/>
      <c r="D3663" s="8"/>
      <c r="E3663" s="8"/>
      <c r="F3663" s="8"/>
      <c r="G3663" s="8"/>
      <c r="H3663" s="8"/>
      <c r="I3663" s="8"/>
      <c r="J3663" s="8"/>
      <c r="K3663" s="8"/>
      <c r="L3663" s="8"/>
      <c r="M3663" s="1"/>
      <c r="W3663" s="15"/>
    </row>
    <row r="3664" spans="2:23" ht="0" hidden="1" customHeight="1" x14ac:dyDescent="0.2">
      <c r="B3664" s="8"/>
      <c r="C3664" s="8"/>
      <c r="D3664" s="8"/>
      <c r="E3664" s="8"/>
      <c r="F3664" s="8"/>
      <c r="G3664" s="8"/>
      <c r="H3664" s="8"/>
      <c r="I3664" s="8"/>
      <c r="J3664" s="8"/>
      <c r="K3664" s="8"/>
      <c r="L3664" s="8"/>
      <c r="M3664" s="1"/>
      <c r="W3664" s="15"/>
    </row>
    <row r="3665" spans="2:23" ht="0" hidden="1" customHeight="1" x14ac:dyDescent="0.2">
      <c r="B3665" s="8"/>
      <c r="C3665" s="8"/>
      <c r="D3665" s="8"/>
      <c r="E3665" s="8"/>
      <c r="F3665" s="8"/>
      <c r="G3665" s="8"/>
      <c r="H3665" s="8"/>
      <c r="I3665" s="8"/>
      <c r="J3665" s="8"/>
      <c r="K3665" s="8"/>
      <c r="L3665" s="8"/>
      <c r="M3665" s="1"/>
      <c r="W3665" s="15"/>
    </row>
    <row r="3666" spans="2:23" ht="0" hidden="1" customHeight="1" x14ac:dyDescent="0.2">
      <c r="B3666" s="8"/>
      <c r="C3666" s="8"/>
      <c r="D3666" s="8"/>
      <c r="E3666" s="8"/>
      <c r="F3666" s="8"/>
      <c r="G3666" s="8"/>
      <c r="H3666" s="8"/>
      <c r="I3666" s="8"/>
      <c r="J3666" s="8"/>
      <c r="K3666" s="8"/>
      <c r="L3666" s="8"/>
      <c r="M3666" s="1"/>
      <c r="W3666" s="15"/>
    </row>
    <row r="3667" spans="2:23" ht="0" hidden="1" customHeight="1" x14ac:dyDescent="0.2">
      <c r="B3667" s="8"/>
      <c r="C3667" s="8"/>
      <c r="D3667" s="8"/>
      <c r="E3667" s="8"/>
      <c r="F3667" s="8"/>
      <c r="G3667" s="8"/>
      <c r="H3667" s="8"/>
      <c r="I3667" s="8"/>
      <c r="J3667" s="8"/>
      <c r="K3667" s="8"/>
      <c r="L3667" s="8"/>
      <c r="M3667" s="1"/>
      <c r="W3667" s="15"/>
    </row>
    <row r="3668" spans="2:23" ht="0" hidden="1" customHeight="1" x14ac:dyDescent="0.2">
      <c r="B3668" s="8"/>
      <c r="C3668" s="8"/>
      <c r="D3668" s="8"/>
      <c r="E3668" s="8"/>
      <c r="F3668" s="8"/>
      <c r="G3668" s="8"/>
      <c r="H3668" s="8"/>
      <c r="I3668" s="8"/>
      <c r="J3668" s="8"/>
      <c r="K3668" s="8"/>
      <c r="L3668" s="8"/>
      <c r="M3668" s="1"/>
      <c r="W3668" s="15"/>
    </row>
    <row r="3669" spans="2:23" ht="0" hidden="1" customHeight="1" x14ac:dyDescent="0.2">
      <c r="B3669" s="8"/>
      <c r="C3669" s="8"/>
      <c r="D3669" s="8"/>
      <c r="E3669" s="8"/>
      <c r="F3669" s="8"/>
      <c r="G3669" s="8"/>
      <c r="H3669" s="8"/>
      <c r="I3669" s="8"/>
      <c r="J3669" s="8"/>
      <c r="K3669" s="8"/>
      <c r="L3669" s="8"/>
      <c r="M3669" s="1"/>
      <c r="W3669" s="15"/>
    </row>
    <row r="3670" spans="2:23" ht="0" hidden="1" customHeight="1" x14ac:dyDescent="0.2">
      <c r="B3670" s="8"/>
      <c r="C3670" s="8"/>
      <c r="D3670" s="8"/>
      <c r="E3670" s="8"/>
      <c r="F3670" s="8"/>
      <c r="G3670" s="8"/>
      <c r="H3670" s="8"/>
      <c r="I3670" s="8"/>
      <c r="J3670" s="8"/>
      <c r="K3670" s="8"/>
      <c r="L3670" s="8"/>
      <c r="M3670" s="1"/>
      <c r="W3670" s="15"/>
    </row>
    <row r="3671" spans="2:23" ht="0" hidden="1" customHeight="1" x14ac:dyDescent="0.2">
      <c r="B3671" s="8"/>
      <c r="C3671" s="8"/>
      <c r="D3671" s="8"/>
      <c r="E3671" s="8"/>
      <c r="F3671" s="8"/>
      <c r="G3671" s="8"/>
      <c r="H3671" s="8"/>
      <c r="I3671" s="8"/>
      <c r="J3671" s="8"/>
      <c r="K3671" s="8"/>
      <c r="L3671" s="8"/>
      <c r="M3671" s="1"/>
      <c r="W3671" s="15"/>
    </row>
    <row r="3672" spans="2:23" ht="0" hidden="1" customHeight="1" x14ac:dyDescent="0.2">
      <c r="B3672" s="8"/>
      <c r="C3672" s="8"/>
      <c r="D3672" s="8"/>
      <c r="E3672" s="8"/>
      <c r="F3672" s="8"/>
      <c r="G3672" s="8"/>
      <c r="H3672" s="8"/>
      <c r="I3672" s="8"/>
      <c r="J3672" s="8"/>
      <c r="K3672" s="8"/>
      <c r="L3672" s="8"/>
      <c r="M3672" s="1"/>
      <c r="W3672" s="15"/>
    </row>
    <row r="3673" spans="2:23" ht="0" hidden="1" customHeight="1" x14ac:dyDescent="0.2">
      <c r="B3673" s="8"/>
      <c r="C3673" s="8"/>
      <c r="D3673" s="8"/>
      <c r="E3673" s="8"/>
      <c r="F3673" s="8"/>
      <c r="G3673" s="8"/>
      <c r="H3673" s="8"/>
      <c r="I3673" s="8"/>
      <c r="J3673" s="8"/>
      <c r="K3673" s="8"/>
      <c r="L3673" s="8"/>
      <c r="M3673" s="1"/>
      <c r="W3673" s="15"/>
    </row>
    <row r="3674" spans="2:23" ht="0" hidden="1" customHeight="1" x14ac:dyDescent="0.2">
      <c r="B3674" s="8"/>
      <c r="C3674" s="8"/>
      <c r="D3674" s="8"/>
      <c r="E3674" s="8"/>
      <c r="F3674" s="8"/>
      <c r="G3674" s="8"/>
      <c r="H3674" s="8"/>
      <c r="I3674" s="8"/>
      <c r="J3674" s="8"/>
      <c r="K3674" s="8"/>
      <c r="L3674" s="8"/>
      <c r="M3674" s="1"/>
      <c r="W3674" s="15"/>
    </row>
    <row r="3675" spans="2:23" ht="0" hidden="1" customHeight="1" x14ac:dyDescent="0.2">
      <c r="B3675" s="8"/>
      <c r="C3675" s="8"/>
      <c r="D3675" s="8"/>
      <c r="E3675" s="8"/>
      <c r="F3675" s="8"/>
      <c r="G3675" s="8"/>
      <c r="H3675" s="8"/>
      <c r="I3675" s="8"/>
      <c r="J3675" s="8"/>
      <c r="K3675" s="8"/>
      <c r="L3675" s="8"/>
      <c r="M3675" s="1"/>
      <c r="W3675" s="15"/>
    </row>
    <row r="3676" spans="2:23" ht="0" hidden="1" customHeight="1" x14ac:dyDescent="0.2">
      <c r="B3676" s="8"/>
      <c r="C3676" s="8"/>
      <c r="D3676" s="8"/>
      <c r="E3676" s="8"/>
      <c r="F3676" s="8"/>
      <c r="G3676" s="8"/>
      <c r="H3676" s="8"/>
      <c r="I3676" s="8"/>
      <c r="J3676" s="8"/>
      <c r="K3676" s="8"/>
      <c r="L3676" s="8"/>
      <c r="M3676" s="1"/>
      <c r="W3676" s="15"/>
    </row>
    <row r="3677" spans="2:23" ht="0" hidden="1" customHeight="1" x14ac:dyDescent="0.2">
      <c r="B3677" s="8"/>
      <c r="C3677" s="8"/>
      <c r="D3677" s="8"/>
      <c r="E3677" s="8"/>
      <c r="F3677" s="8"/>
      <c r="G3677" s="8"/>
      <c r="H3677" s="8"/>
      <c r="I3677" s="8"/>
      <c r="J3677" s="8"/>
      <c r="K3677" s="8"/>
      <c r="L3677" s="8"/>
      <c r="M3677" s="1"/>
      <c r="W3677" s="15"/>
    </row>
    <row r="3678" spans="2:23" ht="0" hidden="1" customHeight="1" x14ac:dyDescent="0.2">
      <c r="B3678" s="8"/>
      <c r="C3678" s="8"/>
      <c r="D3678" s="8"/>
      <c r="E3678" s="8"/>
      <c r="F3678" s="8"/>
      <c r="G3678" s="8"/>
      <c r="H3678" s="8"/>
      <c r="I3678" s="8"/>
      <c r="J3678" s="8"/>
      <c r="K3678" s="8"/>
      <c r="L3678" s="8"/>
      <c r="M3678" s="1"/>
      <c r="W3678" s="15"/>
    </row>
    <row r="3679" spans="2:23" ht="0" hidden="1" customHeight="1" x14ac:dyDescent="0.2">
      <c r="B3679" s="8"/>
      <c r="C3679" s="8"/>
      <c r="D3679" s="8"/>
      <c r="E3679" s="8"/>
      <c r="F3679" s="8"/>
      <c r="G3679" s="8"/>
      <c r="H3679" s="8"/>
      <c r="I3679" s="8"/>
      <c r="J3679" s="8"/>
      <c r="K3679" s="8"/>
      <c r="L3679" s="8"/>
      <c r="M3679" s="1"/>
      <c r="W3679" s="15"/>
    </row>
    <row r="3680" spans="2:23" ht="0" hidden="1" customHeight="1" x14ac:dyDescent="0.2">
      <c r="B3680" s="8"/>
      <c r="C3680" s="8"/>
      <c r="D3680" s="8"/>
      <c r="E3680" s="8"/>
      <c r="F3680" s="8"/>
      <c r="G3680" s="8"/>
      <c r="H3680" s="8"/>
      <c r="I3680" s="8"/>
      <c r="J3680" s="8"/>
      <c r="K3680" s="8"/>
      <c r="L3680" s="8"/>
      <c r="M3680" s="1"/>
      <c r="W3680" s="15"/>
    </row>
    <row r="3681" spans="2:23" ht="0" hidden="1" customHeight="1" x14ac:dyDescent="0.2">
      <c r="B3681" s="8"/>
      <c r="C3681" s="8"/>
      <c r="D3681" s="8"/>
      <c r="E3681" s="8"/>
      <c r="F3681" s="8"/>
      <c r="G3681" s="8"/>
      <c r="H3681" s="8"/>
      <c r="I3681" s="8"/>
      <c r="J3681" s="8"/>
      <c r="K3681" s="8"/>
      <c r="L3681" s="8"/>
      <c r="M3681" s="1"/>
      <c r="W3681" s="15"/>
    </row>
    <row r="3682" spans="2:23" ht="0" hidden="1" customHeight="1" x14ac:dyDescent="0.2">
      <c r="B3682" s="8"/>
      <c r="C3682" s="8"/>
      <c r="D3682" s="8"/>
      <c r="E3682" s="8"/>
      <c r="F3682" s="8"/>
      <c r="G3682" s="8"/>
      <c r="H3682" s="8"/>
      <c r="I3682" s="8"/>
      <c r="J3682" s="8"/>
      <c r="K3682" s="8"/>
      <c r="L3682" s="8"/>
      <c r="M3682" s="1"/>
      <c r="W3682" s="15"/>
    </row>
    <row r="3683" spans="2:23" ht="0" hidden="1" customHeight="1" x14ac:dyDescent="0.2">
      <c r="B3683" s="8"/>
      <c r="C3683" s="8"/>
      <c r="D3683" s="8"/>
      <c r="E3683" s="8"/>
      <c r="F3683" s="8"/>
      <c r="G3683" s="8"/>
      <c r="H3683" s="8"/>
      <c r="I3683" s="8"/>
      <c r="J3683" s="8"/>
      <c r="K3683" s="8"/>
      <c r="L3683" s="8"/>
      <c r="M3683" s="1"/>
      <c r="W3683" s="15"/>
    </row>
    <row r="3684" spans="2:23" ht="0" hidden="1" customHeight="1" x14ac:dyDescent="0.2">
      <c r="B3684" s="8"/>
      <c r="C3684" s="8"/>
      <c r="D3684" s="8"/>
      <c r="E3684" s="8"/>
      <c r="F3684" s="8"/>
      <c r="G3684" s="8"/>
      <c r="H3684" s="8"/>
      <c r="I3684" s="8"/>
      <c r="J3684" s="8"/>
      <c r="K3684" s="8"/>
      <c r="L3684" s="8"/>
      <c r="M3684" s="1"/>
      <c r="W3684" s="15"/>
    </row>
    <row r="3685" spans="2:23" ht="0" hidden="1" customHeight="1" x14ac:dyDescent="0.2">
      <c r="B3685" s="8"/>
      <c r="C3685" s="8"/>
      <c r="D3685" s="8"/>
      <c r="E3685" s="8"/>
      <c r="F3685" s="8"/>
      <c r="G3685" s="8"/>
      <c r="H3685" s="8"/>
      <c r="I3685" s="8"/>
      <c r="J3685" s="8"/>
      <c r="K3685" s="8"/>
      <c r="L3685" s="8"/>
      <c r="M3685" s="1"/>
      <c r="W3685" s="15"/>
    </row>
    <row r="3686" spans="2:23" ht="0" hidden="1" customHeight="1" x14ac:dyDescent="0.2">
      <c r="B3686" s="8"/>
      <c r="C3686" s="8"/>
      <c r="D3686" s="8"/>
      <c r="E3686" s="8"/>
      <c r="F3686" s="8"/>
      <c r="G3686" s="8"/>
      <c r="H3686" s="8"/>
      <c r="I3686" s="8"/>
      <c r="J3686" s="8"/>
      <c r="K3686" s="8"/>
      <c r="L3686" s="8"/>
      <c r="M3686" s="1"/>
      <c r="W3686" s="15"/>
    </row>
    <row r="3687" spans="2:23" ht="0" hidden="1" customHeight="1" x14ac:dyDescent="0.2">
      <c r="B3687" s="8"/>
      <c r="C3687" s="8"/>
      <c r="D3687" s="8"/>
      <c r="E3687" s="8"/>
      <c r="F3687" s="8"/>
      <c r="G3687" s="8"/>
      <c r="H3687" s="8"/>
      <c r="I3687" s="8"/>
      <c r="J3687" s="8"/>
      <c r="K3687" s="8"/>
      <c r="L3687" s="8"/>
      <c r="M3687" s="1"/>
      <c r="W3687" s="15"/>
    </row>
    <row r="3688" spans="2:23" ht="0" hidden="1" customHeight="1" x14ac:dyDescent="0.2">
      <c r="B3688" s="8"/>
      <c r="C3688" s="8"/>
      <c r="D3688" s="8"/>
      <c r="E3688" s="8"/>
      <c r="F3688" s="8"/>
      <c r="G3688" s="8"/>
      <c r="H3688" s="8"/>
      <c r="I3688" s="8"/>
      <c r="J3688" s="8"/>
      <c r="K3688" s="8"/>
      <c r="L3688" s="8"/>
      <c r="M3688" s="1"/>
      <c r="W3688" s="15"/>
    </row>
    <row r="3689" spans="2:23" ht="0" hidden="1" customHeight="1" x14ac:dyDescent="0.2">
      <c r="B3689" s="8"/>
      <c r="C3689" s="8"/>
      <c r="D3689" s="8"/>
      <c r="E3689" s="8"/>
      <c r="F3689" s="8"/>
      <c r="G3689" s="8"/>
      <c r="H3689" s="8"/>
      <c r="I3689" s="8"/>
      <c r="J3689" s="8"/>
      <c r="K3689" s="8"/>
      <c r="L3689" s="8"/>
      <c r="M3689" s="1"/>
      <c r="W3689" s="15"/>
    </row>
    <row r="3690" spans="2:23" ht="0" hidden="1" customHeight="1" x14ac:dyDescent="0.2">
      <c r="B3690" s="8"/>
      <c r="C3690" s="8"/>
      <c r="D3690" s="8"/>
      <c r="E3690" s="8"/>
      <c r="F3690" s="8"/>
      <c r="G3690" s="8"/>
      <c r="H3690" s="8"/>
      <c r="I3690" s="8"/>
      <c r="J3690" s="8"/>
      <c r="K3690" s="8"/>
      <c r="L3690" s="8"/>
      <c r="M3690" s="1"/>
      <c r="W3690" s="15"/>
    </row>
    <row r="3691" spans="2:23" ht="0" hidden="1" customHeight="1" x14ac:dyDescent="0.2">
      <c r="B3691" s="8"/>
      <c r="C3691" s="8"/>
      <c r="D3691" s="8"/>
      <c r="E3691" s="8"/>
      <c r="F3691" s="8"/>
      <c r="G3691" s="8"/>
      <c r="H3691" s="8"/>
      <c r="I3691" s="8"/>
      <c r="J3691" s="8"/>
      <c r="K3691" s="8"/>
      <c r="L3691" s="8"/>
      <c r="M3691" s="1"/>
      <c r="W3691" s="15"/>
    </row>
    <row r="3692" spans="2:23" ht="0" hidden="1" customHeight="1" x14ac:dyDescent="0.2">
      <c r="B3692" s="8"/>
      <c r="C3692" s="8"/>
      <c r="D3692" s="8"/>
      <c r="E3692" s="8"/>
      <c r="F3692" s="8"/>
      <c r="G3692" s="8"/>
      <c r="H3692" s="8"/>
      <c r="I3692" s="8"/>
      <c r="J3692" s="8"/>
      <c r="K3692" s="8"/>
      <c r="L3692" s="8"/>
      <c r="M3692" s="1"/>
      <c r="W3692" s="15"/>
    </row>
    <row r="3693" spans="2:23" ht="0" hidden="1" customHeight="1" x14ac:dyDescent="0.2">
      <c r="B3693" s="8"/>
      <c r="C3693" s="8"/>
      <c r="D3693" s="8"/>
      <c r="E3693" s="8"/>
      <c r="F3693" s="8"/>
      <c r="G3693" s="8"/>
      <c r="H3693" s="8"/>
      <c r="I3693" s="8"/>
      <c r="J3693" s="8"/>
      <c r="K3693" s="8"/>
      <c r="L3693" s="8"/>
      <c r="M3693" s="1"/>
      <c r="W3693" s="15"/>
    </row>
    <row r="3694" spans="2:23" ht="0" hidden="1" customHeight="1" x14ac:dyDescent="0.2">
      <c r="B3694" s="8"/>
      <c r="C3694" s="8"/>
      <c r="D3694" s="8"/>
      <c r="E3694" s="8"/>
      <c r="F3694" s="8"/>
      <c r="G3694" s="8"/>
      <c r="H3694" s="8"/>
      <c r="I3694" s="8"/>
      <c r="J3694" s="8"/>
      <c r="K3694" s="8"/>
      <c r="L3694" s="8"/>
      <c r="M3694" s="1"/>
      <c r="W3694" s="15"/>
    </row>
    <row r="3695" spans="2:23" ht="0" hidden="1" customHeight="1" x14ac:dyDescent="0.2">
      <c r="B3695" s="8"/>
      <c r="C3695" s="8"/>
      <c r="D3695" s="8"/>
      <c r="E3695" s="8"/>
      <c r="F3695" s="8"/>
      <c r="G3695" s="8"/>
      <c r="H3695" s="8"/>
      <c r="I3695" s="8"/>
      <c r="J3695" s="8"/>
      <c r="K3695" s="8"/>
      <c r="L3695" s="8"/>
      <c r="M3695" s="1"/>
      <c r="W3695" s="15"/>
    </row>
    <row r="3696" spans="2:23" ht="0" hidden="1" customHeight="1" x14ac:dyDescent="0.2">
      <c r="B3696" s="8"/>
      <c r="C3696" s="8"/>
      <c r="D3696" s="8"/>
      <c r="E3696" s="8"/>
      <c r="F3696" s="8"/>
      <c r="G3696" s="8"/>
      <c r="H3696" s="8"/>
      <c r="I3696" s="8"/>
      <c r="J3696" s="8"/>
      <c r="K3696" s="8"/>
      <c r="L3696" s="8"/>
      <c r="M3696" s="1"/>
      <c r="W3696" s="15"/>
    </row>
    <row r="3697" spans="2:23" ht="0" hidden="1" customHeight="1" x14ac:dyDescent="0.2">
      <c r="B3697" s="8"/>
      <c r="C3697" s="8"/>
      <c r="D3697" s="8"/>
      <c r="E3697" s="8"/>
      <c r="F3697" s="8"/>
      <c r="G3697" s="8"/>
      <c r="H3697" s="8"/>
      <c r="I3697" s="8"/>
      <c r="J3697" s="8"/>
      <c r="K3697" s="8"/>
      <c r="L3697" s="8"/>
      <c r="M3697" s="1"/>
      <c r="W3697" s="15"/>
    </row>
    <row r="3698" spans="2:23" ht="0" hidden="1" customHeight="1" x14ac:dyDescent="0.2">
      <c r="B3698" s="8"/>
      <c r="C3698" s="8"/>
      <c r="D3698" s="8"/>
      <c r="E3698" s="8"/>
      <c r="F3698" s="8"/>
      <c r="G3698" s="8"/>
      <c r="H3698" s="8"/>
      <c r="I3698" s="8"/>
      <c r="J3698" s="8"/>
      <c r="K3698" s="8"/>
      <c r="L3698" s="8"/>
      <c r="M3698" s="1"/>
      <c r="W3698" s="15"/>
    </row>
    <row r="3699" spans="2:23" ht="0" hidden="1" customHeight="1" x14ac:dyDescent="0.2">
      <c r="B3699" s="8"/>
      <c r="C3699" s="8"/>
      <c r="D3699" s="8"/>
      <c r="E3699" s="8"/>
      <c r="F3699" s="8"/>
      <c r="G3699" s="8"/>
      <c r="H3699" s="8"/>
      <c r="I3699" s="8"/>
      <c r="J3699" s="8"/>
      <c r="K3699" s="8"/>
      <c r="L3699" s="8"/>
      <c r="M3699" s="1"/>
      <c r="W3699" s="15"/>
    </row>
    <row r="3700" spans="2:23" ht="0" hidden="1" customHeight="1" x14ac:dyDescent="0.2">
      <c r="B3700" s="8"/>
      <c r="C3700" s="8"/>
      <c r="D3700" s="8"/>
      <c r="E3700" s="8"/>
      <c r="F3700" s="8"/>
      <c r="G3700" s="8"/>
      <c r="H3700" s="8"/>
      <c r="I3700" s="8"/>
      <c r="J3700" s="8"/>
      <c r="K3700" s="8"/>
      <c r="L3700" s="8"/>
      <c r="M3700" s="1"/>
      <c r="W3700" s="15"/>
    </row>
    <row r="3701" spans="2:23" ht="0" hidden="1" customHeight="1" x14ac:dyDescent="0.2">
      <c r="B3701" s="8"/>
      <c r="C3701" s="8"/>
      <c r="D3701" s="8"/>
      <c r="E3701" s="8"/>
      <c r="F3701" s="8"/>
      <c r="G3701" s="8"/>
      <c r="H3701" s="8"/>
      <c r="I3701" s="8"/>
      <c r="J3701" s="8"/>
      <c r="K3701" s="8"/>
      <c r="L3701" s="8"/>
      <c r="M3701" s="1"/>
      <c r="W3701" s="15"/>
    </row>
    <row r="3702" spans="2:23" ht="0" hidden="1" customHeight="1" x14ac:dyDescent="0.2">
      <c r="B3702" s="8"/>
      <c r="C3702" s="8"/>
      <c r="D3702" s="8"/>
      <c r="E3702" s="8"/>
      <c r="F3702" s="8"/>
      <c r="G3702" s="8"/>
      <c r="H3702" s="8"/>
      <c r="I3702" s="8"/>
      <c r="J3702" s="8"/>
      <c r="K3702" s="8"/>
      <c r="L3702" s="8"/>
      <c r="M3702" s="1"/>
      <c r="W3702" s="15"/>
    </row>
    <row r="3703" spans="2:23" ht="0" hidden="1" customHeight="1" x14ac:dyDescent="0.2">
      <c r="B3703" s="8"/>
      <c r="C3703" s="8"/>
      <c r="D3703" s="8"/>
      <c r="E3703" s="8"/>
      <c r="F3703" s="8"/>
      <c r="G3703" s="8"/>
      <c r="H3703" s="8"/>
      <c r="I3703" s="8"/>
      <c r="J3703" s="8"/>
      <c r="K3703" s="8"/>
      <c r="L3703" s="8"/>
      <c r="M3703" s="1"/>
      <c r="W3703" s="15"/>
    </row>
    <row r="3704" spans="2:23" ht="0" hidden="1" customHeight="1" x14ac:dyDescent="0.2">
      <c r="B3704" s="8"/>
      <c r="C3704" s="8"/>
      <c r="D3704" s="8"/>
      <c r="E3704" s="8"/>
      <c r="F3704" s="8"/>
      <c r="G3704" s="8"/>
      <c r="H3704" s="8"/>
      <c r="I3704" s="8"/>
      <c r="J3704" s="8"/>
      <c r="K3704" s="8"/>
      <c r="L3704" s="8"/>
      <c r="M3704" s="1"/>
      <c r="W3704" s="15"/>
    </row>
    <row r="3705" spans="2:23" ht="0" hidden="1" customHeight="1" x14ac:dyDescent="0.2">
      <c r="B3705" s="8"/>
      <c r="C3705" s="8"/>
      <c r="D3705" s="8"/>
      <c r="E3705" s="8"/>
      <c r="F3705" s="8"/>
      <c r="G3705" s="8"/>
      <c r="H3705" s="8"/>
      <c r="I3705" s="8"/>
      <c r="J3705" s="8"/>
      <c r="K3705" s="8"/>
      <c r="L3705" s="8"/>
      <c r="M3705" s="1"/>
      <c r="W3705" s="15"/>
    </row>
    <row r="3706" spans="2:23" ht="0" hidden="1" customHeight="1" x14ac:dyDescent="0.2">
      <c r="B3706" s="8"/>
      <c r="C3706" s="8"/>
      <c r="D3706" s="8"/>
      <c r="E3706" s="8"/>
      <c r="F3706" s="8"/>
      <c r="G3706" s="8"/>
      <c r="H3706" s="8"/>
      <c r="I3706" s="8"/>
      <c r="J3706" s="8"/>
      <c r="K3706" s="8"/>
      <c r="L3706" s="8"/>
      <c r="M3706" s="1"/>
      <c r="W3706" s="15"/>
    </row>
    <row r="3707" spans="2:23" ht="0" hidden="1" customHeight="1" x14ac:dyDescent="0.2">
      <c r="B3707" s="8"/>
      <c r="C3707" s="8"/>
      <c r="D3707" s="8"/>
      <c r="E3707" s="8"/>
      <c r="F3707" s="8"/>
      <c r="G3707" s="8"/>
      <c r="H3707" s="8"/>
      <c r="I3707" s="8"/>
      <c r="J3707" s="8"/>
      <c r="K3707" s="8"/>
      <c r="L3707" s="8"/>
      <c r="M3707" s="1"/>
      <c r="W3707" s="15"/>
    </row>
    <row r="3708" spans="2:23" ht="0" hidden="1" customHeight="1" x14ac:dyDescent="0.2">
      <c r="B3708" s="8"/>
      <c r="C3708" s="8"/>
      <c r="D3708" s="8"/>
      <c r="E3708" s="8"/>
      <c r="F3708" s="8"/>
      <c r="G3708" s="8"/>
      <c r="H3708" s="8"/>
      <c r="I3708" s="8"/>
      <c r="J3708" s="8"/>
      <c r="K3708" s="8"/>
      <c r="L3708" s="8"/>
      <c r="M3708" s="1"/>
      <c r="W3708" s="15"/>
    </row>
    <row r="3709" spans="2:23" ht="0" hidden="1" customHeight="1" x14ac:dyDescent="0.2">
      <c r="B3709" s="8"/>
      <c r="C3709" s="8"/>
      <c r="D3709" s="8"/>
      <c r="E3709" s="8"/>
      <c r="F3709" s="8"/>
      <c r="G3709" s="8"/>
      <c r="H3709" s="8"/>
      <c r="I3709" s="8"/>
      <c r="J3709" s="8"/>
      <c r="K3709" s="8"/>
      <c r="L3709" s="8"/>
      <c r="M3709" s="1"/>
      <c r="W3709" s="15"/>
    </row>
    <row r="3710" spans="2:23" ht="0" hidden="1" customHeight="1" x14ac:dyDescent="0.2">
      <c r="B3710" s="8"/>
      <c r="C3710" s="8"/>
      <c r="D3710" s="8"/>
      <c r="E3710" s="8"/>
      <c r="F3710" s="8"/>
      <c r="G3710" s="8"/>
      <c r="H3710" s="8"/>
      <c r="I3710" s="8"/>
      <c r="J3710" s="8"/>
      <c r="K3710" s="8"/>
      <c r="L3710" s="8"/>
      <c r="M3710" s="1"/>
      <c r="W3710" s="15"/>
    </row>
    <row r="3711" spans="2:23" ht="0" hidden="1" customHeight="1" x14ac:dyDescent="0.2">
      <c r="B3711" s="8"/>
      <c r="C3711" s="8"/>
      <c r="D3711" s="8"/>
      <c r="E3711" s="8"/>
      <c r="F3711" s="8"/>
      <c r="G3711" s="8"/>
      <c r="H3711" s="8"/>
      <c r="I3711" s="8"/>
      <c r="J3711" s="8"/>
      <c r="K3711" s="8"/>
      <c r="L3711" s="8"/>
      <c r="M3711" s="1"/>
      <c r="W3711" s="15"/>
    </row>
    <row r="3712" spans="2:23" ht="0" hidden="1" customHeight="1" x14ac:dyDescent="0.2">
      <c r="B3712" s="8"/>
      <c r="C3712" s="8"/>
      <c r="D3712" s="8"/>
      <c r="E3712" s="8"/>
      <c r="F3712" s="8"/>
      <c r="G3712" s="8"/>
      <c r="H3712" s="8"/>
      <c r="I3712" s="8"/>
      <c r="J3712" s="8"/>
      <c r="K3712" s="8"/>
      <c r="L3712" s="8"/>
      <c r="M3712" s="1"/>
      <c r="W3712" s="15"/>
    </row>
    <row r="3713" spans="2:23" ht="0" hidden="1" customHeight="1" x14ac:dyDescent="0.2">
      <c r="B3713" s="8"/>
      <c r="C3713" s="8"/>
      <c r="D3713" s="8"/>
      <c r="E3713" s="8"/>
      <c r="F3713" s="8"/>
      <c r="G3713" s="8"/>
      <c r="H3713" s="8"/>
      <c r="I3713" s="8"/>
      <c r="J3713" s="8"/>
      <c r="K3713" s="8"/>
      <c r="L3713" s="8"/>
      <c r="M3713" s="1"/>
      <c r="W3713" s="15"/>
    </row>
    <row r="3714" spans="2:23" ht="0" hidden="1" customHeight="1" x14ac:dyDescent="0.2">
      <c r="B3714" s="8"/>
      <c r="C3714" s="8"/>
      <c r="D3714" s="8"/>
      <c r="E3714" s="8"/>
      <c r="F3714" s="8"/>
      <c r="G3714" s="8"/>
      <c r="H3714" s="8"/>
      <c r="I3714" s="8"/>
      <c r="J3714" s="8"/>
      <c r="K3714" s="8"/>
      <c r="L3714" s="8"/>
      <c r="M3714" s="1"/>
      <c r="W3714" s="15"/>
    </row>
    <row r="3715" spans="2:23" ht="0" hidden="1" customHeight="1" x14ac:dyDescent="0.2">
      <c r="B3715" s="8"/>
      <c r="C3715" s="8"/>
      <c r="D3715" s="8"/>
      <c r="E3715" s="8"/>
      <c r="F3715" s="8"/>
      <c r="G3715" s="8"/>
      <c r="H3715" s="8"/>
      <c r="I3715" s="8"/>
      <c r="J3715" s="8"/>
      <c r="K3715" s="8"/>
      <c r="L3715" s="8"/>
      <c r="M3715" s="1"/>
      <c r="W3715" s="15"/>
    </row>
    <row r="3716" spans="2:23" ht="0" hidden="1" customHeight="1" x14ac:dyDescent="0.2">
      <c r="B3716" s="8"/>
      <c r="C3716" s="8"/>
      <c r="D3716" s="8"/>
      <c r="E3716" s="8"/>
      <c r="F3716" s="8"/>
      <c r="G3716" s="8"/>
      <c r="H3716" s="8"/>
      <c r="I3716" s="8"/>
      <c r="J3716" s="8"/>
      <c r="K3716" s="8"/>
      <c r="L3716" s="8"/>
      <c r="M3716" s="1"/>
      <c r="W3716" s="15"/>
    </row>
    <row r="3717" spans="2:23" ht="0" hidden="1" customHeight="1" x14ac:dyDescent="0.2">
      <c r="B3717" s="8"/>
      <c r="C3717" s="8"/>
      <c r="D3717" s="8"/>
      <c r="E3717" s="8"/>
      <c r="F3717" s="8"/>
      <c r="G3717" s="8"/>
      <c r="H3717" s="8"/>
      <c r="I3717" s="8"/>
      <c r="J3717" s="8"/>
      <c r="K3717" s="8"/>
      <c r="L3717" s="8"/>
      <c r="M3717" s="1"/>
      <c r="W3717" s="15"/>
    </row>
    <row r="3718" spans="2:23" ht="0" hidden="1" customHeight="1" x14ac:dyDescent="0.2">
      <c r="B3718" s="8"/>
      <c r="C3718" s="8"/>
      <c r="D3718" s="8"/>
      <c r="E3718" s="8"/>
      <c r="F3718" s="8"/>
      <c r="G3718" s="8"/>
      <c r="H3718" s="8"/>
      <c r="I3718" s="8"/>
      <c r="J3718" s="8"/>
      <c r="K3718" s="8"/>
      <c r="L3718" s="8"/>
      <c r="M3718" s="1"/>
      <c r="W3718" s="15"/>
    </row>
    <row r="3719" spans="2:23" ht="0" hidden="1" customHeight="1" x14ac:dyDescent="0.2">
      <c r="B3719" s="8"/>
      <c r="C3719" s="8"/>
      <c r="D3719" s="8"/>
      <c r="E3719" s="8"/>
      <c r="F3719" s="8"/>
      <c r="G3719" s="8"/>
      <c r="H3719" s="8"/>
      <c r="I3719" s="8"/>
      <c r="J3719" s="8"/>
      <c r="K3719" s="8"/>
      <c r="L3719" s="8"/>
      <c r="M3719" s="1"/>
      <c r="W3719" s="15"/>
    </row>
    <row r="3720" spans="2:23" ht="0" hidden="1" customHeight="1" x14ac:dyDescent="0.2">
      <c r="B3720" s="8"/>
      <c r="C3720" s="8"/>
      <c r="D3720" s="8"/>
      <c r="E3720" s="8"/>
      <c r="F3720" s="8"/>
      <c r="G3720" s="8"/>
      <c r="H3720" s="8"/>
      <c r="I3720" s="8"/>
      <c r="J3720" s="8"/>
      <c r="K3720" s="8"/>
      <c r="L3720" s="8"/>
      <c r="M3720" s="1"/>
      <c r="W3720" s="15"/>
    </row>
    <row r="3721" spans="2:23" ht="0" hidden="1" customHeight="1" x14ac:dyDescent="0.2">
      <c r="B3721" s="8"/>
      <c r="C3721" s="8"/>
      <c r="D3721" s="8"/>
      <c r="E3721" s="8"/>
      <c r="F3721" s="8"/>
      <c r="G3721" s="8"/>
      <c r="H3721" s="8"/>
      <c r="I3721" s="8"/>
      <c r="J3721" s="8"/>
      <c r="K3721" s="8"/>
      <c r="L3721" s="8"/>
      <c r="M3721" s="1"/>
      <c r="W3721" s="15"/>
    </row>
    <row r="3722" spans="2:23" ht="0" hidden="1" customHeight="1" x14ac:dyDescent="0.2">
      <c r="B3722" s="8"/>
      <c r="C3722" s="8"/>
      <c r="D3722" s="8"/>
      <c r="E3722" s="8"/>
      <c r="F3722" s="8"/>
      <c r="G3722" s="8"/>
      <c r="H3722" s="8"/>
      <c r="I3722" s="8"/>
      <c r="J3722" s="8"/>
      <c r="K3722" s="8"/>
      <c r="L3722" s="8"/>
      <c r="M3722" s="1"/>
      <c r="W3722" s="15"/>
    </row>
    <row r="3723" spans="2:23" ht="0" hidden="1" customHeight="1" x14ac:dyDescent="0.2">
      <c r="B3723" s="8"/>
      <c r="C3723" s="8"/>
      <c r="D3723" s="8"/>
      <c r="E3723" s="8"/>
      <c r="F3723" s="8"/>
      <c r="G3723" s="8"/>
      <c r="H3723" s="8"/>
      <c r="I3723" s="8"/>
      <c r="J3723" s="8"/>
      <c r="K3723" s="8"/>
      <c r="L3723" s="8"/>
      <c r="M3723" s="1"/>
      <c r="W3723" s="15"/>
    </row>
    <row r="3724" spans="2:23" ht="0" hidden="1" customHeight="1" x14ac:dyDescent="0.2">
      <c r="B3724" s="8"/>
      <c r="C3724" s="8"/>
      <c r="D3724" s="8"/>
      <c r="E3724" s="8"/>
      <c r="F3724" s="8"/>
      <c r="G3724" s="8"/>
      <c r="H3724" s="8"/>
      <c r="I3724" s="8"/>
      <c r="J3724" s="8"/>
      <c r="K3724" s="8"/>
      <c r="L3724" s="8"/>
      <c r="M3724" s="1"/>
      <c r="W3724" s="15"/>
    </row>
    <row r="3725" spans="2:23" ht="0" hidden="1" customHeight="1" x14ac:dyDescent="0.2">
      <c r="B3725" s="8"/>
      <c r="C3725" s="8"/>
      <c r="D3725" s="8"/>
      <c r="E3725" s="8"/>
      <c r="F3725" s="8"/>
      <c r="G3725" s="8"/>
      <c r="H3725" s="8"/>
      <c r="I3725" s="8"/>
      <c r="J3725" s="8"/>
      <c r="K3725" s="8"/>
      <c r="L3725" s="8"/>
      <c r="M3725" s="1"/>
      <c r="W3725" s="15"/>
    </row>
    <row r="3726" spans="2:23" ht="0" hidden="1" customHeight="1" x14ac:dyDescent="0.2">
      <c r="B3726" s="8"/>
      <c r="C3726" s="8"/>
      <c r="D3726" s="8"/>
      <c r="E3726" s="8"/>
      <c r="F3726" s="8"/>
      <c r="G3726" s="8"/>
      <c r="H3726" s="8"/>
      <c r="I3726" s="8"/>
      <c r="J3726" s="8"/>
      <c r="K3726" s="8"/>
      <c r="L3726" s="8"/>
      <c r="M3726" s="1"/>
      <c r="W3726" s="15"/>
    </row>
    <row r="3727" spans="2:23" ht="0" hidden="1" customHeight="1" x14ac:dyDescent="0.2">
      <c r="B3727" s="8"/>
      <c r="C3727" s="8"/>
      <c r="D3727" s="8"/>
      <c r="E3727" s="8"/>
      <c r="F3727" s="8"/>
      <c r="G3727" s="8"/>
      <c r="H3727" s="8"/>
      <c r="I3727" s="8"/>
      <c r="J3727" s="8"/>
      <c r="K3727" s="8"/>
      <c r="L3727" s="8"/>
      <c r="M3727" s="1"/>
      <c r="W3727" s="15"/>
    </row>
    <row r="3728" spans="2:23" ht="0" hidden="1" customHeight="1" x14ac:dyDescent="0.2">
      <c r="B3728" s="8"/>
      <c r="C3728" s="8"/>
      <c r="D3728" s="8"/>
      <c r="E3728" s="8"/>
      <c r="F3728" s="8"/>
      <c r="G3728" s="8"/>
      <c r="H3728" s="8"/>
      <c r="I3728" s="8"/>
      <c r="J3728" s="8"/>
      <c r="K3728" s="8"/>
      <c r="L3728" s="8"/>
      <c r="M3728" s="1"/>
      <c r="W3728" s="15"/>
    </row>
    <row r="3729" spans="2:23" ht="0" hidden="1" customHeight="1" x14ac:dyDescent="0.2">
      <c r="B3729" s="8"/>
      <c r="C3729" s="8"/>
      <c r="D3729" s="8"/>
      <c r="E3729" s="8"/>
      <c r="F3729" s="8"/>
      <c r="G3729" s="8"/>
      <c r="H3729" s="8"/>
      <c r="I3729" s="8"/>
      <c r="J3729" s="8"/>
      <c r="K3729" s="8"/>
      <c r="L3729" s="8"/>
      <c r="M3729" s="1"/>
      <c r="W3729" s="15"/>
    </row>
    <row r="3730" spans="2:23" ht="0" hidden="1" customHeight="1" x14ac:dyDescent="0.2">
      <c r="B3730" s="8"/>
      <c r="C3730" s="8"/>
      <c r="D3730" s="8"/>
      <c r="E3730" s="8"/>
      <c r="F3730" s="8"/>
      <c r="G3730" s="8"/>
      <c r="H3730" s="8"/>
      <c r="I3730" s="8"/>
      <c r="J3730" s="8"/>
      <c r="K3730" s="8"/>
      <c r="L3730" s="8"/>
      <c r="M3730" s="1"/>
      <c r="W3730" s="15"/>
    </row>
    <row r="3731" spans="2:23" ht="0" hidden="1" customHeight="1" x14ac:dyDescent="0.2">
      <c r="B3731" s="8"/>
      <c r="C3731" s="8"/>
      <c r="D3731" s="8"/>
      <c r="E3731" s="8"/>
      <c r="F3731" s="8"/>
      <c r="G3731" s="8"/>
      <c r="H3731" s="8"/>
      <c r="I3731" s="8"/>
      <c r="J3731" s="8"/>
      <c r="K3731" s="8"/>
      <c r="L3731" s="8"/>
      <c r="M3731" s="1"/>
      <c r="W3731" s="15"/>
    </row>
    <row r="3732" spans="2:23" ht="0" hidden="1" customHeight="1" x14ac:dyDescent="0.2">
      <c r="B3732" s="8"/>
      <c r="C3732" s="8"/>
      <c r="D3732" s="8"/>
      <c r="E3732" s="8"/>
      <c r="F3732" s="8"/>
      <c r="G3732" s="8"/>
      <c r="H3732" s="8"/>
      <c r="I3732" s="8"/>
      <c r="J3732" s="8"/>
      <c r="K3732" s="8"/>
      <c r="L3732" s="8"/>
      <c r="M3732" s="1"/>
      <c r="W3732" s="15"/>
    </row>
    <row r="3733" spans="2:23" ht="0" hidden="1" customHeight="1" x14ac:dyDescent="0.2">
      <c r="B3733" s="8"/>
      <c r="C3733" s="8"/>
      <c r="D3733" s="8"/>
      <c r="E3733" s="8"/>
      <c r="F3733" s="8"/>
      <c r="G3733" s="8"/>
      <c r="H3733" s="8"/>
      <c r="I3733" s="8"/>
      <c r="J3733" s="8"/>
      <c r="K3733" s="8"/>
      <c r="L3733" s="8"/>
      <c r="M3733" s="1"/>
      <c r="W3733" s="15"/>
    </row>
    <row r="3734" spans="2:23" ht="0" hidden="1" customHeight="1" x14ac:dyDescent="0.2">
      <c r="B3734" s="8"/>
      <c r="C3734" s="8"/>
      <c r="D3734" s="8"/>
      <c r="E3734" s="8"/>
      <c r="F3734" s="8"/>
      <c r="G3734" s="8"/>
      <c r="H3734" s="8"/>
      <c r="I3734" s="8"/>
      <c r="J3734" s="8"/>
      <c r="K3734" s="8"/>
      <c r="L3734" s="8"/>
      <c r="M3734" s="1"/>
      <c r="W3734" s="15"/>
    </row>
    <row r="3735" spans="2:23" ht="0" hidden="1" customHeight="1" x14ac:dyDescent="0.2">
      <c r="B3735" s="8"/>
      <c r="C3735" s="8"/>
      <c r="D3735" s="8"/>
      <c r="E3735" s="8"/>
      <c r="F3735" s="8"/>
      <c r="G3735" s="8"/>
      <c r="H3735" s="8"/>
      <c r="I3735" s="8"/>
      <c r="J3735" s="8"/>
      <c r="K3735" s="8"/>
      <c r="L3735" s="8"/>
      <c r="M3735" s="1"/>
      <c r="W3735" s="15"/>
    </row>
    <row r="3736" spans="2:23" ht="0" hidden="1" customHeight="1" x14ac:dyDescent="0.2">
      <c r="B3736" s="8"/>
      <c r="C3736" s="8"/>
      <c r="D3736" s="8"/>
      <c r="E3736" s="8"/>
      <c r="F3736" s="8"/>
      <c r="G3736" s="8"/>
      <c r="H3736" s="8"/>
      <c r="I3736" s="8"/>
      <c r="J3736" s="8"/>
      <c r="K3736" s="8"/>
      <c r="L3736" s="8"/>
      <c r="M3736" s="1"/>
      <c r="W3736" s="15"/>
    </row>
    <row r="3737" spans="2:23" ht="0" hidden="1" customHeight="1" x14ac:dyDescent="0.2">
      <c r="B3737" s="8"/>
      <c r="C3737" s="8"/>
      <c r="D3737" s="8"/>
      <c r="E3737" s="8"/>
      <c r="F3737" s="8"/>
      <c r="G3737" s="8"/>
      <c r="H3737" s="8"/>
      <c r="I3737" s="8"/>
      <c r="J3737" s="8"/>
      <c r="K3737" s="8"/>
      <c r="L3737" s="8"/>
      <c r="M3737" s="1"/>
      <c r="W3737" s="15"/>
    </row>
    <row r="3738" spans="2:23" ht="0" hidden="1" customHeight="1" x14ac:dyDescent="0.2">
      <c r="B3738" s="8"/>
      <c r="C3738" s="8"/>
      <c r="D3738" s="8"/>
      <c r="E3738" s="8"/>
      <c r="F3738" s="8"/>
      <c r="G3738" s="8"/>
      <c r="H3738" s="8"/>
      <c r="I3738" s="8"/>
      <c r="J3738" s="8"/>
      <c r="K3738" s="8"/>
      <c r="L3738" s="8"/>
      <c r="M3738" s="1"/>
      <c r="W3738" s="15"/>
    </row>
    <row r="3739" spans="2:23" ht="0" hidden="1" customHeight="1" x14ac:dyDescent="0.2">
      <c r="B3739" s="8"/>
      <c r="C3739" s="8"/>
      <c r="D3739" s="8"/>
      <c r="E3739" s="8"/>
      <c r="F3739" s="8"/>
      <c r="G3739" s="8"/>
      <c r="H3739" s="8"/>
      <c r="I3739" s="8"/>
      <c r="J3739" s="8"/>
      <c r="K3739" s="8"/>
      <c r="L3739" s="8"/>
      <c r="M3739" s="1"/>
      <c r="W3739" s="15"/>
    </row>
    <row r="3740" spans="2:23" ht="0" hidden="1" customHeight="1" x14ac:dyDescent="0.2">
      <c r="B3740" s="8"/>
      <c r="C3740" s="8"/>
      <c r="D3740" s="8"/>
      <c r="E3740" s="8"/>
      <c r="F3740" s="8"/>
      <c r="G3740" s="8"/>
      <c r="H3740" s="8"/>
      <c r="I3740" s="8"/>
      <c r="J3740" s="8"/>
      <c r="K3740" s="8"/>
      <c r="L3740" s="8"/>
      <c r="M3740" s="1"/>
      <c r="W3740" s="15"/>
    </row>
    <row r="3741" spans="2:23" ht="0" hidden="1" customHeight="1" x14ac:dyDescent="0.2">
      <c r="B3741" s="8"/>
      <c r="C3741" s="8"/>
      <c r="D3741" s="8"/>
      <c r="E3741" s="8"/>
      <c r="F3741" s="8"/>
      <c r="G3741" s="8"/>
      <c r="H3741" s="8"/>
      <c r="I3741" s="8"/>
      <c r="J3741" s="8"/>
      <c r="K3741" s="8"/>
      <c r="L3741" s="8"/>
      <c r="M3741" s="1"/>
      <c r="W3741" s="15"/>
    </row>
    <row r="3742" spans="2:23" ht="0" hidden="1" customHeight="1" x14ac:dyDescent="0.2">
      <c r="B3742" s="8"/>
      <c r="C3742" s="8"/>
      <c r="D3742" s="8"/>
      <c r="E3742" s="8"/>
      <c r="F3742" s="8"/>
      <c r="G3742" s="8"/>
      <c r="H3742" s="8"/>
      <c r="I3742" s="8"/>
      <c r="J3742" s="8"/>
      <c r="K3742" s="8"/>
      <c r="L3742" s="8"/>
      <c r="M3742" s="1"/>
      <c r="W3742" s="15"/>
    </row>
    <row r="3743" spans="2:23" ht="0" hidden="1" customHeight="1" x14ac:dyDescent="0.2">
      <c r="B3743" s="8"/>
      <c r="C3743" s="8"/>
      <c r="D3743" s="8"/>
      <c r="E3743" s="8"/>
      <c r="F3743" s="8"/>
      <c r="G3743" s="8"/>
      <c r="H3743" s="8"/>
      <c r="I3743" s="8"/>
      <c r="J3743" s="8"/>
      <c r="K3743" s="8"/>
      <c r="L3743" s="8"/>
      <c r="M3743" s="1"/>
      <c r="W3743" s="15"/>
    </row>
    <row r="3744" spans="2:23" ht="0" hidden="1" customHeight="1" x14ac:dyDescent="0.2">
      <c r="B3744" s="8"/>
      <c r="C3744" s="8"/>
      <c r="D3744" s="8"/>
      <c r="E3744" s="8"/>
      <c r="F3744" s="8"/>
      <c r="G3744" s="8"/>
      <c r="H3744" s="8"/>
      <c r="I3744" s="8"/>
      <c r="J3744" s="8"/>
      <c r="K3744" s="8"/>
      <c r="L3744" s="8"/>
      <c r="M3744" s="1"/>
      <c r="W3744" s="15"/>
    </row>
    <row r="3745" spans="2:23" ht="0" hidden="1" customHeight="1" x14ac:dyDescent="0.2">
      <c r="B3745" s="8"/>
      <c r="C3745" s="8"/>
      <c r="D3745" s="8"/>
      <c r="E3745" s="8"/>
      <c r="F3745" s="8"/>
      <c r="G3745" s="8"/>
      <c r="H3745" s="8"/>
      <c r="I3745" s="8"/>
      <c r="J3745" s="8"/>
      <c r="K3745" s="8"/>
      <c r="L3745" s="8"/>
      <c r="M3745" s="1"/>
      <c r="W3745" s="15"/>
    </row>
    <row r="3746" spans="2:23" ht="0" hidden="1" customHeight="1" x14ac:dyDescent="0.2">
      <c r="B3746" s="8"/>
      <c r="C3746" s="8"/>
      <c r="D3746" s="8"/>
      <c r="E3746" s="8"/>
      <c r="F3746" s="8"/>
      <c r="G3746" s="8"/>
      <c r="H3746" s="8"/>
      <c r="I3746" s="8"/>
      <c r="J3746" s="8"/>
      <c r="K3746" s="8"/>
      <c r="L3746" s="8"/>
      <c r="M3746" s="1"/>
      <c r="W3746" s="15"/>
    </row>
    <row r="3747" spans="2:23" ht="0" hidden="1" customHeight="1" x14ac:dyDescent="0.2">
      <c r="B3747" s="8"/>
      <c r="C3747" s="8"/>
      <c r="D3747" s="8"/>
      <c r="E3747" s="8"/>
      <c r="F3747" s="8"/>
      <c r="G3747" s="8"/>
      <c r="H3747" s="8"/>
      <c r="I3747" s="8"/>
      <c r="J3747" s="8"/>
      <c r="K3747" s="8"/>
      <c r="L3747" s="8"/>
      <c r="M3747" s="1"/>
      <c r="W3747" s="15"/>
    </row>
    <row r="3748" spans="2:23" ht="0" hidden="1" customHeight="1" x14ac:dyDescent="0.2">
      <c r="B3748" s="8"/>
      <c r="C3748" s="8"/>
      <c r="D3748" s="8"/>
      <c r="E3748" s="8"/>
      <c r="F3748" s="8"/>
      <c r="G3748" s="8"/>
      <c r="H3748" s="8"/>
      <c r="I3748" s="8"/>
      <c r="J3748" s="8"/>
      <c r="K3748" s="8"/>
      <c r="L3748" s="8"/>
      <c r="M3748" s="1"/>
      <c r="W3748" s="15"/>
    </row>
    <row r="3749" spans="2:23" ht="0" hidden="1" customHeight="1" x14ac:dyDescent="0.2">
      <c r="B3749" s="8"/>
      <c r="C3749" s="8"/>
      <c r="D3749" s="8"/>
      <c r="E3749" s="8"/>
      <c r="F3749" s="8"/>
      <c r="G3749" s="8"/>
      <c r="H3749" s="8"/>
      <c r="I3749" s="8"/>
      <c r="J3749" s="8"/>
      <c r="K3749" s="8"/>
      <c r="L3749" s="8"/>
      <c r="M3749" s="1"/>
      <c r="W3749" s="15"/>
    </row>
    <row r="3750" spans="2:23" ht="0" hidden="1" customHeight="1" x14ac:dyDescent="0.2">
      <c r="B3750" s="8"/>
      <c r="C3750" s="8"/>
      <c r="D3750" s="8"/>
      <c r="E3750" s="8"/>
      <c r="F3750" s="8"/>
      <c r="G3750" s="8"/>
      <c r="H3750" s="8"/>
      <c r="I3750" s="8"/>
      <c r="J3750" s="8"/>
      <c r="K3750" s="8"/>
      <c r="L3750" s="8"/>
      <c r="M3750" s="1"/>
      <c r="W3750" s="15"/>
    </row>
    <row r="3751" spans="2:23" ht="0" hidden="1" customHeight="1" x14ac:dyDescent="0.2">
      <c r="B3751" s="8"/>
      <c r="C3751" s="8"/>
      <c r="D3751" s="8"/>
      <c r="E3751" s="8"/>
      <c r="F3751" s="8"/>
      <c r="G3751" s="8"/>
      <c r="H3751" s="8"/>
      <c r="I3751" s="8"/>
      <c r="J3751" s="8"/>
      <c r="K3751" s="8"/>
      <c r="L3751" s="8"/>
      <c r="M3751" s="1"/>
      <c r="W3751" s="15"/>
    </row>
    <row r="3752" spans="2:23" ht="0" hidden="1" customHeight="1" x14ac:dyDescent="0.2">
      <c r="B3752" s="8"/>
      <c r="C3752" s="8"/>
      <c r="D3752" s="8"/>
      <c r="E3752" s="8"/>
      <c r="F3752" s="8"/>
      <c r="G3752" s="8"/>
      <c r="H3752" s="8"/>
      <c r="I3752" s="8"/>
      <c r="J3752" s="8"/>
      <c r="K3752" s="8"/>
      <c r="L3752" s="8"/>
      <c r="M3752" s="1"/>
      <c r="W3752" s="15"/>
    </row>
    <row r="3753" spans="2:23" ht="0" hidden="1" customHeight="1" x14ac:dyDescent="0.2">
      <c r="B3753" s="8"/>
      <c r="C3753" s="8"/>
      <c r="D3753" s="8"/>
      <c r="E3753" s="8"/>
      <c r="F3753" s="8"/>
      <c r="G3753" s="8"/>
      <c r="H3753" s="8"/>
      <c r="I3753" s="8"/>
      <c r="J3753" s="8"/>
      <c r="K3753" s="8"/>
      <c r="L3753" s="8"/>
      <c r="M3753" s="1"/>
      <c r="W3753" s="15"/>
    </row>
    <row r="3754" spans="2:23" ht="0" hidden="1" customHeight="1" x14ac:dyDescent="0.2">
      <c r="B3754" s="8"/>
      <c r="C3754" s="8"/>
      <c r="D3754" s="8"/>
      <c r="E3754" s="8"/>
      <c r="F3754" s="8"/>
      <c r="G3754" s="8"/>
      <c r="H3754" s="8"/>
      <c r="I3754" s="8"/>
      <c r="J3754" s="8"/>
      <c r="K3754" s="8"/>
      <c r="L3754" s="8"/>
      <c r="M3754" s="1"/>
      <c r="W3754" s="15"/>
    </row>
    <row r="3755" spans="2:23" ht="0" hidden="1" customHeight="1" x14ac:dyDescent="0.2">
      <c r="B3755" s="8"/>
      <c r="C3755" s="8"/>
      <c r="D3755" s="8"/>
      <c r="E3755" s="8"/>
      <c r="F3755" s="8"/>
      <c r="G3755" s="8"/>
      <c r="H3755" s="8"/>
      <c r="I3755" s="8"/>
      <c r="J3755" s="8"/>
      <c r="K3755" s="8"/>
      <c r="L3755" s="8"/>
      <c r="M3755" s="1"/>
      <c r="W3755" s="15"/>
    </row>
    <row r="3756" spans="2:23" ht="0" hidden="1" customHeight="1" x14ac:dyDescent="0.2">
      <c r="B3756" s="8"/>
      <c r="C3756" s="8"/>
      <c r="D3756" s="8"/>
      <c r="E3756" s="8"/>
      <c r="F3756" s="8"/>
      <c r="G3756" s="8"/>
      <c r="H3756" s="8"/>
      <c r="I3756" s="8"/>
      <c r="J3756" s="8"/>
      <c r="K3756" s="8"/>
      <c r="L3756" s="8"/>
      <c r="M3756" s="1"/>
      <c r="W3756" s="15"/>
    </row>
    <row r="3757" spans="2:23" ht="0" hidden="1" customHeight="1" x14ac:dyDescent="0.2">
      <c r="B3757" s="8"/>
      <c r="C3757" s="8"/>
      <c r="D3757" s="8"/>
      <c r="E3757" s="8"/>
      <c r="F3757" s="8"/>
      <c r="G3757" s="8"/>
      <c r="H3757" s="8"/>
      <c r="I3757" s="8"/>
      <c r="J3757" s="8"/>
      <c r="K3757" s="8"/>
      <c r="L3757" s="8"/>
      <c r="M3757" s="1"/>
      <c r="W3757" s="15"/>
    </row>
    <row r="3758" spans="2:23" ht="0" hidden="1" customHeight="1" x14ac:dyDescent="0.2">
      <c r="B3758" s="8"/>
      <c r="C3758" s="8"/>
      <c r="D3758" s="8"/>
      <c r="E3758" s="8"/>
      <c r="F3758" s="8"/>
      <c r="G3758" s="8"/>
      <c r="H3758" s="8"/>
      <c r="I3758" s="8"/>
      <c r="J3758" s="8"/>
      <c r="K3758" s="8"/>
      <c r="L3758" s="8"/>
      <c r="M3758" s="1"/>
      <c r="W3758" s="15"/>
    </row>
    <row r="3759" spans="2:23" ht="0" hidden="1" customHeight="1" x14ac:dyDescent="0.2">
      <c r="B3759" s="8"/>
      <c r="C3759" s="8"/>
      <c r="D3759" s="8"/>
      <c r="E3759" s="8"/>
      <c r="F3759" s="8"/>
      <c r="G3759" s="8"/>
      <c r="H3759" s="8"/>
      <c r="I3759" s="8"/>
      <c r="J3759" s="8"/>
      <c r="K3759" s="8"/>
      <c r="L3759" s="8"/>
      <c r="M3759" s="1"/>
      <c r="W3759" s="15"/>
    </row>
    <row r="3760" spans="2:23" ht="0" hidden="1" customHeight="1" x14ac:dyDescent="0.2">
      <c r="B3760" s="8"/>
      <c r="C3760" s="8"/>
      <c r="D3760" s="8"/>
      <c r="E3760" s="8"/>
      <c r="F3760" s="8"/>
      <c r="G3760" s="8"/>
      <c r="H3760" s="8"/>
      <c r="I3760" s="8"/>
      <c r="J3760" s="8"/>
      <c r="K3760" s="8"/>
      <c r="L3760" s="8"/>
      <c r="M3760" s="1"/>
      <c r="W3760" s="15"/>
    </row>
    <row r="3761" spans="2:23" ht="0" hidden="1" customHeight="1" x14ac:dyDescent="0.2">
      <c r="B3761" s="8"/>
      <c r="C3761" s="8"/>
      <c r="D3761" s="8"/>
      <c r="E3761" s="8"/>
      <c r="F3761" s="8"/>
      <c r="G3761" s="8"/>
      <c r="H3761" s="8"/>
      <c r="I3761" s="8"/>
      <c r="J3761" s="8"/>
      <c r="K3761" s="8"/>
      <c r="L3761" s="8"/>
      <c r="M3761" s="1"/>
      <c r="W3761" s="15"/>
    </row>
    <row r="3762" spans="2:23" ht="0" hidden="1" customHeight="1" x14ac:dyDescent="0.2">
      <c r="B3762" s="8"/>
      <c r="C3762" s="8"/>
      <c r="D3762" s="8"/>
      <c r="E3762" s="8"/>
      <c r="F3762" s="8"/>
      <c r="G3762" s="8"/>
      <c r="H3762" s="8"/>
      <c r="I3762" s="8"/>
      <c r="J3762" s="8"/>
      <c r="K3762" s="8"/>
      <c r="L3762" s="8"/>
      <c r="M3762" s="1"/>
      <c r="W3762" s="15"/>
    </row>
    <row r="3763" spans="2:23" ht="0" hidden="1" customHeight="1" x14ac:dyDescent="0.2">
      <c r="B3763" s="8"/>
      <c r="C3763" s="8"/>
      <c r="D3763" s="8"/>
      <c r="E3763" s="8"/>
      <c r="F3763" s="8"/>
      <c r="G3763" s="8"/>
      <c r="H3763" s="8"/>
      <c r="I3763" s="8"/>
      <c r="J3763" s="8"/>
      <c r="K3763" s="8"/>
      <c r="L3763" s="8"/>
      <c r="M3763" s="1"/>
      <c r="W3763" s="15"/>
    </row>
    <row r="3764" spans="2:23" ht="0" hidden="1" customHeight="1" x14ac:dyDescent="0.2">
      <c r="B3764" s="8"/>
      <c r="C3764" s="8"/>
      <c r="D3764" s="8"/>
      <c r="E3764" s="8"/>
      <c r="F3764" s="8"/>
      <c r="G3764" s="8"/>
      <c r="H3764" s="8"/>
      <c r="I3764" s="8"/>
      <c r="J3764" s="8"/>
      <c r="K3764" s="8"/>
      <c r="L3764" s="8"/>
      <c r="M3764" s="1"/>
      <c r="W3764" s="15"/>
    </row>
    <row r="3765" spans="2:23" ht="0" hidden="1" customHeight="1" x14ac:dyDescent="0.2">
      <c r="B3765" s="8"/>
      <c r="C3765" s="8"/>
      <c r="D3765" s="8"/>
      <c r="E3765" s="8"/>
      <c r="F3765" s="8"/>
      <c r="G3765" s="8"/>
      <c r="H3765" s="8"/>
      <c r="I3765" s="8"/>
      <c r="J3765" s="8"/>
      <c r="K3765" s="8"/>
      <c r="L3765" s="8"/>
      <c r="M3765" s="1"/>
      <c r="W3765" s="15"/>
    </row>
    <row r="3766" spans="2:23" ht="0" hidden="1" customHeight="1" x14ac:dyDescent="0.2">
      <c r="B3766" s="8"/>
      <c r="C3766" s="8"/>
      <c r="D3766" s="8"/>
      <c r="E3766" s="8"/>
      <c r="F3766" s="8"/>
      <c r="G3766" s="8"/>
      <c r="H3766" s="8"/>
      <c r="I3766" s="8"/>
      <c r="J3766" s="8"/>
      <c r="K3766" s="8"/>
      <c r="L3766" s="8"/>
      <c r="M3766" s="1"/>
      <c r="W3766" s="15"/>
    </row>
    <row r="3767" spans="2:23" ht="0" hidden="1" customHeight="1" x14ac:dyDescent="0.2">
      <c r="B3767" s="8"/>
      <c r="C3767" s="8"/>
      <c r="D3767" s="8"/>
      <c r="E3767" s="8"/>
      <c r="F3767" s="8"/>
      <c r="G3767" s="8"/>
      <c r="H3767" s="8"/>
      <c r="I3767" s="8"/>
      <c r="J3767" s="8"/>
      <c r="K3767" s="8"/>
      <c r="L3767" s="8"/>
      <c r="M3767" s="1"/>
      <c r="W3767" s="15"/>
    </row>
    <row r="3768" spans="2:23" ht="0" hidden="1" customHeight="1" x14ac:dyDescent="0.2">
      <c r="B3768" s="8"/>
      <c r="C3768" s="8"/>
      <c r="D3768" s="8"/>
      <c r="E3768" s="8"/>
      <c r="F3768" s="8"/>
      <c r="G3768" s="8"/>
      <c r="H3768" s="8"/>
      <c r="I3768" s="8"/>
      <c r="J3768" s="8"/>
      <c r="K3768" s="8"/>
      <c r="L3768" s="8"/>
      <c r="M3768" s="1"/>
      <c r="W3768" s="15"/>
    </row>
    <row r="3769" spans="2:23" ht="0" hidden="1" customHeight="1" x14ac:dyDescent="0.2">
      <c r="B3769" s="8"/>
      <c r="C3769" s="8"/>
      <c r="D3769" s="8"/>
      <c r="E3769" s="8"/>
      <c r="F3769" s="8"/>
      <c r="G3769" s="8"/>
      <c r="H3769" s="8"/>
      <c r="I3769" s="8"/>
      <c r="J3769" s="8"/>
      <c r="K3769" s="8"/>
      <c r="L3769" s="8"/>
      <c r="M3769" s="1"/>
      <c r="W3769" s="15"/>
    </row>
    <row r="3770" spans="2:23" ht="0" hidden="1" customHeight="1" x14ac:dyDescent="0.2">
      <c r="B3770" s="8"/>
      <c r="C3770" s="8"/>
      <c r="D3770" s="8"/>
      <c r="E3770" s="8"/>
      <c r="F3770" s="8"/>
      <c r="G3770" s="8"/>
      <c r="H3770" s="8"/>
      <c r="I3770" s="8"/>
      <c r="J3770" s="8"/>
      <c r="K3770" s="8"/>
      <c r="L3770" s="8"/>
      <c r="M3770" s="1"/>
      <c r="W3770" s="15"/>
    </row>
    <row r="3771" spans="2:23" ht="0" hidden="1" customHeight="1" x14ac:dyDescent="0.2">
      <c r="B3771" s="8"/>
      <c r="C3771" s="8"/>
      <c r="D3771" s="8"/>
      <c r="E3771" s="8"/>
      <c r="F3771" s="8"/>
      <c r="G3771" s="8"/>
      <c r="H3771" s="8"/>
      <c r="I3771" s="8"/>
      <c r="J3771" s="8"/>
      <c r="K3771" s="8"/>
      <c r="L3771" s="8"/>
      <c r="M3771" s="1"/>
      <c r="W3771" s="15"/>
    </row>
    <row r="3772" spans="2:23" ht="0" hidden="1" customHeight="1" x14ac:dyDescent="0.2">
      <c r="B3772" s="8"/>
      <c r="C3772" s="8"/>
      <c r="D3772" s="8"/>
      <c r="E3772" s="8"/>
      <c r="F3772" s="8"/>
      <c r="G3772" s="8"/>
      <c r="H3772" s="8"/>
      <c r="I3772" s="8"/>
      <c r="J3772" s="8"/>
      <c r="K3772" s="8"/>
      <c r="L3772" s="8"/>
      <c r="M3772" s="1"/>
      <c r="W3772" s="15"/>
    </row>
    <row r="3773" spans="2:23" ht="0" hidden="1" customHeight="1" x14ac:dyDescent="0.2">
      <c r="B3773" s="8"/>
      <c r="C3773" s="8"/>
      <c r="D3773" s="8"/>
      <c r="E3773" s="8"/>
      <c r="F3773" s="8"/>
      <c r="G3773" s="8"/>
      <c r="H3773" s="8"/>
      <c r="I3773" s="8"/>
      <c r="J3773" s="8"/>
      <c r="K3773" s="8"/>
      <c r="L3773" s="8"/>
      <c r="M3773" s="1"/>
      <c r="W3773" s="15"/>
    </row>
    <row r="3774" spans="2:23" ht="0" hidden="1" customHeight="1" x14ac:dyDescent="0.2">
      <c r="B3774" s="8"/>
      <c r="C3774" s="8"/>
      <c r="D3774" s="8"/>
      <c r="E3774" s="8"/>
      <c r="F3774" s="8"/>
      <c r="G3774" s="8"/>
      <c r="H3774" s="8"/>
      <c r="I3774" s="8"/>
      <c r="J3774" s="8"/>
      <c r="K3774" s="8"/>
      <c r="L3774" s="8"/>
      <c r="M3774" s="1"/>
      <c r="W3774" s="15"/>
    </row>
    <row r="3775" spans="2:23" ht="0" hidden="1" customHeight="1" x14ac:dyDescent="0.2">
      <c r="B3775" s="8"/>
      <c r="C3775" s="8"/>
      <c r="D3775" s="8"/>
      <c r="E3775" s="8"/>
      <c r="F3775" s="8"/>
      <c r="G3775" s="8"/>
      <c r="H3775" s="8"/>
      <c r="I3775" s="8"/>
      <c r="J3775" s="8"/>
      <c r="K3775" s="8"/>
      <c r="L3775" s="8"/>
      <c r="M3775" s="1"/>
      <c r="W3775" s="15"/>
    </row>
    <row r="3776" spans="2:23" ht="0" hidden="1" customHeight="1" x14ac:dyDescent="0.2">
      <c r="B3776" s="8"/>
      <c r="C3776" s="8"/>
      <c r="D3776" s="8"/>
      <c r="E3776" s="8"/>
      <c r="F3776" s="8"/>
      <c r="G3776" s="8"/>
      <c r="H3776" s="8"/>
      <c r="I3776" s="8"/>
      <c r="J3776" s="8"/>
      <c r="K3776" s="8"/>
      <c r="L3776" s="8"/>
      <c r="M3776" s="1"/>
      <c r="W3776" s="15"/>
    </row>
    <row r="3777" spans="2:23" ht="0" hidden="1" customHeight="1" x14ac:dyDescent="0.2">
      <c r="B3777" s="8"/>
      <c r="C3777" s="8"/>
      <c r="D3777" s="8"/>
      <c r="E3777" s="8"/>
      <c r="F3777" s="8"/>
      <c r="G3777" s="8"/>
      <c r="H3777" s="8"/>
      <c r="I3777" s="8"/>
      <c r="J3777" s="8"/>
      <c r="K3777" s="8"/>
      <c r="L3777" s="8"/>
      <c r="M3777" s="1"/>
      <c r="W3777" s="15"/>
    </row>
    <row r="3778" spans="2:23" ht="0" hidden="1" customHeight="1" x14ac:dyDescent="0.2">
      <c r="B3778" s="8"/>
      <c r="C3778" s="8"/>
      <c r="D3778" s="8"/>
      <c r="E3778" s="8"/>
      <c r="F3778" s="8"/>
      <c r="G3778" s="8"/>
      <c r="H3778" s="8"/>
      <c r="I3778" s="8"/>
      <c r="J3778" s="8"/>
      <c r="K3778" s="8"/>
      <c r="L3778" s="8"/>
      <c r="M3778" s="1"/>
      <c r="W3778" s="15"/>
    </row>
    <row r="3779" spans="2:23" ht="0" hidden="1" customHeight="1" x14ac:dyDescent="0.2">
      <c r="B3779" s="8"/>
      <c r="C3779" s="8"/>
      <c r="D3779" s="8"/>
      <c r="E3779" s="8"/>
      <c r="F3779" s="8"/>
      <c r="G3779" s="8"/>
      <c r="H3779" s="8"/>
      <c r="I3779" s="8"/>
      <c r="J3779" s="8"/>
      <c r="K3779" s="8"/>
      <c r="L3779" s="8"/>
      <c r="M3779" s="1"/>
      <c r="W3779" s="15"/>
    </row>
    <row r="3780" spans="2:23" ht="0" hidden="1" customHeight="1" x14ac:dyDescent="0.2">
      <c r="B3780" s="8"/>
      <c r="C3780" s="8"/>
      <c r="D3780" s="8"/>
      <c r="E3780" s="8"/>
      <c r="F3780" s="8"/>
      <c r="G3780" s="8"/>
      <c r="H3780" s="8"/>
      <c r="I3780" s="8"/>
      <c r="J3780" s="8"/>
      <c r="K3780" s="8"/>
      <c r="L3780" s="8"/>
      <c r="M3780" s="1"/>
      <c r="W3780" s="15"/>
    </row>
    <row r="3781" spans="2:23" ht="0" hidden="1" customHeight="1" x14ac:dyDescent="0.2">
      <c r="B3781" s="8"/>
      <c r="C3781" s="8"/>
      <c r="D3781" s="8"/>
      <c r="E3781" s="8"/>
      <c r="F3781" s="8"/>
      <c r="G3781" s="8"/>
      <c r="H3781" s="8"/>
      <c r="I3781" s="8"/>
      <c r="J3781" s="8"/>
      <c r="K3781" s="8"/>
      <c r="L3781" s="8"/>
      <c r="M3781" s="1"/>
      <c r="W3781" s="15"/>
    </row>
    <row r="3782" spans="2:23" ht="0" hidden="1" customHeight="1" x14ac:dyDescent="0.2">
      <c r="B3782" s="8"/>
      <c r="C3782" s="8"/>
      <c r="D3782" s="8"/>
      <c r="E3782" s="8"/>
      <c r="F3782" s="8"/>
      <c r="G3782" s="8"/>
      <c r="H3782" s="8"/>
      <c r="I3782" s="8"/>
      <c r="J3782" s="8"/>
      <c r="K3782" s="8"/>
      <c r="L3782" s="8"/>
      <c r="M3782" s="1"/>
      <c r="W3782" s="15"/>
    </row>
    <row r="3783" spans="2:23" ht="0" hidden="1" customHeight="1" x14ac:dyDescent="0.2">
      <c r="B3783" s="8"/>
      <c r="C3783" s="8"/>
      <c r="D3783" s="8"/>
      <c r="E3783" s="8"/>
      <c r="F3783" s="8"/>
      <c r="G3783" s="8"/>
      <c r="H3783" s="8"/>
      <c r="I3783" s="8"/>
      <c r="J3783" s="8"/>
      <c r="K3783" s="8"/>
      <c r="L3783" s="8"/>
      <c r="M3783" s="1"/>
      <c r="W3783" s="15"/>
    </row>
    <row r="3784" spans="2:23" ht="0" hidden="1" customHeight="1" x14ac:dyDescent="0.2">
      <c r="B3784" s="8"/>
      <c r="C3784" s="8"/>
      <c r="D3784" s="8"/>
      <c r="E3784" s="8"/>
      <c r="F3784" s="8"/>
      <c r="G3784" s="8"/>
      <c r="H3784" s="8"/>
      <c r="I3784" s="8"/>
      <c r="J3784" s="8"/>
      <c r="K3784" s="8"/>
      <c r="L3784" s="8"/>
      <c r="M3784" s="1"/>
      <c r="W3784" s="15"/>
    </row>
    <row r="3785" spans="2:23" ht="0" hidden="1" customHeight="1" x14ac:dyDescent="0.2">
      <c r="B3785" s="8"/>
      <c r="C3785" s="8"/>
      <c r="D3785" s="8"/>
      <c r="E3785" s="8"/>
      <c r="F3785" s="8"/>
      <c r="G3785" s="8"/>
      <c r="H3785" s="8"/>
      <c r="I3785" s="8"/>
      <c r="J3785" s="8"/>
      <c r="K3785" s="8"/>
      <c r="L3785" s="8"/>
      <c r="M3785" s="1"/>
      <c r="W3785" s="15"/>
    </row>
    <row r="3786" spans="2:23" ht="0" hidden="1" customHeight="1" x14ac:dyDescent="0.2">
      <c r="B3786" s="8"/>
      <c r="C3786" s="8"/>
      <c r="D3786" s="8"/>
      <c r="E3786" s="8"/>
      <c r="F3786" s="8"/>
      <c r="G3786" s="8"/>
      <c r="H3786" s="8"/>
      <c r="I3786" s="8"/>
      <c r="J3786" s="8"/>
      <c r="K3786" s="8"/>
      <c r="L3786" s="8"/>
      <c r="M3786" s="1"/>
      <c r="W3786" s="15"/>
    </row>
    <row r="3787" spans="2:23" ht="0" hidden="1" customHeight="1" x14ac:dyDescent="0.2">
      <c r="B3787" s="8"/>
      <c r="C3787" s="8"/>
      <c r="D3787" s="8"/>
      <c r="E3787" s="8"/>
      <c r="F3787" s="8"/>
      <c r="G3787" s="8"/>
      <c r="H3787" s="8"/>
      <c r="I3787" s="8"/>
      <c r="J3787" s="8"/>
      <c r="K3787" s="8"/>
      <c r="L3787" s="8"/>
      <c r="M3787" s="1"/>
      <c r="W3787" s="15"/>
    </row>
    <row r="3788" spans="2:23" ht="0" hidden="1" customHeight="1" x14ac:dyDescent="0.2">
      <c r="B3788" s="8"/>
      <c r="C3788" s="8"/>
      <c r="D3788" s="8"/>
      <c r="E3788" s="8"/>
      <c r="F3788" s="8"/>
      <c r="G3788" s="8"/>
      <c r="H3788" s="8"/>
      <c r="I3788" s="8"/>
      <c r="J3788" s="8"/>
      <c r="K3788" s="8"/>
      <c r="L3788" s="8"/>
      <c r="M3788" s="1"/>
      <c r="W3788" s="15"/>
    </row>
    <row r="3789" spans="2:23" ht="0" hidden="1" customHeight="1" x14ac:dyDescent="0.2">
      <c r="B3789" s="8"/>
      <c r="C3789" s="8"/>
      <c r="D3789" s="8"/>
      <c r="E3789" s="8"/>
      <c r="F3789" s="8"/>
      <c r="G3789" s="8"/>
      <c r="H3789" s="8"/>
      <c r="I3789" s="8"/>
      <c r="J3789" s="8"/>
      <c r="K3789" s="8"/>
      <c r="L3789" s="8"/>
      <c r="M3789" s="1"/>
      <c r="W3789" s="15"/>
    </row>
    <row r="3790" spans="2:23" ht="0" hidden="1" customHeight="1" x14ac:dyDescent="0.2">
      <c r="B3790" s="8"/>
      <c r="C3790" s="8"/>
      <c r="D3790" s="8"/>
      <c r="E3790" s="8"/>
      <c r="F3790" s="8"/>
      <c r="G3790" s="8"/>
      <c r="H3790" s="8"/>
      <c r="I3790" s="8"/>
      <c r="J3790" s="8"/>
      <c r="K3790" s="8"/>
      <c r="L3790" s="8"/>
      <c r="M3790" s="1"/>
      <c r="W3790" s="15"/>
    </row>
    <row r="3791" spans="2:23" ht="0" hidden="1" customHeight="1" x14ac:dyDescent="0.2">
      <c r="B3791" s="8"/>
      <c r="C3791" s="8"/>
      <c r="D3791" s="8"/>
      <c r="E3791" s="8"/>
      <c r="F3791" s="8"/>
      <c r="G3791" s="8"/>
      <c r="H3791" s="8"/>
      <c r="I3791" s="8"/>
      <c r="J3791" s="8"/>
      <c r="K3791" s="8"/>
      <c r="L3791" s="8"/>
      <c r="M3791" s="1"/>
      <c r="W3791" s="15"/>
    </row>
    <row r="3792" spans="2:23" ht="0" hidden="1" customHeight="1" x14ac:dyDescent="0.2">
      <c r="B3792" s="8"/>
      <c r="C3792" s="8"/>
      <c r="D3792" s="8"/>
      <c r="E3792" s="8"/>
      <c r="F3792" s="8"/>
      <c r="G3792" s="8"/>
      <c r="H3792" s="8"/>
      <c r="I3792" s="8"/>
      <c r="J3792" s="8"/>
      <c r="K3792" s="8"/>
      <c r="L3792" s="8"/>
      <c r="M3792" s="1"/>
      <c r="W3792" s="15"/>
    </row>
    <row r="3793" spans="2:23" ht="0" hidden="1" customHeight="1" x14ac:dyDescent="0.2">
      <c r="B3793" s="8"/>
      <c r="C3793" s="8"/>
      <c r="D3793" s="8"/>
      <c r="E3793" s="8"/>
      <c r="F3793" s="8"/>
      <c r="G3793" s="8"/>
      <c r="H3793" s="8"/>
      <c r="I3793" s="8"/>
      <c r="J3793" s="8"/>
      <c r="K3793" s="8"/>
      <c r="L3793" s="8"/>
      <c r="M3793" s="1"/>
      <c r="W3793" s="15"/>
    </row>
    <row r="3794" spans="2:23" ht="0" hidden="1" customHeight="1" x14ac:dyDescent="0.2">
      <c r="B3794" s="8"/>
      <c r="C3794" s="8"/>
      <c r="D3794" s="8"/>
      <c r="E3794" s="8"/>
      <c r="F3794" s="8"/>
      <c r="G3794" s="8"/>
      <c r="H3794" s="8"/>
      <c r="I3794" s="8"/>
      <c r="J3794" s="8"/>
      <c r="K3794" s="8"/>
      <c r="L3794" s="8"/>
      <c r="M3794" s="1"/>
      <c r="W3794" s="15"/>
    </row>
    <row r="3795" spans="2:23" ht="0" hidden="1" customHeight="1" x14ac:dyDescent="0.2">
      <c r="B3795" s="8"/>
      <c r="C3795" s="8"/>
      <c r="D3795" s="8"/>
      <c r="E3795" s="8"/>
      <c r="F3795" s="8"/>
      <c r="G3795" s="8"/>
      <c r="H3795" s="8"/>
      <c r="I3795" s="8"/>
      <c r="J3795" s="8"/>
      <c r="K3795" s="8"/>
      <c r="L3795" s="8"/>
      <c r="M3795" s="1"/>
      <c r="W3795" s="15"/>
    </row>
    <row r="3796" spans="2:23" ht="0" hidden="1" customHeight="1" x14ac:dyDescent="0.2">
      <c r="B3796" s="8"/>
      <c r="C3796" s="8"/>
      <c r="D3796" s="8"/>
      <c r="E3796" s="8"/>
      <c r="F3796" s="8"/>
      <c r="G3796" s="8"/>
      <c r="H3796" s="8"/>
      <c r="I3796" s="8"/>
      <c r="J3796" s="8"/>
      <c r="K3796" s="8"/>
      <c r="L3796" s="8"/>
      <c r="M3796" s="1"/>
      <c r="W3796" s="15"/>
    </row>
    <row r="3797" spans="2:23" ht="0" hidden="1" customHeight="1" x14ac:dyDescent="0.2">
      <c r="B3797" s="8"/>
      <c r="C3797" s="8"/>
      <c r="D3797" s="8"/>
      <c r="E3797" s="8"/>
      <c r="F3797" s="8"/>
      <c r="G3797" s="8"/>
      <c r="H3797" s="8"/>
      <c r="I3797" s="8"/>
      <c r="J3797" s="8"/>
      <c r="K3797" s="8"/>
      <c r="L3797" s="8"/>
      <c r="M3797" s="1"/>
      <c r="W3797" s="15"/>
    </row>
    <row r="3798" spans="2:23" ht="0" hidden="1" customHeight="1" x14ac:dyDescent="0.2">
      <c r="B3798" s="8"/>
      <c r="C3798" s="8"/>
      <c r="D3798" s="8"/>
      <c r="E3798" s="8"/>
      <c r="F3798" s="8"/>
      <c r="G3798" s="8"/>
      <c r="H3798" s="8"/>
      <c r="I3798" s="8"/>
      <c r="J3798" s="8"/>
      <c r="K3798" s="8"/>
      <c r="L3798" s="8"/>
      <c r="M3798" s="1"/>
      <c r="W3798" s="15"/>
    </row>
    <row r="3799" spans="2:23" ht="0" hidden="1" customHeight="1" x14ac:dyDescent="0.2">
      <c r="B3799" s="8"/>
      <c r="C3799" s="8"/>
      <c r="D3799" s="8"/>
      <c r="E3799" s="8"/>
      <c r="F3799" s="8"/>
      <c r="G3799" s="8"/>
      <c r="H3799" s="8"/>
      <c r="I3799" s="8"/>
      <c r="J3799" s="8"/>
      <c r="K3799" s="8"/>
      <c r="L3799" s="8"/>
      <c r="M3799" s="1"/>
      <c r="W3799" s="15"/>
    </row>
    <row r="3800" spans="2:23" ht="0" hidden="1" customHeight="1" x14ac:dyDescent="0.2">
      <c r="B3800" s="8"/>
      <c r="C3800" s="8"/>
      <c r="D3800" s="8"/>
      <c r="E3800" s="8"/>
      <c r="F3800" s="8"/>
      <c r="G3800" s="8"/>
      <c r="H3800" s="8"/>
      <c r="I3800" s="8"/>
      <c r="J3800" s="8"/>
      <c r="K3800" s="8"/>
      <c r="L3800" s="8"/>
      <c r="M3800" s="1"/>
      <c r="W3800" s="15"/>
    </row>
    <row r="3801" spans="2:23" ht="0" hidden="1" customHeight="1" x14ac:dyDescent="0.2">
      <c r="B3801" s="8"/>
      <c r="C3801" s="8"/>
      <c r="D3801" s="8"/>
      <c r="E3801" s="8"/>
      <c r="F3801" s="8"/>
      <c r="G3801" s="8"/>
      <c r="H3801" s="8"/>
      <c r="I3801" s="8"/>
      <c r="J3801" s="8"/>
      <c r="K3801" s="8"/>
      <c r="L3801" s="8"/>
      <c r="M3801" s="1"/>
      <c r="W3801" s="15"/>
    </row>
    <row r="3802" spans="2:23" ht="0" hidden="1" customHeight="1" x14ac:dyDescent="0.2">
      <c r="B3802" s="8"/>
      <c r="C3802" s="8"/>
      <c r="D3802" s="8"/>
      <c r="E3802" s="8"/>
      <c r="F3802" s="8"/>
      <c r="G3802" s="8"/>
      <c r="H3802" s="8"/>
      <c r="I3802" s="8"/>
      <c r="J3802" s="8"/>
      <c r="K3802" s="8"/>
      <c r="L3802" s="8"/>
      <c r="M3802" s="1"/>
      <c r="W3802" s="15"/>
    </row>
    <row r="3803" spans="2:23" ht="0" hidden="1" customHeight="1" x14ac:dyDescent="0.2">
      <c r="B3803" s="8"/>
      <c r="C3803" s="8"/>
      <c r="D3803" s="8"/>
      <c r="E3803" s="8"/>
      <c r="F3803" s="8"/>
      <c r="G3803" s="8"/>
      <c r="H3803" s="8"/>
      <c r="I3803" s="8"/>
      <c r="J3803" s="8"/>
      <c r="K3803" s="8"/>
      <c r="L3803" s="8"/>
      <c r="M3803" s="1"/>
      <c r="W3803" s="15"/>
    </row>
    <row r="3804" spans="2:23" ht="0" hidden="1" customHeight="1" x14ac:dyDescent="0.2">
      <c r="B3804" s="8"/>
      <c r="C3804" s="8"/>
      <c r="D3804" s="8"/>
      <c r="E3804" s="8"/>
      <c r="F3804" s="8"/>
      <c r="G3804" s="8"/>
      <c r="H3804" s="8"/>
      <c r="I3804" s="8"/>
      <c r="J3804" s="8"/>
      <c r="K3804" s="8"/>
      <c r="L3804" s="8"/>
      <c r="M3804" s="1"/>
      <c r="W3804" s="15"/>
    </row>
    <row r="3805" spans="2:23" ht="0" hidden="1" customHeight="1" x14ac:dyDescent="0.2">
      <c r="B3805" s="8"/>
      <c r="C3805" s="8"/>
      <c r="D3805" s="8"/>
      <c r="E3805" s="8"/>
      <c r="F3805" s="8"/>
      <c r="G3805" s="8"/>
      <c r="H3805" s="8"/>
      <c r="I3805" s="8"/>
      <c r="J3805" s="8"/>
      <c r="K3805" s="8"/>
      <c r="L3805" s="8"/>
      <c r="M3805" s="1"/>
      <c r="W3805" s="15"/>
    </row>
    <row r="3806" spans="2:23" ht="0" hidden="1" customHeight="1" x14ac:dyDescent="0.2">
      <c r="B3806" s="8"/>
      <c r="C3806" s="8"/>
      <c r="D3806" s="8"/>
      <c r="E3806" s="8"/>
      <c r="F3806" s="8"/>
      <c r="G3806" s="8"/>
      <c r="H3806" s="8"/>
      <c r="I3806" s="8"/>
      <c r="J3806" s="8"/>
      <c r="K3806" s="8"/>
      <c r="L3806" s="8"/>
      <c r="M3806" s="1"/>
      <c r="W3806" s="15"/>
    </row>
    <row r="3807" spans="2:23" ht="0" hidden="1" customHeight="1" x14ac:dyDescent="0.2">
      <c r="B3807" s="8"/>
      <c r="C3807" s="8"/>
      <c r="D3807" s="8"/>
      <c r="E3807" s="8"/>
      <c r="F3807" s="8"/>
      <c r="G3807" s="8"/>
      <c r="H3807" s="8"/>
      <c r="I3807" s="8"/>
      <c r="J3807" s="8"/>
      <c r="K3807" s="8"/>
      <c r="L3807" s="8"/>
      <c r="M3807" s="1"/>
      <c r="W3807" s="15"/>
    </row>
    <row r="3808" spans="2:23" ht="0" hidden="1" customHeight="1" x14ac:dyDescent="0.2">
      <c r="B3808" s="8"/>
      <c r="C3808" s="8"/>
      <c r="D3808" s="8"/>
      <c r="E3808" s="8"/>
      <c r="F3808" s="8"/>
      <c r="G3808" s="8"/>
      <c r="H3808" s="8"/>
      <c r="I3808" s="8"/>
      <c r="J3808" s="8"/>
      <c r="K3808" s="8"/>
      <c r="L3808" s="8"/>
      <c r="M3808" s="1"/>
      <c r="W3808" s="15"/>
    </row>
    <row r="3809" spans="2:23" ht="0" hidden="1" customHeight="1" x14ac:dyDescent="0.2">
      <c r="B3809" s="8"/>
      <c r="C3809" s="8"/>
      <c r="D3809" s="8"/>
      <c r="E3809" s="8"/>
      <c r="F3809" s="8"/>
      <c r="G3809" s="8"/>
      <c r="H3809" s="8"/>
      <c r="I3809" s="8"/>
      <c r="J3809" s="8"/>
      <c r="K3809" s="8"/>
      <c r="L3809" s="8"/>
      <c r="M3809" s="1"/>
      <c r="W3809" s="15"/>
    </row>
    <row r="3810" spans="2:23" ht="0" hidden="1" customHeight="1" x14ac:dyDescent="0.2">
      <c r="B3810" s="8"/>
      <c r="C3810" s="8"/>
      <c r="D3810" s="8"/>
      <c r="E3810" s="8"/>
      <c r="F3810" s="8"/>
      <c r="G3810" s="8"/>
      <c r="H3810" s="8"/>
      <c r="I3810" s="8"/>
      <c r="J3810" s="8"/>
      <c r="K3810" s="8"/>
      <c r="L3810" s="8"/>
      <c r="M3810" s="1"/>
      <c r="W3810" s="15"/>
    </row>
    <row r="3811" spans="2:23" ht="0" hidden="1" customHeight="1" x14ac:dyDescent="0.2">
      <c r="B3811" s="8"/>
      <c r="C3811" s="8"/>
      <c r="D3811" s="8"/>
      <c r="E3811" s="8"/>
      <c r="F3811" s="8"/>
      <c r="G3811" s="8"/>
      <c r="H3811" s="8"/>
      <c r="I3811" s="8"/>
      <c r="J3811" s="8"/>
      <c r="K3811" s="8"/>
      <c r="L3811" s="8"/>
      <c r="M3811" s="1"/>
      <c r="W3811" s="15"/>
    </row>
    <row r="3812" spans="2:23" ht="0" hidden="1" customHeight="1" x14ac:dyDescent="0.2">
      <c r="B3812" s="8"/>
      <c r="C3812" s="8"/>
      <c r="D3812" s="8"/>
      <c r="E3812" s="8"/>
      <c r="F3812" s="8"/>
      <c r="G3812" s="8"/>
      <c r="H3812" s="8"/>
      <c r="I3812" s="8"/>
      <c r="J3812" s="8"/>
      <c r="K3812" s="8"/>
      <c r="L3812" s="8"/>
      <c r="M3812" s="1"/>
      <c r="W3812" s="15"/>
    </row>
    <row r="3813" spans="2:23" ht="0" hidden="1" customHeight="1" x14ac:dyDescent="0.2">
      <c r="B3813" s="8"/>
      <c r="C3813" s="8"/>
      <c r="D3813" s="8"/>
      <c r="E3813" s="8"/>
      <c r="F3813" s="8"/>
      <c r="G3813" s="8"/>
      <c r="H3813" s="8"/>
      <c r="I3813" s="8"/>
      <c r="J3813" s="8"/>
      <c r="K3813" s="8"/>
      <c r="L3813" s="8"/>
      <c r="M3813" s="1"/>
      <c r="W3813" s="15"/>
    </row>
    <row r="3814" spans="2:23" ht="0" hidden="1" customHeight="1" x14ac:dyDescent="0.2">
      <c r="B3814" s="8"/>
      <c r="C3814" s="8"/>
      <c r="D3814" s="8"/>
      <c r="E3814" s="8"/>
      <c r="F3814" s="8"/>
      <c r="G3814" s="8"/>
      <c r="H3814" s="8"/>
      <c r="I3814" s="8"/>
      <c r="J3814" s="8"/>
      <c r="K3814" s="8"/>
      <c r="L3814" s="8"/>
      <c r="M3814" s="1"/>
      <c r="W3814" s="15"/>
    </row>
    <row r="3815" spans="2:23" ht="0" hidden="1" customHeight="1" x14ac:dyDescent="0.2">
      <c r="B3815" s="8"/>
      <c r="C3815" s="8"/>
      <c r="D3815" s="8"/>
      <c r="E3815" s="8"/>
      <c r="F3815" s="8"/>
      <c r="G3815" s="8"/>
      <c r="H3815" s="8"/>
      <c r="I3815" s="8"/>
      <c r="J3815" s="8"/>
      <c r="K3815" s="8"/>
      <c r="L3815" s="8"/>
      <c r="M3815" s="1"/>
      <c r="W3815" s="15"/>
    </row>
    <row r="3816" spans="2:23" ht="0" hidden="1" customHeight="1" x14ac:dyDescent="0.2">
      <c r="B3816" s="8"/>
      <c r="C3816" s="8"/>
      <c r="D3816" s="8"/>
      <c r="E3816" s="8"/>
      <c r="F3816" s="8"/>
      <c r="G3816" s="8"/>
      <c r="H3816" s="8"/>
      <c r="I3816" s="8"/>
      <c r="J3816" s="8"/>
      <c r="K3816" s="8"/>
      <c r="L3816" s="8"/>
      <c r="M3816" s="1"/>
      <c r="W3816" s="15"/>
    </row>
    <row r="3817" spans="2:23" ht="0" hidden="1" customHeight="1" x14ac:dyDescent="0.2">
      <c r="B3817" s="8"/>
      <c r="C3817" s="8"/>
      <c r="D3817" s="8"/>
      <c r="E3817" s="8"/>
      <c r="F3817" s="8"/>
      <c r="G3817" s="8"/>
      <c r="H3817" s="8"/>
      <c r="I3817" s="8"/>
      <c r="J3817" s="8"/>
      <c r="K3817" s="8"/>
      <c r="L3817" s="8"/>
      <c r="M3817" s="1"/>
      <c r="W3817" s="15"/>
    </row>
    <row r="3818" spans="2:23" ht="0" hidden="1" customHeight="1" x14ac:dyDescent="0.2">
      <c r="B3818" s="8"/>
      <c r="C3818" s="8"/>
      <c r="D3818" s="8"/>
      <c r="E3818" s="8"/>
      <c r="F3818" s="8"/>
      <c r="G3818" s="8"/>
      <c r="H3818" s="8"/>
      <c r="I3818" s="8"/>
      <c r="J3818" s="8"/>
      <c r="K3818" s="8"/>
      <c r="L3818" s="8"/>
      <c r="M3818" s="1"/>
      <c r="W3818" s="15"/>
    </row>
    <row r="3819" spans="2:23" ht="0" hidden="1" customHeight="1" x14ac:dyDescent="0.2">
      <c r="B3819" s="8"/>
      <c r="C3819" s="8"/>
      <c r="D3819" s="8"/>
      <c r="E3819" s="8"/>
      <c r="F3819" s="8"/>
      <c r="G3819" s="8"/>
      <c r="H3819" s="8"/>
      <c r="I3819" s="8"/>
      <c r="J3819" s="8"/>
      <c r="K3819" s="8"/>
      <c r="L3819" s="8"/>
      <c r="M3819" s="1"/>
      <c r="W3819" s="15"/>
    </row>
    <row r="3820" spans="2:23" ht="0" hidden="1" customHeight="1" x14ac:dyDescent="0.2">
      <c r="B3820" s="8"/>
      <c r="C3820" s="8"/>
      <c r="D3820" s="8"/>
      <c r="E3820" s="8"/>
      <c r="F3820" s="8"/>
      <c r="G3820" s="8"/>
      <c r="H3820" s="8"/>
      <c r="I3820" s="8"/>
      <c r="J3820" s="8"/>
      <c r="K3820" s="8"/>
      <c r="L3820" s="8"/>
      <c r="M3820" s="1"/>
      <c r="W3820" s="15"/>
    </row>
    <row r="3821" spans="2:23" ht="0" hidden="1" customHeight="1" x14ac:dyDescent="0.2">
      <c r="B3821" s="8"/>
      <c r="C3821" s="8"/>
      <c r="D3821" s="8"/>
      <c r="E3821" s="8"/>
      <c r="F3821" s="8"/>
      <c r="G3821" s="8"/>
      <c r="H3821" s="8"/>
      <c r="I3821" s="8"/>
      <c r="J3821" s="8"/>
      <c r="K3821" s="8"/>
      <c r="L3821" s="8"/>
      <c r="M3821" s="1"/>
      <c r="W3821" s="15"/>
    </row>
    <row r="3822" spans="2:23" ht="0" hidden="1" customHeight="1" x14ac:dyDescent="0.2">
      <c r="B3822" s="8"/>
      <c r="C3822" s="8"/>
      <c r="D3822" s="8"/>
      <c r="E3822" s="8"/>
      <c r="F3822" s="8"/>
      <c r="G3822" s="8"/>
      <c r="H3822" s="8"/>
      <c r="I3822" s="8"/>
      <c r="J3822" s="8"/>
      <c r="K3822" s="8"/>
      <c r="L3822" s="8"/>
      <c r="M3822" s="1"/>
      <c r="W3822" s="15"/>
    </row>
    <row r="3823" spans="2:23" ht="0" hidden="1" customHeight="1" x14ac:dyDescent="0.2">
      <c r="B3823" s="8"/>
      <c r="C3823" s="8"/>
      <c r="D3823" s="8"/>
      <c r="E3823" s="8"/>
      <c r="F3823" s="8"/>
      <c r="G3823" s="8"/>
      <c r="H3823" s="8"/>
      <c r="I3823" s="8"/>
      <c r="J3823" s="8"/>
      <c r="K3823" s="8"/>
      <c r="L3823" s="8"/>
      <c r="M3823" s="1"/>
      <c r="W3823" s="15"/>
    </row>
    <row r="3824" spans="2:23" ht="0" hidden="1" customHeight="1" x14ac:dyDescent="0.2">
      <c r="B3824" s="8"/>
      <c r="C3824" s="8"/>
      <c r="D3824" s="8"/>
      <c r="E3824" s="8"/>
      <c r="F3824" s="8"/>
      <c r="G3824" s="8"/>
      <c r="H3824" s="8"/>
      <c r="I3824" s="8"/>
      <c r="J3824" s="8"/>
      <c r="K3824" s="8"/>
      <c r="L3824" s="8"/>
      <c r="M3824" s="1"/>
      <c r="W3824" s="15"/>
    </row>
    <row r="3825" spans="2:23" ht="0" hidden="1" customHeight="1" x14ac:dyDescent="0.2">
      <c r="B3825" s="8"/>
      <c r="C3825" s="8"/>
      <c r="D3825" s="8"/>
      <c r="E3825" s="8"/>
      <c r="F3825" s="8"/>
      <c r="G3825" s="8"/>
      <c r="H3825" s="8"/>
      <c r="I3825" s="8"/>
      <c r="J3825" s="8"/>
      <c r="K3825" s="8"/>
      <c r="L3825" s="8"/>
      <c r="M3825" s="1"/>
      <c r="W3825" s="15"/>
    </row>
    <row r="3826" spans="2:23" ht="0" hidden="1" customHeight="1" x14ac:dyDescent="0.2">
      <c r="B3826" s="8"/>
      <c r="C3826" s="8"/>
      <c r="D3826" s="8"/>
      <c r="E3826" s="8"/>
      <c r="F3826" s="8"/>
      <c r="G3826" s="8"/>
      <c r="H3826" s="8"/>
      <c r="I3826" s="8"/>
      <c r="J3826" s="8"/>
      <c r="K3826" s="8"/>
      <c r="L3826" s="8"/>
      <c r="M3826" s="1"/>
      <c r="W3826" s="15"/>
    </row>
    <row r="3827" spans="2:23" ht="0" hidden="1" customHeight="1" x14ac:dyDescent="0.2">
      <c r="B3827" s="8"/>
      <c r="C3827" s="8"/>
      <c r="D3827" s="8"/>
      <c r="E3827" s="8"/>
      <c r="F3827" s="8"/>
      <c r="G3827" s="8"/>
      <c r="H3827" s="8"/>
      <c r="I3827" s="8"/>
      <c r="J3827" s="8"/>
      <c r="K3827" s="8"/>
      <c r="L3827" s="8"/>
      <c r="M3827" s="1"/>
      <c r="W3827" s="15"/>
    </row>
    <row r="3828" spans="2:23" ht="0" hidden="1" customHeight="1" x14ac:dyDescent="0.2">
      <c r="B3828" s="8"/>
      <c r="C3828" s="8"/>
      <c r="D3828" s="8"/>
      <c r="E3828" s="8"/>
      <c r="F3828" s="8"/>
      <c r="G3828" s="8"/>
      <c r="H3828" s="8"/>
      <c r="I3828" s="8"/>
      <c r="J3828" s="8"/>
      <c r="K3828" s="8"/>
      <c r="L3828" s="8"/>
      <c r="M3828" s="1"/>
      <c r="W3828" s="15"/>
    </row>
    <row r="3829" spans="2:23" ht="0" hidden="1" customHeight="1" x14ac:dyDescent="0.2">
      <c r="B3829" s="8"/>
      <c r="C3829" s="8"/>
      <c r="D3829" s="8"/>
      <c r="E3829" s="8"/>
      <c r="F3829" s="8"/>
      <c r="G3829" s="8"/>
      <c r="H3829" s="8"/>
      <c r="I3829" s="8"/>
      <c r="J3829" s="8"/>
      <c r="K3829" s="8"/>
      <c r="L3829" s="8"/>
      <c r="M3829" s="1"/>
      <c r="W3829" s="15"/>
    </row>
    <row r="3830" spans="2:23" ht="0" hidden="1" customHeight="1" x14ac:dyDescent="0.2">
      <c r="B3830" s="8"/>
      <c r="C3830" s="8"/>
      <c r="D3830" s="8"/>
      <c r="E3830" s="8"/>
      <c r="F3830" s="8"/>
      <c r="G3830" s="8"/>
      <c r="H3830" s="8"/>
      <c r="I3830" s="8"/>
      <c r="J3830" s="8"/>
      <c r="K3830" s="8"/>
      <c r="L3830" s="8"/>
      <c r="M3830" s="1"/>
      <c r="W3830" s="15"/>
    </row>
    <row r="3831" spans="2:23" ht="0" hidden="1" customHeight="1" x14ac:dyDescent="0.2">
      <c r="B3831" s="8"/>
      <c r="C3831" s="8"/>
      <c r="D3831" s="8"/>
      <c r="E3831" s="8"/>
      <c r="F3831" s="8"/>
      <c r="G3831" s="8"/>
      <c r="H3831" s="8"/>
      <c r="I3831" s="8"/>
      <c r="J3831" s="8"/>
      <c r="K3831" s="8"/>
      <c r="L3831" s="8"/>
      <c r="M3831" s="1"/>
      <c r="W3831" s="15"/>
    </row>
    <row r="3832" spans="2:23" ht="0" hidden="1" customHeight="1" x14ac:dyDescent="0.2">
      <c r="B3832" s="8"/>
      <c r="C3832" s="8"/>
      <c r="D3832" s="8"/>
      <c r="E3832" s="8"/>
      <c r="F3832" s="8"/>
      <c r="G3832" s="8"/>
      <c r="H3832" s="8"/>
      <c r="I3832" s="8"/>
      <c r="J3832" s="8"/>
      <c r="K3832" s="8"/>
      <c r="L3832" s="8"/>
      <c r="M3832" s="1"/>
      <c r="W3832" s="15"/>
    </row>
    <row r="3833" spans="2:23" ht="0" hidden="1" customHeight="1" x14ac:dyDescent="0.2">
      <c r="B3833" s="8"/>
      <c r="C3833" s="8"/>
      <c r="D3833" s="8"/>
      <c r="E3833" s="8"/>
      <c r="F3833" s="8"/>
      <c r="G3833" s="8"/>
      <c r="H3833" s="8"/>
      <c r="I3833" s="8"/>
      <c r="J3833" s="8"/>
      <c r="K3833" s="8"/>
      <c r="L3833" s="8"/>
      <c r="M3833" s="1"/>
      <c r="W3833" s="15"/>
    </row>
    <row r="3834" spans="2:23" ht="0" hidden="1" customHeight="1" x14ac:dyDescent="0.2">
      <c r="B3834" s="8"/>
      <c r="C3834" s="8"/>
      <c r="D3834" s="8"/>
      <c r="E3834" s="8"/>
      <c r="F3834" s="8"/>
      <c r="G3834" s="8"/>
      <c r="H3834" s="8"/>
      <c r="I3834" s="8"/>
      <c r="J3834" s="8"/>
      <c r="K3834" s="8"/>
      <c r="L3834" s="8"/>
      <c r="M3834" s="1"/>
      <c r="W3834" s="15"/>
    </row>
    <row r="3835" spans="2:23" ht="0" hidden="1" customHeight="1" x14ac:dyDescent="0.2">
      <c r="B3835" s="8"/>
      <c r="C3835" s="8"/>
      <c r="D3835" s="8"/>
      <c r="E3835" s="8"/>
      <c r="F3835" s="8"/>
      <c r="G3835" s="8"/>
      <c r="H3835" s="8"/>
      <c r="I3835" s="8"/>
      <c r="J3835" s="8"/>
      <c r="K3835" s="8"/>
      <c r="L3835" s="8"/>
      <c r="M3835" s="1"/>
      <c r="W3835" s="15"/>
    </row>
    <row r="3836" spans="2:23" ht="0" hidden="1" customHeight="1" x14ac:dyDescent="0.2">
      <c r="B3836" s="8"/>
      <c r="C3836" s="8"/>
      <c r="D3836" s="8"/>
      <c r="E3836" s="8"/>
      <c r="F3836" s="8"/>
      <c r="G3836" s="8"/>
      <c r="H3836" s="8"/>
      <c r="I3836" s="8"/>
      <c r="J3836" s="8"/>
      <c r="K3836" s="8"/>
      <c r="L3836" s="8"/>
      <c r="M3836" s="1"/>
      <c r="W3836" s="15"/>
    </row>
    <row r="3837" spans="2:23" ht="0" hidden="1" customHeight="1" x14ac:dyDescent="0.2">
      <c r="B3837" s="8"/>
      <c r="C3837" s="8"/>
      <c r="D3837" s="8"/>
      <c r="E3837" s="8"/>
      <c r="F3837" s="8"/>
      <c r="G3837" s="8"/>
      <c r="H3837" s="8"/>
      <c r="I3837" s="8"/>
      <c r="J3837" s="8"/>
      <c r="K3837" s="8"/>
      <c r="L3837" s="8"/>
      <c r="M3837" s="1"/>
      <c r="W3837" s="15"/>
    </row>
    <row r="3838" spans="2:23" ht="0" hidden="1" customHeight="1" x14ac:dyDescent="0.2">
      <c r="B3838" s="8"/>
      <c r="C3838" s="8"/>
      <c r="D3838" s="8"/>
      <c r="E3838" s="8"/>
      <c r="F3838" s="8"/>
      <c r="G3838" s="8"/>
      <c r="H3838" s="8"/>
      <c r="I3838" s="8"/>
      <c r="J3838" s="8"/>
      <c r="K3838" s="8"/>
      <c r="L3838" s="8"/>
      <c r="M3838" s="1"/>
      <c r="W3838" s="15"/>
    </row>
    <row r="3839" spans="2:23" ht="0" hidden="1" customHeight="1" x14ac:dyDescent="0.2">
      <c r="B3839" s="8"/>
      <c r="C3839" s="8"/>
      <c r="D3839" s="8"/>
      <c r="E3839" s="8"/>
      <c r="F3839" s="8"/>
      <c r="G3839" s="8"/>
      <c r="H3839" s="8"/>
      <c r="I3839" s="8"/>
      <c r="J3839" s="8"/>
      <c r="K3839" s="8"/>
      <c r="L3839" s="8"/>
      <c r="M3839" s="1"/>
      <c r="W3839" s="15"/>
    </row>
    <row r="3840" spans="2:23" ht="0" hidden="1" customHeight="1" x14ac:dyDescent="0.2">
      <c r="B3840" s="8"/>
      <c r="C3840" s="8"/>
      <c r="D3840" s="8"/>
      <c r="E3840" s="8"/>
      <c r="F3840" s="8"/>
      <c r="G3840" s="8"/>
      <c r="H3840" s="8"/>
      <c r="I3840" s="8"/>
      <c r="J3840" s="8"/>
      <c r="K3840" s="8"/>
      <c r="L3840" s="8"/>
      <c r="M3840" s="1"/>
      <c r="W3840" s="15"/>
    </row>
    <row r="3841" spans="2:23" ht="0" hidden="1" customHeight="1" x14ac:dyDescent="0.2">
      <c r="B3841" s="8"/>
      <c r="C3841" s="8"/>
      <c r="D3841" s="8"/>
      <c r="E3841" s="8"/>
      <c r="F3841" s="8"/>
      <c r="G3841" s="8"/>
      <c r="H3841" s="8"/>
      <c r="I3841" s="8"/>
      <c r="J3841" s="8"/>
      <c r="K3841" s="8"/>
      <c r="L3841" s="8"/>
      <c r="M3841" s="1"/>
      <c r="W3841" s="15"/>
    </row>
    <row r="3842" spans="2:23" ht="0" hidden="1" customHeight="1" x14ac:dyDescent="0.2">
      <c r="B3842" s="8"/>
      <c r="C3842" s="8"/>
      <c r="D3842" s="8"/>
      <c r="E3842" s="8"/>
      <c r="F3842" s="8"/>
      <c r="G3842" s="8"/>
      <c r="H3842" s="8"/>
      <c r="I3842" s="8"/>
      <c r="J3842" s="8"/>
      <c r="K3842" s="8"/>
      <c r="L3842" s="8"/>
      <c r="M3842" s="1"/>
      <c r="W3842" s="15"/>
    </row>
    <row r="3843" spans="2:23" ht="0" hidden="1" customHeight="1" x14ac:dyDescent="0.2">
      <c r="B3843" s="8"/>
      <c r="C3843" s="8"/>
      <c r="D3843" s="8"/>
      <c r="E3843" s="8"/>
      <c r="F3843" s="8"/>
      <c r="G3843" s="8"/>
      <c r="H3843" s="8"/>
      <c r="I3843" s="8"/>
      <c r="J3843" s="8"/>
      <c r="K3843" s="8"/>
      <c r="L3843" s="8"/>
      <c r="M3843" s="1"/>
      <c r="W3843" s="15"/>
    </row>
    <row r="3844" spans="2:23" ht="0" hidden="1" customHeight="1" x14ac:dyDescent="0.2">
      <c r="B3844" s="8"/>
      <c r="C3844" s="8"/>
      <c r="D3844" s="8"/>
      <c r="E3844" s="8"/>
      <c r="F3844" s="8"/>
      <c r="G3844" s="8"/>
      <c r="H3844" s="8"/>
      <c r="I3844" s="8"/>
      <c r="J3844" s="8"/>
      <c r="K3844" s="8"/>
      <c r="L3844" s="8"/>
      <c r="M3844" s="1"/>
      <c r="W3844" s="15"/>
    </row>
    <row r="3845" spans="2:23" ht="0" hidden="1" customHeight="1" x14ac:dyDescent="0.2">
      <c r="B3845" s="8"/>
      <c r="C3845" s="8"/>
      <c r="D3845" s="8"/>
      <c r="E3845" s="8"/>
      <c r="F3845" s="8"/>
      <c r="G3845" s="8"/>
      <c r="H3845" s="8"/>
      <c r="I3845" s="8"/>
      <c r="J3845" s="8"/>
      <c r="K3845" s="8"/>
      <c r="L3845" s="8"/>
      <c r="M3845" s="1"/>
      <c r="W3845" s="15"/>
    </row>
    <row r="3846" spans="2:23" ht="0" hidden="1" customHeight="1" x14ac:dyDescent="0.2">
      <c r="B3846" s="8"/>
      <c r="C3846" s="8"/>
      <c r="D3846" s="8"/>
      <c r="E3846" s="8"/>
      <c r="F3846" s="8"/>
      <c r="G3846" s="8"/>
      <c r="H3846" s="8"/>
      <c r="I3846" s="8"/>
      <c r="J3846" s="8"/>
      <c r="K3846" s="8"/>
      <c r="L3846" s="8"/>
      <c r="M3846" s="1"/>
      <c r="W3846" s="15"/>
    </row>
    <row r="3847" spans="2:23" ht="0" hidden="1" customHeight="1" x14ac:dyDescent="0.2">
      <c r="B3847" s="8"/>
      <c r="C3847" s="8"/>
      <c r="D3847" s="8"/>
      <c r="E3847" s="8"/>
      <c r="F3847" s="8"/>
      <c r="G3847" s="8"/>
      <c r="H3847" s="8"/>
      <c r="I3847" s="8"/>
      <c r="J3847" s="8"/>
      <c r="K3847" s="8"/>
      <c r="L3847" s="8"/>
      <c r="M3847" s="1"/>
      <c r="W3847" s="15"/>
    </row>
    <row r="3848" spans="2:23" ht="0" hidden="1" customHeight="1" x14ac:dyDescent="0.2">
      <c r="B3848" s="8"/>
      <c r="C3848" s="8"/>
      <c r="D3848" s="8"/>
      <c r="E3848" s="8"/>
      <c r="F3848" s="8"/>
      <c r="G3848" s="8"/>
      <c r="H3848" s="8"/>
      <c r="I3848" s="8"/>
      <c r="J3848" s="8"/>
      <c r="K3848" s="8"/>
      <c r="L3848" s="8"/>
      <c r="M3848" s="1"/>
      <c r="W3848" s="15"/>
    </row>
    <row r="3849" spans="2:23" ht="0" hidden="1" customHeight="1" x14ac:dyDescent="0.2">
      <c r="B3849" s="8"/>
      <c r="C3849" s="8"/>
      <c r="D3849" s="8"/>
      <c r="E3849" s="8"/>
      <c r="F3849" s="8"/>
      <c r="G3849" s="8"/>
      <c r="H3849" s="8"/>
      <c r="I3849" s="8"/>
      <c r="J3849" s="8"/>
      <c r="K3849" s="8"/>
      <c r="L3849" s="8"/>
      <c r="M3849" s="1"/>
      <c r="W3849" s="15"/>
    </row>
    <row r="3850" spans="2:23" ht="0" hidden="1" customHeight="1" x14ac:dyDescent="0.2">
      <c r="B3850" s="8"/>
      <c r="C3850" s="8"/>
      <c r="D3850" s="8"/>
      <c r="E3850" s="8"/>
      <c r="F3850" s="8"/>
      <c r="G3850" s="8"/>
      <c r="H3850" s="8"/>
      <c r="I3850" s="8"/>
      <c r="J3850" s="8"/>
      <c r="K3850" s="8"/>
      <c r="L3850" s="8"/>
      <c r="M3850" s="1"/>
      <c r="W3850" s="15"/>
    </row>
    <row r="3851" spans="2:23" ht="0" hidden="1" customHeight="1" x14ac:dyDescent="0.2">
      <c r="B3851" s="8"/>
      <c r="C3851" s="8"/>
      <c r="D3851" s="8"/>
      <c r="E3851" s="8"/>
      <c r="F3851" s="8"/>
      <c r="G3851" s="8"/>
      <c r="H3851" s="8"/>
      <c r="I3851" s="8"/>
      <c r="J3851" s="8"/>
      <c r="K3851" s="8"/>
      <c r="L3851" s="8"/>
      <c r="M3851" s="1"/>
      <c r="W3851" s="15"/>
    </row>
    <row r="3852" spans="2:23" ht="0" hidden="1" customHeight="1" x14ac:dyDescent="0.2">
      <c r="B3852" s="8"/>
      <c r="C3852" s="8"/>
      <c r="D3852" s="8"/>
      <c r="E3852" s="8"/>
      <c r="F3852" s="8"/>
      <c r="G3852" s="8"/>
      <c r="H3852" s="8"/>
      <c r="I3852" s="8"/>
      <c r="J3852" s="8"/>
      <c r="K3852" s="8"/>
      <c r="L3852" s="8"/>
      <c r="M3852" s="1"/>
      <c r="W3852" s="15"/>
    </row>
    <row r="3853" spans="2:23" ht="0" hidden="1" customHeight="1" x14ac:dyDescent="0.2">
      <c r="B3853" s="8"/>
      <c r="C3853" s="8"/>
      <c r="D3853" s="8"/>
      <c r="E3853" s="8"/>
      <c r="F3853" s="8"/>
      <c r="G3853" s="8"/>
      <c r="H3853" s="8"/>
      <c r="I3853" s="8"/>
      <c r="J3853" s="8"/>
      <c r="K3853" s="8"/>
      <c r="L3853" s="8"/>
      <c r="M3853" s="1"/>
      <c r="W3853" s="15"/>
    </row>
    <row r="3854" spans="2:23" ht="0" hidden="1" customHeight="1" x14ac:dyDescent="0.2">
      <c r="B3854" s="8"/>
      <c r="C3854" s="8"/>
      <c r="D3854" s="8"/>
      <c r="E3854" s="8"/>
      <c r="F3854" s="8"/>
      <c r="G3854" s="8"/>
      <c r="H3854" s="8"/>
      <c r="I3854" s="8"/>
      <c r="J3854" s="8"/>
      <c r="K3854" s="8"/>
      <c r="L3854" s="8"/>
      <c r="M3854" s="1"/>
      <c r="W3854" s="15"/>
    </row>
    <row r="3855" spans="2:23" ht="0" hidden="1" customHeight="1" x14ac:dyDescent="0.2">
      <c r="B3855" s="8"/>
      <c r="C3855" s="8"/>
      <c r="D3855" s="8"/>
      <c r="E3855" s="8"/>
      <c r="F3855" s="8"/>
      <c r="G3855" s="8"/>
      <c r="H3855" s="8"/>
      <c r="I3855" s="8"/>
      <c r="J3855" s="8"/>
      <c r="K3855" s="8"/>
      <c r="L3855" s="8"/>
      <c r="M3855" s="1"/>
      <c r="W3855" s="15"/>
    </row>
    <row r="3856" spans="2:23" ht="0" hidden="1" customHeight="1" x14ac:dyDescent="0.2">
      <c r="B3856" s="8"/>
      <c r="C3856" s="8"/>
      <c r="D3856" s="8"/>
      <c r="E3856" s="8"/>
      <c r="F3856" s="8"/>
      <c r="G3856" s="8"/>
      <c r="H3856" s="8"/>
      <c r="I3856" s="8"/>
      <c r="J3856" s="8"/>
      <c r="K3856" s="8"/>
      <c r="L3856" s="8"/>
      <c r="M3856" s="1"/>
      <c r="W3856" s="15"/>
    </row>
    <row r="3857" spans="2:23" ht="0" hidden="1" customHeight="1" x14ac:dyDescent="0.2">
      <c r="B3857" s="8"/>
      <c r="C3857" s="8"/>
      <c r="D3857" s="8"/>
      <c r="E3857" s="8"/>
      <c r="F3857" s="8"/>
      <c r="G3857" s="8"/>
      <c r="H3857" s="8"/>
      <c r="I3857" s="8"/>
      <c r="J3857" s="8"/>
      <c r="K3857" s="8"/>
      <c r="L3857" s="8"/>
      <c r="M3857" s="1"/>
      <c r="W3857" s="15"/>
    </row>
    <row r="3858" spans="2:23" ht="0" hidden="1" customHeight="1" x14ac:dyDescent="0.2">
      <c r="B3858" s="8"/>
      <c r="C3858" s="8"/>
      <c r="D3858" s="8"/>
      <c r="E3858" s="8"/>
      <c r="F3858" s="8"/>
      <c r="G3858" s="8"/>
      <c r="H3858" s="8"/>
      <c r="I3858" s="8"/>
      <c r="J3858" s="8"/>
      <c r="K3858" s="8"/>
      <c r="L3858" s="8"/>
      <c r="M3858" s="1"/>
      <c r="W3858" s="15"/>
    </row>
    <row r="3859" spans="2:23" ht="0" hidden="1" customHeight="1" x14ac:dyDescent="0.2">
      <c r="B3859" s="8"/>
      <c r="C3859" s="8"/>
      <c r="D3859" s="8"/>
      <c r="E3859" s="8"/>
      <c r="F3859" s="8"/>
      <c r="G3859" s="8"/>
      <c r="H3859" s="8"/>
      <c r="I3859" s="8"/>
      <c r="J3859" s="8"/>
      <c r="K3859" s="8"/>
      <c r="L3859" s="8"/>
      <c r="M3859" s="1"/>
      <c r="W3859" s="15"/>
    </row>
    <row r="3860" spans="2:23" ht="0" hidden="1" customHeight="1" x14ac:dyDescent="0.2">
      <c r="B3860" s="8"/>
      <c r="C3860" s="8"/>
      <c r="D3860" s="8"/>
      <c r="E3860" s="8"/>
      <c r="F3860" s="8"/>
      <c r="G3860" s="8"/>
      <c r="H3860" s="8"/>
      <c r="I3860" s="8"/>
      <c r="J3860" s="8"/>
      <c r="K3860" s="8"/>
      <c r="L3860" s="8"/>
      <c r="M3860" s="1"/>
      <c r="W3860" s="15"/>
    </row>
    <row r="3861" spans="2:23" ht="0" hidden="1" customHeight="1" x14ac:dyDescent="0.2">
      <c r="B3861" s="8"/>
      <c r="C3861" s="8"/>
      <c r="D3861" s="8"/>
      <c r="E3861" s="8"/>
      <c r="F3861" s="8"/>
      <c r="G3861" s="8"/>
      <c r="H3861" s="8"/>
      <c r="I3861" s="8"/>
      <c r="J3861" s="8"/>
      <c r="K3861" s="8"/>
      <c r="L3861" s="8"/>
      <c r="M3861" s="1"/>
      <c r="W3861" s="15"/>
    </row>
    <row r="3862" spans="2:23" ht="0" hidden="1" customHeight="1" x14ac:dyDescent="0.2">
      <c r="B3862" s="8"/>
      <c r="C3862" s="8"/>
      <c r="D3862" s="8"/>
      <c r="E3862" s="8"/>
      <c r="F3862" s="8"/>
      <c r="G3862" s="8"/>
      <c r="H3862" s="8"/>
      <c r="I3862" s="8"/>
      <c r="J3862" s="8"/>
      <c r="K3862" s="8"/>
      <c r="L3862" s="8"/>
      <c r="M3862" s="1"/>
      <c r="W3862" s="15"/>
    </row>
    <row r="3863" spans="2:23" ht="0" hidden="1" customHeight="1" x14ac:dyDescent="0.2">
      <c r="B3863" s="8"/>
      <c r="C3863" s="8"/>
      <c r="D3863" s="8"/>
      <c r="E3863" s="8"/>
      <c r="F3863" s="8"/>
      <c r="G3863" s="8"/>
      <c r="H3863" s="8"/>
      <c r="I3863" s="8"/>
      <c r="J3863" s="8"/>
      <c r="K3863" s="8"/>
      <c r="L3863" s="8"/>
      <c r="M3863" s="1"/>
      <c r="W3863" s="15"/>
    </row>
    <row r="3864" spans="2:23" ht="0" hidden="1" customHeight="1" x14ac:dyDescent="0.2">
      <c r="B3864" s="8"/>
      <c r="C3864" s="8"/>
      <c r="D3864" s="8"/>
      <c r="E3864" s="8"/>
      <c r="F3864" s="8"/>
      <c r="G3864" s="8"/>
      <c r="H3864" s="8"/>
      <c r="I3864" s="8"/>
      <c r="J3864" s="8"/>
      <c r="K3864" s="8"/>
      <c r="L3864" s="8"/>
      <c r="M3864" s="1"/>
      <c r="W3864" s="15"/>
    </row>
    <row r="3865" spans="2:23" ht="0" hidden="1" customHeight="1" x14ac:dyDescent="0.2">
      <c r="B3865" s="8"/>
      <c r="C3865" s="8"/>
      <c r="D3865" s="8"/>
      <c r="E3865" s="8"/>
      <c r="F3865" s="8"/>
      <c r="G3865" s="8"/>
      <c r="H3865" s="8"/>
      <c r="I3865" s="8"/>
      <c r="J3865" s="8"/>
      <c r="K3865" s="8"/>
      <c r="L3865" s="8"/>
      <c r="M3865" s="1"/>
      <c r="W3865" s="15"/>
    </row>
    <row r="3866" spans="2:23" ht="0" hidden="1" customHeight="1" x14ac:dyDescent="0.2">
      <c r="B3866" s="8"/>
      <c r="C3866" s="8"/>
      <c r="D3866" s="8"/>
      <c r="E3866" s="8"/>
      <c r="F3866" s="8"/>
      <c r="G3866" s="8"/>
      <c r="H3866" s="8"/>
      <c r="I3866" s="8"/>
      <c r="J3866" s="8"/>
      <c r="K3866" s="8"/>
      <c r="L3866" s="8"/>
      <c r="M3866" s="1"/>
      <c r="W3866" s="15"/>
    </row>
    <row r="3867" spans="2:23" ht="0" hidden="1" customHeight="1" x14ac:dyDescent="0.2">
      <c r="B3867" s="8"/>
      <c r="C3867" s="8"/>
      <c r="D3867" s="8"/>
      <c r="E3867" s="8"/>
      <c r="F3867" s="8"/>
      <c r="G3867" s="8"/>
      <c r="H3867" s="8"/>
      <c r="I3867" s="8"/>
      <c r="J3867" s="8"/>
      <c r="K3867" s="8"/>
      <c r="L3867" s="8"/>
      <c r="M3867" s="1"/>
      <c r="W3867" s="15"/>
    </row>
    <row r="3868" spans="2:23" ht="0" hidden="1" customHeight="1" x14ac:dyDescent="0.2">
      <c r="B3868" s="8"/>
      <c r="C3868" s="8"/>
      <c r="D3868" s="8"/>
      <c r="E3868" s="8"/>
      <c r="F3868" s="8"/>
      <c r="G3868" s="8"/>
      <c r="H3868" s="8"/>
      <c r="I3868" s="8"/>
      <c r="J3868" s="8"/>
      <c r="K3868" s="8"/>
      <c r="L3868" s="8"/>
      <c r="M3868" s="1"/>
      <c r="W3868" s="15"/>
    </row>
    <row r="3869" spans="2:23" ht="0" hidden="1" customHeight="1" x14ac:dyDescent="0.2">
      <c r="B3869" s="8"/>
      <c r="C3869" s="8"/>
      <c r="D3869" s="8"/>
      <c r="E3869" s="8"/>
      <c r="F3869" s="8"/>
      <c r="G3869" s="8"/>
      <c r="H3869" s="8"/>
      <c r="I3869" s="8"/>
      <c r="J3869" s="8"/>
      <c r="K3869" s="8"/>
      <c r="L3869" s="8"/>
      <c r="M3869" s="1"/>
      <c r="W3869" s="15"/>
    </row>
    <row r="3870" spans="2:23" ht="0" hidden="1" customHeight="1" x14ac:dyDescent="0.2">
      <c r="B3870" s="8"/>
      <c r="C3870" s="8"/>
      <c r="D3870" s="8"/>
      <c r="E3870" s="8"/>
      <c r="F3870" s="8"/>
      <c r="G3870" s="8"/>
      <c r="H3870" s="8"/>
      <c r="I3870" s="8"/>
      <c r="J3870" s="8"/>
      <c r="K3870" s="8"/>
      <c r="L3870" s="8"/>
      <c r="M3870" s="1"/>
      <c r="W3870" s="15"/>
    </row>
    <row r="3871" spans="2:23" ht="0" hidden="1" customHeight="1" x14ac:dyDescent="0.2">
      <c r="B3871" s="8"/>
      <c r="C3871" s="8"/>
      <c r="D3871" s="8"/>
      <c r="E3871" s="8"/>
      <c r="F3871" s="8"/>
      <c r="G3871" s="8"/>
      <c r="H3871" s="8"/>
      <c r="I3871" s="8"/>
      <c r="J3871" s="8"/>
      <c r="K3871" s="8"/>
      <c r="L3871" s="8"/>
      <c r="M3871" s="1"/>
      <c r="W3871" s="15"/>
    </row>
    <row r="3872" spans="2:23" ht="0" hidden="1" customHeight="1" x14ac:dyDescent="0.2">
      <c r="B3872" s="8"/>
      <c r="C3872" s="8"/>
      <c r="D3872" s="8"/>
      <c r="E3872" s="8"/>
      <c r="F3872" s="8"/>
      <c r="G3872" s="8"/>
      <c r="H3872" s="8"/>
      <c r="I3872" s="8"/>
      <c r="J3872" s="8"/>
      <c r="K3872" s="8"/>
      <c r="L3872" s="8"/>
      <c r="M3872" s="1"/>
      <c r="W3872" s="15"/>
    </row>
    <row r="3873" spans="2:23" ht="0" hidden="1" customHeight="1" x14ac:dyDescent="0.2">
      <c r="B3873" s="8"/>
      <c r="C3873" s="8"/>
      <c r="D3873" s="8"/>
      <c r="E3873" s="8"/>
      <c r="F3873" s="8"/>
      <c r="G3873" s="8"/>
      <c r="H3873" s="8"/>
      <c r="I3873" s="8"/>
      <c r="J3873" s="8"/>
      <c r="K3873" s="8"/>
      <c r="L3873" s="8"/>
      <c r="M3873" s="1"/>
      <c r="W3873" s="15"/>
    </row>
    <row r="3874" spans="2:23" ht="0" hidden="1" customHeight="1" x14ac:dyDescent="0.2">
      <c r="B3874" s="8"/>
      <c r="C3874" s="8"/>
      <c r="D3874" s="8"/>
      <c r="E3874" s="8"/>
      <c r="F3874" s="8"/>
      <c r="G3874" s="8"/>
      <c r="H3874" s="8"/>
      <c r="I3874" s="8"/>
      <c r="J3874" s="8"/>
      <c r="K3874" s="8"/>
      <c r="L3874" s="8"/>
      <c r="M3874" s="1"/>
      <c r="W3874" s="15"/>
    </row>
    <row r="3875" spans="2:23" ht="0" hidden="1" customHeight="1" x14ac:dyDescent="0.2">
      <c r="B3875" s="8"/>
      <c r="C3875" s="8"/>
      <c r="D3875" s="8"/>
      <c r="E3875" s="8"/>
      <c r="F3875" s="8"/>
      <c r="G3875" s="8"/>
      <c r="H3875" s="8"/>
      <c r="I3875" s="8"/>
      <c r="J3875" s="8"/>
      <c r="K3875" s="8"/>
      <c r="L3875" s="8"/>
      <c r="M3875" s="1"/>
      <c r="W3875" s="15"/>
    </row>
    <row r="3876" spans="2:23" ht="0" hidden="1" customHeight="1" x14ac:dyDescent="0.2">
      <c r="B3876" s="8"/>
      <c r="C3876" s="8"/>
      <c r="D3876" s="8"/>
      <c r="E3876" s="8"/>
      <c r="F3876" s="8"/>
      <c r="G3876" s="8"/>
      <c r="H3876" s="8"/>
      <c r="I3876" s="8"/>
      <c r="J3876" s="8"/>
      <c r="K3876" s="8"/>
      <c r="L3876" s="8"/>
      <c r="M3876" s="1"/>
      <c r="W3876" s="15"/>
    </row>
    <row r="3877" spans="2:23" ht="0" hidden="1" customHeight="1" x14ac:dyDescent="0.2">
      <c r="B3877" s="8"/>
      <c r="C3877" s="8"/>
      <c r="D3877" s="8"/>
      <c r="E3877" s="8"/>
      <c r="F3877" s="8"/>
      <c r="G3877" s="8"/>
      <c r="H3877" s="8"/>
      <c r="I3877" s="8"/>
      <c r="J3877" s="8"/>
      <c r="K3877" s="8"/>
      <c r="L3877" s="8"/>
      <c r="M3877" s="1"/>
      <c r="W3877" s="15"/>
    </row>
    <row r="3878" spans="2:23" ht="0" hidden="1" customHeight="1" x14ac:dyDescent="0.2">
      <c r="B3878" s="8"/>
      <c r="C3878" s="8"/>
      <c r="D3878" s="8"/>
      <c r="E3878" s="8"/>
      <c r="F3878" s="8"/>
      <c r="G3878" s="8"/>
      <c r="H3878" s="8"/>
      <c r="I3878" s="8"/>
      <c r="J3878" s="8"/>
      <c r="K3878" s="8"/>
      <c r="L3878" s="8"/>
      <c r="M3878" s="1"/>
      <c r="W3878" s="15"/>
    </row>
    <row r="3879" spans="2:23" ht="0" hidden="1" customHeight="1" x14ac:dyDescent="0.2">
      <c r="B3879" s="8"/>
      <c r="C3879" s="8"/>
      <c r="D3879" s="8"/>
      <c r="E3879" s="8"/>
      <c r="F3879" s="8"/>
      <c r="G3879" s="8"/>
      <c r="H3879" s="8"/>
      <c r="I3879" s="8"/>
      <c r="J3879" s="8"/>
      <c r="K3879" s="8"/>
      <c r="L3879" s="8"/>
      <c r="M3879" s="1"/>
      <c r="W3879" s="15"/>
    </row>
    <row r="3880" spans="2:23" ht="0" hidden="1" customHeight="1" x14ac:dyDescent="0.2">
      <c r="B3880" s="8"/>
      <c r="C3880" s="8"/>
      <c r="D3880" s="8"/>
      <c r="E3880" s="8"/>
      <c r="F3880" s="8"/>
      <c r="G3880" s="8"/>
      <c r="H3880" s="8"/>
      <c r="I3880" s="8"/>
      <c r="J3880" s="8"/>
      <c r="K3880" s="8"/>
      <c r="L3880" s="8"/>
      <c r="M3880" s="1"/>
      <c r="W3880" s="15"/>
    </row>
    <row r="3881" spans="2:23" ht="0" hidden="1" customHeight="1" x14ac:dyDescent="0.2">
      <c r="B3881" s="8"/>
      <c r="C3881" s="8"/>
      <c r="D3881" s="8"/>
      <c r="E3881" s="8"/>
      <c r="F3881" s="8"/>
      <c r="G3881" s="8"/>
      <c r="H3881" s="8"/>
      <c r="I3881" s="8"/>
      <c r="J3881" s="8"/>
      <c r="K3881" s="8"/>
      <c r="L3881" s="8"/>
      <c r="M3881" s="1"/>
      <c r="W3881" s="15"/>
    </row>
    <row r="3882" spans="2:23" ht="0" hidden="1" customHeight="1" x14ac:dyDescent="0.2">
      <c r="B3882" s="8"/>
      <c r="C3882" s="8"/>
      <c r="D3882" s="8"/>
      <c r="E3882" s="8"/>
      <c r="F3882" s="8"/>
      <c r="G3882" s="8"/>
      <c r="H3882" s="8"/>
      <c r="I3882" s="8"/>
      <c r="J3882" s="8"/>
      <c r="K3882" s="8"/>
      <c r="L3882" s="8"/>
      <c r="M3882" s="1"/>
      <c r="W3882" s="15"/>
    </row>
    <row r="3883" spans="2:23" ht="0" hidden="1" customHeight="1" x14ac:dyDescent="0.2">
      <c r="B3883" s="8"/>
      <c r="C3883" s="8"/>
      <c r="D3883" s="8"/>
      <c r="E3883" s="8"/>
      <c r="F3883" s="8"/>
      <c r="G3883" s="8"/>
      <c r="H3883" s="8"/>
      <c r="I3883" s="8"/>
      <c r="J3883" s="8"/>
      <c r="K3883" s="8"/>
      <c r="L3883" s="8"/>
      <c r="M3883" s="1"/>
      <c r="W3883" s="15"/>
    </row>
    <row r="3884" spans="2:23" ht="0" hidden="1" customHeight="1" x14ac:dyDescent="0.2">
      <c r="B3884" s="8"/>
      <c r="C3884" s="8"/>
      <c r="D3884" s="8"/>
      <c r="E3884" s="8"/>
      <c r="F3884" s="8"/>
      <c r="G3884" s="8"/>
      <c r="H3884" s="8"/>
      <c r="I3884" s="8"/>
      <c r="J3884" s="8"/>
      <c r="K3884" s="8"/>
      <c r="L3884" s="8"/>
      <c r="M3884" s="1"/>
      <c r="W3884" s="15"/>
    </row>
    <row r="3885" spans="2:23" ht="0" hidden="1" customHeight="1" x14ac:dyDescent="0.2">
      <c r="B3885" s="8"/>
      <c r="C3885" s="8"/>
      <c r="D3885" s="8"/>
      <c r="E3885" s="8"/>
      <c r="F3885" s="8"/>
      <c r="G3885" s="8"/>
      <c r="H3885" s="8"/>
      <c r="I3885" s="8"/>
      <c r="J3885" s="8"/>
      <c r="K3885" s="8"/>
      <c r="L3885" s="8"/>
      <c r="M3885" s="1"/>
      <c r="W3885" s="15"/>
    </row>
    <row r="3886" spans="2:23" ht="0" hidden="1" customHeight="1" x14ac:dyDescent="0.2">
      <c r="B3886" s="8"/>
      <c r="C3886" s="8"/>
      <c r="D3886" s="8"/>
      <c r="E3886" s="8"/>
      <c r="F3886" s="8"/>
      <c r="G3886" s="8"/>
      <c r="H3886" s="8"/>
      <c r="I3886" s="8"/>
      <c r="J3886" s="8"/>
      <c r="K3886" s="8"/>
      <c r="L3886" s="8"/>
      <c r="M3886" s="1"/>
      <c r="W3886" s="15"/>
    </row>
    <row r="3887" spans="2:23" ht="0" hidden="1" customHeight="1" x14ac:dyDescent="0.2">
      <c r="B3887" s="8"/>
      <c r="C3887" s="8"/>
      <c r="D3887" s="8"/>
      <c r="E3887" s="8"/>
      <c r="F3887" s="8"/>
      <c r="G3887" s="8"/>
      <c r="H3887" s="8"/>
      <c r="I3887" s="8"/>
      <c r="J3887" s="8"/>
      <c r="K3887" s="8"/>
      <c r="L3887" s="8"/>
      <c r="M3887" s="1"/>
      <c r="W3887" s="15"/>
    </row>
    <row r="3888" spans="2:23" ht="0" hidden="1" customHeight="1" x14ac:dyDescent="0.2">
      <c r="B3888" s="8"/>
      <c r="C3888" s="8"/>
      <c r="D3888" s="8"/>
      <c r="E3888" s="8"/>
      <c r="F3888" s="8"/>
      <c r="G3888" s="8"/>
      <c r="H3888" s="8"/>
      <c r="I3888" s="8"/>
      <c r="J3888" s="8"/>
      <c r="K3888" s="8"/>
      <c r="L3888" s="8"/>
      <c r="M3888" s="1"/>
      <c r="W3888" s="15"/>
    </row>
    <row r="3889" spans="2:23" ht="0" hidden="1" customHeight="1" x14ac:dyDescent="0.2">
      <c r="B3889" s="8"/>
      <c r="C3889" s="8"/>
      <c r="D3889" s="8"/>
      <c r="E3889" s="8"/>
      <c r="F3889" s="8"/>
      <c r="G3889" s="8"/>
      <c r="H3889" s="8"/>
      <c r="I3889" s="8"/>
      <c r="J3889" s="8"/>
      <c r="K3889" s="8"/>
      <c r="L3889" s="8"/>
      <c r="M3889" s="1"/>
      <c r="W3889" s="15"/>
    </row>
    <row r="3890" spans="2:23" ht="0" hidden="1" customHeight="1" x14ac:dyDescent="0.2">
      <c r="B3890" s="8"/>
      <c r="C3890" s="8"/>
      <c r="D3890" s="8"/>
      <c r="E3890" s="8"/>
      <c r="F3890" s="8"/>
      <c r="G3890" s="8"/>
      <c r="H3890" s="8"/>
      <c r="I3890" s="8"/>
      <c r="J3890" s="8"/>
      <c r="K3890" s="8"/>
      <c r="L3890" s="8"/>
      <c r="M3890" s="1"/>
      <c r="W3890" s="15"/>
    </row>
    <row r="3891" spans="2:23" ht="0" hidden="1" customHeight="1" x14ac:dyDescent="0.2">
      <c r="B3891" s="8"/>
      <c r="C3891" s="8"/>
      <c r="D3891" s="8"/>
      <c r="E3891" s="8"/>
      <c r="F3891" s="8"/>
      <c r="G3891" s="8"/>
      <c r="H3891" s="8"/>
      <c r="I3891" s="8"/>
      <c r="J3891" s="8"/>
      <c r="K3891" s="8"/>
      <c r="L3891" s="8"/>
      <c r="M3891" s="1"/>
      <c r="W3891" s="15"/>
    </row>
    <row r="3892" spans="2:23" ht="0" hidden="1" customHeight="1" x14ac:dyDescent="0.2">
      <c r="B3892" s="8"/>
      <c r="C3892" s="8"/>
      <c r="D3892" s="8"/>
      <c r="E3892" s="8"/>
      <c r="F3892" s="8"/>
      <c r="G3892" s="8"/>
      <c r="H3892" s="8"/>
      <c r="I3892" s="8"/>
      <c r="J3892" s="8"/>
      <c r="K3892" s="8"/>
      <c r="L3892" s="8"/>
      <c r="M3892" s="1"/>
      <c r="W3892" s="15"/>
    </row>
    <row r="3893" spans="2:23" ht="0" hidden="1" customHeight="1" x14ac:dyDescent="0.2">
      <c r="B3893" s="8"/>
      <c r="C3893" s="8"/>
      <c r="D3893" s="8"/>
      <c r="E3893" s="8"/>
      <c r="F3893" s="8"/>
      <c r="G3893" s="8"/>
      <c r="H3893" s="8"/>
      <c r="I3893" s="8"/>
      <c r="J3893" s="8"/>
      <c r="K3893" s="8"/>
      <c r="L3893" s="8"/>
      <c r="M3893" s="1"/>
      <c r="W3893" s="15"/>
    </row>
    <row r="3894" spans="2:23" ht="0" hidden="1" customHeight="1" x14ac:dyDescent="0.2">
      <c r="B3894" s="8"/>
      <c r="C3894" s="8"/>
      <c r="D3894" s="8"/>
      <c r="E3894" s="8"/>
      <c r="F3894" s="8"/>
      <c r="G3894" s="8"/>
      <c r="H3894" s="8"/>
      <c r="I3894" s="8"/>
      <c r="J3894" s="8"/>
      <c r="K3894" s="8"/>
      <c r="L3894" s="8"/>
      <c r="M3894" s="1"/>
      <c r="W3894" s="15"/>
    </row>
    <row r="3895" spans="2:23" ht="0" hidden="1" customHeight="1" x14ac:dyDescent="0.2">
      <c r="B3895" s="8"/>
      <c r="C3895" s="8"/>
      <c r="D3895" s="8"/>
      <c r="E3895" s="8"/>
      <c r="F3895" s="8"/>
      <c r="G3895" s="8"/>
      <c r="H3895" s="8"/>
      <c r="I3895" s="8"/>
      <c r="J3895" s="8"/>
      <c r="K3895" s="8"/>
      <c r="L3895" s="8"/>
      <c r="M3895" s="1"/>
      <c r="W3895" s="15"/>
    </row>
    <row r="3896" spans="2:23" ht="0" hidden="1" customHeight="1" x14ac:dyDescent="0.2">
      <c r="B3896" s="8"/>
      <c r="C3896" s="8"/>
      <c r="D3896" s="8"/>
      <c r="E3896" s="8"/>
      <c r="F3896" s="8"/>
      <c r="G3896" s="8"/>
      <c r="H3896" s="8"/>
      <c r="I3896" s="8"/>
      <c r="J3896" s="8"/>
      <c r="K3896" s="8"/>
      <c r="L3896" s="8"/>
      <c r="M3896" s="1"/>
      <c r="W3896" s="15"/>
    </row>
    <row r="3897" spans="2:23" ht="0" hidden="1" customHeight="1" x14ac:dyDescent="0.2">
      <c r="B3897" s="8"/>
      <c r="C3897" s="8"/>
      <c r="D3897" s="8"/>
      <c r="E3897" s="8"/>
      <c r="F3897" s="8"/>
      <c r="G3897" s="8"/>
      <c r="H3897" s="8"/>
      <c r="I3897" s="8"/>
      <c r="J3897" s="8"/>
      <c r="K3897" s="8"/>
      <c r="L3897" s="8"/>
      <c r="M3897" s="1"/>
      <c r="W3897" s="15"/>
    </row>
    <row r="3898" spans="2:23" ht="0" hidden="1" customHeight="1" x14ac:dyDescent="0.2">
      <c r="B3898" s="8"/>
      <c r="C3898" s="8"/>
      <c r="D3898" s="8"/>
      <c r="E3898" s="8"/>
      <c r="F3898" s="8"/>
      <c r="G3898" s="8"/>
      <c r="H3898" s="8"/>
      <c r="I3898" s="8"/>
      <c r="J3898" s="8"/>
      <c r="K3898" s="8"/>
      <c r="L3898" s="8"/>
      <c r="M3898" s="1"/>
      <c r="W3898" s="15"/>
    </row>
    <row r="3899" spans="2:23" ht="0" hidden="1" customHeight="1" x14ac:dyDescent="0.2">
      <c r="B3899" s="8"/>
      <c r="C3899" s="8"/>
      <c r="D3899" s="8"/>
      <c r="E3899" s="8"/>
      <c r="F3899" s="8"/>
      <c r="G3899" s="8"/>
      <c r="H3899" s="8"/>
      <c r="I3899" s="8"/>
      <c r="J3899" s="8"/>
      <c r="K3899" s="8"/>
      <c r="L3899" s="8"/>
      <c r="M3899" s="1"/>
      <c r="W3899" s="15"/>
    </row>
    <row r="3900" spans="2:23" ht="0" hidden="1" customHeight="1" x14ac:dyDescent="0.2">
      <c r="B3900" s="8"/>
      <c r="C3900" s="8"/>
      <c r="D3900" s="8"/>
      <c r="E3900" s="8"/>
      <c r="F3900" s="8"/>
      <c r="G3900" s="8"/>
      <c r="H3900" s="8"/>
      <c r="I3900" s="8"/>
      <c r="J3900" s="8"/>
      <c r="K3900" s="8"/>
      <c r="L3900" s="8"/>
      <c r="M3900" s="1"/>
      <c r="W3900" s="15"/>
    </row>
    <row r="3901" spans="2:23" ht="0" hidden="1" customHeight="1" x14ac:dyDescent="0.2">
      <c r="B3901" s="8"/>
      <c r="C3901" s="8"/>
      <c r="D3901" s="8"/>
      <c r="E3901" s="8"/>
      <c r="F3901" s="8"/>
      <c r="G3901" s="8"/>
      <c r="H3901" s="8"/>
      <c r="I3901" s="8"/>
      <c r="J3901" s="8"/>
      <c r="K3901" s="8"/>
      <c r="L3901" s="8"/>
      <c r="M3901" s="1"/>
      <c r="W3901" s="15"/>
    </row>
    <row r="3902" spans="2:23" ht="0" hidden="1" customHeight="1" x14ac:dyDescent="0.2">
      <c r="B3902" s="8"/>
      <c r="C3902" s="8"/>
      <c r="D3902" s="8"/>
      <c r="E3902" s="8"/>
      <c r="F3902" s="8"/>
      <c r="G3902" s="8"/>
      <c r="H3902" s="8"/>
      <c r="I3902" s="8"/>
      <c r="J3902" s="8"/>
      <c r="K3902" s="8"/>
      <c r="L3902" s="8"/>
      <c r="M3902" s="1"/>
      <c r="W3902" s="15"/>
    </row>
    <row r="3903" spans="2:23" ht="0" hidden="1" customHeight="1" x14ac:dyDescent="0.2">
      <c r="B3903" s="8"/>
      <c r="C3903" s="8"/>
      <c r="D3903" s="8"/>
      <c r="E3903" s="8"/>
      <c r="F3903" s="8"/>
      <c r="G3903" s="8"/>
      <c r="H3903" s="8"/>
      <c r="I3903" s="8"/>
      <c r="J3903" s="8"/>
      <c r="K3903" s="8"/>
      <c r="L3903" s="8"/>
      <c r="M3903" s="1"/>
      <c r="W3903" s="15"/>
    </row>
    <row r="3904" spans="2:23" ht="0" hidden="1" customHeight="1" x14ac:dyDescent="0.2">
      <c r="B3904" s="8"/>
      <c r="C3904" s="8"/>
      <c r="D3904" s="8"/>
      <c r="E3904" s="8"/>
      <c r="F3904" s="8"/>
      <c r="G3904" s="8"/>
      <c r="H3904" s="8"/>
      <c r="I3904" s="8"/>
      <c r="J3904" s="8"/>
      <c r="K3904" s="8"/>
      <c r="L3904" s="8"/>
      <c r="M3904" s="1"/>
      <c r="W3904" s="15"/>
    </row>
    <row r="3905" spans="2:23" ht="0" hidden="1" customHeight="1" x14ac:dyDescent="0.2">
      <c r="B3905" s="8"/>
      <c r="C3905" s="8"/>
      <c r="D3905" s="8"/>
      <c r="E3905" s="8"/>
      <c r="F3905" s="8"/>
      <c r="G3905" s="8"/>
      <c r="H3905" s="8"/>
      <c r="I3905" s="8"/>
      <c r="J3905" s="8"/>
      <c r="K3905" s="8"/>
      <c r="L3905" s="8"/>
      <c r="M3905" s="1"/>
      <c r="W3905" s="15"/>
    </row>
    <row r="3906" spans="2:23" ht="0" hidden="1" customHeight="1" x14ac:dyDescent="0.2">
      <c r="B3906" s="8"/>
      <c r="C3906" s="8"/>
      <c r="D3906" s="8"/>
      <c r="E3906" s="8"/>
      <c r="F3906" s="8"/>
      <c r="G3906" s="8"/>
      <c r="H3906" s="8"/>
      <c r="I3906" s="8"/>
      <c r="J3906" s="8"/>
      <c r="K3906" s="8"/>
      <c r="L3906" s="8"/>
      <c r="M3906" s="1"/>
      <c r="W3906" s="15"/>
    </row>
    <row r="3907" spans="2:23" ht="0" hidden="1" customHeight="1" x14ac:dyDescent="0.2">
      <c r="B3907" s="8"/>
      <c r="C3907" s="8"/>
      <c r="D3907" s="8"/>
      <c r="E3907" s="8"/>
      <c r="F3907" s="8"/>
      <c r="G3907" s="8"/>
      <c r="H3907" s="8"/>
      <c r="I3907" s="8"/>
      <c r="J3907" s="8"/>
      <c r="K3907" s="8"/>
      <c r="L3907" s="8"/>
      <c r="M3907" s="1"/>
      <c r="W3907" s="15"/>
    </row>
    <row r="3908" spans="2:23" ht="0" hidden="1" customHeight="1" x14ac:dyDescent="0.2">
      <c r="B3908" s="8"/>
      <c r="C3908" s="8"/>
      <c r="D3908" s="8"/>
      <c r="E3908" s="8"/>
      <c r="F3908" s="8"/>
      <c r="G3908" s="8"/>
      <c r="H3908" s="8"/>
      <c r="I3908" s="8"/>
      <c r="J3908" s="8"/>
      <c r="K3908" s="8"/>
      <c r="L3908" s="8"/>
      <c r="M3908" s="1"/>
      <c r="W3908" s="15"/>
    </row>
    <row r="3909" spans="2:23" ht="0" hidden="1" customHeight="1" x14ac:dyDescent="0.2">
      <c r="B3909" s="8"/>
      <c r="C3909" s="8"/>
      <c r="D3909" s="8"/>
      <c r="E3909" s="8"/>
      <c r="F3909" s="8"/>
      <c r="G3909" s="8"/>
      <c r="H3909" s="8"/>
      <c r="I3909" s="8"/>
      <c r="J3909" s="8"/>
      <c r="K3909" s="8"/>
      <c r="L3909" s="8"/>
      <c r="M3909" s="1"/>
      <c r="W3909" s="15"/>
    </row>
    <row r="3910" spans="2:23" ht="0" hidden="1" customHeight="1" x14ac:dyDescent="0.2">
      <c r="B3910" s="8"/>
      <c r="C3910" s="8"/>
      <c r="D3910" s="8"/>
      <c r="E3910" s="8"/>
      <c r="F3910" s="8"/>
      <c r="G3910" s="8"/>
      <c r="H3910" s="8"/>
      <c r="I3910" s="8"/>
      <c r="J3910" s="8"/>
      <c r="K3910" s="8"/>
      <c r="L3910" s="8"/>
      <c r="M3910" s="1"/>
      <c r="W3910" s="15"/>
    </row>
    <row r="3911" spans="2:23" ht="0" hidden="1" customHeight="1" x14ac:dyDescent="0.2">
      <c r="B3911" s="8"/>
      <c r="C3911" s="8"/>
      <c r="D3911" s="8"/>
      <c r="E3911" s="8"/>
      <c r="F3911" s="8"/>
      <c r="G3911" s="8"/>
      <c r="H3911" s="8"/>
      <c r="I3911" s="8"/>
      <c r="J3911" s="8"/>
      <c r="K3911" s="8"/>
      <c r="L3911" s="8"/>
      <c r="M3911" s="1"/>
      <c r="W3911" s="15"/>
    </row>
    <row r="3912" spans="2:23" ht="0" hidden="1" customHeight="1" x14ac:dyDescent="0.2">
      <c r="B3912" s="8"/>
      <c r="C3912" s="8"/>
      <c r="D3912" s="8"/>
      <c r="E3912" s="8"/>
      <c r="F3912" s="8"/>
      <c r="G3912" s="8"/>
      <c r="H3912" s="8"/>
      <c r="I3912" s="8"/>
      <c r="J3912" s="8"/>
      <c r="K3912" s="8"/>
      <c r="L3912" s="8"/>
      <c r="M3912" s="1"/>
      <c r="W3912" s="15"/>
    </row>
    <row r="3913" spans="2:23" ht="0" hidden="1" customHeight="1" x14ac:dyDescent="0.2">
      <c r="B3913" s="8"/>
      <c r="C3913" s="8"/>
      <c r="D3913" s="8"/>
      <c r="E3913" s="8"/>
      <c r="F3913" s="8"/>
      <c r="G3913" s="8"/>
      <c r="H3913" s="8"/>
      <c r="I3913" s="8"/>
      <c r="J3913" s="8"/>
      <c r="K3913" s="8"/>
      <c r="L3913" s="8"/>
      <c r="M3913" s="1"/>
      <c r="W3913" s="15"/>
    </row>
    <row r="3914" spans="2:23" ht="0" hidden="1" customHeight="1" x14ac:dyDescent="0.2">
      <c r="B3914" s="8"/>
      <c r="C3914" s="8"/>
      <c r="D3914" s="8"/>
      <c r="E3914" s="8"/>
      <c r="F3914" s="8"/>
      <c r="G3914" s="8"/>
      <c r="H3914" s="8"/>
      <c r="I3914" s="8"/>
      <c r="J3914" s="8"/>
      <c r="K3914" s="8"/>
      <c r="L3914" s="8"/>
      <c r="M3914" s="1"/>
      <c r="W3914" s="15"/>
    </row>
    <row r="3915" spans="2:23" ht="0" hidden="1" customHeight="1" x14ac:dyDescent="0.2">
      <c r="B3915" s="8"/>
      <c r="C3915" s="8"/>
      <c r="D3915" s="8"/>
      <c r="E3915" s="8"/>
      <c r="F3915" s="8"/>
      <c r="G3915" s="8"/>
      <c r="H3915" s="8"/>
      <c r="I3915" s="8"/>
      <c r="J3915" s="8"/>
      <c r="K3915" s="8"/>
      <c r="L3915" s="8"/>
      <c r="M3915" s="1"/>
      <c r="W3915" s="15"/>
    </row>
    <row r="3916" spans="2:23" ht="0" hidden="1" customHeight="1" x14ac:dyDescent="0.2">
      <c r="B3916" s="8"/>
      <c r="C3916" s="8"/>
      <c r="D3916" s="8"/>
      <c r="E3916" s="8"/>
      <c r="F3916" s="8"/>
      <c r="G3916" s="8"/>
      <c r="H3916" s="8"/>
      <c r="I3916" s="8"/>
      <c r="J3916" s="8"/>
      <c r="K3916" s="8"/>
      <c r="L3916" s="8"/>
      <c r="M3916" s="1"/>
      <c r="W3916" s="15"/>
    </row>
    <row r="3917" spans="2:23" ht="0" hidden="1" customHeight="1" x14ac:dyDescent="0.2">
      <c r="B3917" s="8"/>
      <c r="C3917" s="8"/>
      <c r="D3917" s="8"/>
      <c r="E3917" s="8"/>
      <c r="F3917" s="8"/>
      <c r="G3917" s="8"/>
      <c r="H3917" s="8"/>
      <c r="I3917" s="8"/>
      <c r="J3917" s="8"/>
      <c r="K3917" s="8"/>
      <c r="L3917" s="8"/>
      <c r="M3917" s="1"/>
      <c r="W3917" s="15"/>
    </row>
    <row r="3918" spans="2:23" ht="0" hidden="1" customHeight="1" x14ac:dyDescent="0.2">
      <c r="B3918" s="8"/>
      <c r="C3918" s="8"/>
      <c r="D3918" s="8"/>
      <c r="E3918" s="8"/>
      <c r="F3918" s="8"/>
      <c r="G3918" s="8"/>
      <c r="H3918" s="8"/>
      <c r="I3918" s="8"/>
      <c r="J3918" s="8"/>
      <c r="K3918" s="8"/>
      <c r="L3918" s="8"/>
      <c r="M3918" s="1"/>
      <c r="W3918" s="15"/>
    </row>
    <row r="3919" spans="2:23" ht="0" hidden="1" customHeight="1" x14ac:dyDescent="0.2">
      <c r="B3919" s="8"/>
      <c r="C3919" s="8"/>
      <c r="D3919" s="8"/>
      <c r="E3919" s="8"/>
      <c r="F3919" s="8"/>
      <c r="G3919" s="8"/>
      <c r="H3919" s="8"/>
      <c r="I3919" s="8"/>
      <c r="J3919" s="8"/>
      <c r="K3919" s="8"/>
      <c r="L3919" s="8"/>
      <c r="M3919" s="1"/>
      <c r="W3919" s="15"/>
    </row>
    <row r="3920" spans="2:23" ht="0" hidden="1" customHeight="1" x14ac:dyDescent="0.2">
      <c r="B3920" s="8"/>
      <c r="C3920" s="8"/>
      <c r="D3920" s="8"/>
      <c r="E3920" s="8"/>
      <c r="F3920" s="8"/>
      <c r="G3920" s="8"/>
      <c r="H3920" s="8"/>
      <c r="I3920" s="8"/>
      <c r="J3920" s="8"/>
      <c r="K3920" s="8"/>
      <c r="L3920" s="8"/>
      <c r="M3920" s="1"/>
      <c r="W3920" s="15"/>
    </row>
    <row r="3921" spans="2:23" ht="0" hidden="1" customHeight="1" x14ac:dyDescent="0.2">
      <c r="B3921" s="8"/>
      <c r="C3921" s="8"/>
      <c r="D3921" s="8"/>
      <c r="E3921" s="8"/>
      <c r="F3921" s="8"/>
      <c r="G3921" s="8"/>
      <c r="H3921" s="8"/>
      <c r="I3921" s="8"/>
      <c r="J3921" s="8"/>
      <c r="K3921" s="8"/>
      <c r="L3921" s="8"/>
      <c r="M3921" s="1"/>
      <c r="W3921" s="15"/>
    </row>
    <row r="3922" spans="2:23" ht="0" hidden="1" customHeight="1" x14ac:dyDescent="0.2">
      <c r="B3922" s="8"/>
      <c r="C3922" s="8"/>
      <c r="D3922" s="8"/>
      <c r="E3922" s="8"/>
      <c r="F3922" s="8"/>
      <c r="G3922" s="8"/>
      <c r="H3922" s="8"/>
      <c r="I3922" s="8"/>
      <c r="J3922" s="8"/>
      <c r="K3922" s="8"/>
      <c r="L3922" s="8"/>
      <c r="M3922" s="1"/>
      <c r="W3922" s="15"/>
    </row>
    <row r="3923" spans="2:23" ht="0" hidden="1" customHeight="1" x14ac:dyDescent="0.2">
      <c r="B3923" s="8"/>
      <c r="C3923" s="8"/>
      <c r="D3923" s="8"/>
      <c r="E3923" s="8"/>
      <c r="F3923" s="8"/>
      <c r="G3923" s="8"/>
      <c r="H3923" s="8"/>
      <c r="I3923" s="8"/>
      <c r="J3923" s="8"/>
      <c r="K3923" s="8"/>
      <c r="L3923" s="8"/>
      <c r="M3923" s="1"/>
      <c r="W3923" s="15"/>
    </row>
    <row r="3924" spans="2:23" ht="0" hidden="1" customHeight="1" x14ac:dyDescent="0.2">
      <c r="B3924" s="8"/>
      <c r="C3924" s="8"/>
      <c r="D3924" s="8"/>
      <c r="E3924" s="8"/>
      <c r="F3924" s="8"/>
      <c r="G3924" s="8"/>
      <c r="H3924" s="8"/>
      <c r="I3924" s="8"/>
      <c r="J3924" s="8"/>
      <c r="K3924" s="8"/>
      <c r="L3924" s="8"/>
      <c r="M3924" s="1"/>
      <c r="W3924" s="15"/>
    </row>
    <row r="3925" spans="2:23" ht="0" hidden="1" customHeight="1" x14ac:dyDescent="0.2">
      <c r="B3925" s="8"/>
      <c r="C3925" s="8"/>
      <c r="D3925" s="8"/>
      <c r="E3925" s="8"/>
      <c r="F3925" s="8"/>
      <c r="G3925" s="8"/>
      <c r="H3925" s="8"/>
      <c r="I3925" s="8"/>
      <c r="J3925" s="8"/>
      <c r="K3925" s="8"/>
      <c r="L3925" s="8"/>
      <c r="M3925" s="1"/>
      <c r="W3925" s="15"/>
    </row>
    <row r="3926" spans="2:23" ht="0" hidden="1" customHeight="1" x14ac:dyDescent="0.2">
      <c r="B3926" s="8"/>
      <c r="C3926" s="8"/>
      <c r="D3926" s="8"/>
      <c r="E3926" s="8"/>
      <c r="F3926" s="8"/>
      <c r="G3926" s="8"/>
      <c r="H3926" s="8"/>
      <c r="I3926" s="8"/>
      <c r="J3926" s="8"/>
      <c r="K3926" s="8"/>
      <c r="L3926" s="8"/>
      <c r="M3926" s="1"/>
      <c r="W3926" s="15"/>
    </row>
    <row r="3927" spans="2:23" ht="0" hidden="1" customHeight="1" x14ac:dyDescent="0.2">
      <c r="B3927" s="8"/>
      <c r="C3927" s="8"/>
      <c r="D3927" s="8"/>
      <c r="E3927" s="8"/>
      <c r="F3927" s="8"/>
      <c r="G3927" s="8"/>
      <c r="H3927" s="8"/>
      <c r="I3927" s="8"/>
      <c r="J3927" s="8"/>
      <c r="K3927" s="8"/>
      <c r="L3927" s="8"/>
      <c r="M3927" s="1"/>
      <c r="W3927" s="15"/>
    </row>
    <row r="3928" spans="2:23" ht="0" hidden="1" customHeight="1" x14ac:dyDescent="0.2">
      <c r="B3928" s="8"/>
      <c r="C3928" s="8"/>
      <c r="D3928" s="8"/>
      <c r="E3928" s="8"/>
      <c r="F3928" s="8"/>
      <c r="G3928" s="8"/>
      <c r="H3928" s="8"/>
      <c r="I3928" s="8"/>
      <c r="J3928" s="8"/>
      <c r="K3928" s="8"/>
      <c r="L3928" s="8"/>
      <c r="M3928" s="1"/>
      <c r="W3928" s="15"/>
    </row>
    <row r="3929" spans="2:23" ht="0" hidden="1" customHeight="1" x14ac:dyDescent="0.2">
      <c r="B3929" s="8"/>
      <c r="C3929" s="8"/>
      <c r="D3929" s="8"/>
      <c r="E3929" s="8"/>
      <c r="F3929" s="8"/>
      <c r="G3929" s="8"/>
      <c r="H3929" s="8"/>
      <c r="I3929" s="8"/>
      <c r="J3929" s="8"/>
      <c r="K3929" s="8"/>
      <c r="L3929" s="8"/>
      <c r="M3929" s="1"/>
      <c r="W3929" s="15"/>
    </row>
    <row r="3930" spans="2:23" ht="0" hidden="1" customHeight="1" x14ac:dyDescent="0.2">
      <c r="B3930" s="8"/>
      <c r="C3930" s="8"/>
      <c r="D3930" s="8"/>
      <c r="E3930" s="8"/>
      <c r="F3930" s="8"/>
      <c r="G3930" s="8"/>
      <c r="H3930" s="8"/>
      <c r="I3930" s="8"/>
      <c r="J3930" s="8"/>
      <c r="K3930" s="8"/>
      <c r="L3930" s="8"/>
      <c r="M3930" s="1"/>
      <c r="W3930" s="15"/>
    </row>
    <row r="3931" spans="2:23" ht="0" hidden="1" customHeight="1" x14ac:dyDescent="0.2">
      <c r="B3931" s="8"/>
      <c r="C3931" s="8"/>
      <c r="D3931" s="8"/>
      <c r="E3931" s="8"/>
      <c r="F3931" s="8"/>
      <c r="G3931" s="8"/>
      <c r="H3931" s="8"/>
      <c r="I3931" s="8"/>
      <c r="J3931" s="8"/>
      <c r="K3931" s="8"/>
      <c r="L3931" s="8"/>
      <c r="M3931" s="1"/>
      <c r="W3931" s="15"/>
    </row>
    <row r="3932" spans="2:23" ht="0" hidden="1" customHeight="1" x14ac:dyDescent="0.2">
      <c r="B3932" s="8"/>
      <c r="C3932" s="8"/>
      <c r="D3932" s="8"/>
      <c r="E3932" s="8"/>
      <c r="F3932" s="8"/>
      <c r="G3932" s="8"/>
      <c r="H3932" s="8"/>
      <c r="I3932" s="8"/>
      <c r="J3932" s="8"/>
      <c r="K3932" s="8"/>
      <c r="L3932" s="8"/>
      <c r="M3932" s="1"/>
      <c r="W3932" s="15"/>
    </row>
    <row r="3933" spans="2:23" ht="0" hidden="1" customHeight="1" x14ac:dyDescent="0.2">
      <c r="B3933" s="8"/>
      <c r="C3933" s="8"/>
      <c r="D3933" s="8"/>
      <c r="E3933" s="8"/>
      <c r="F3933" s="8"/>
      <c r="G3933" s="8"/>
      <c r="H3933" s="8"/>
      <c r="I3933" s="8"/>
      <c r="J3933" s="8"/>
      <c r="K3933" s="8"/>
      <c r="L3933" s="8"/>
      <c r="M3933" s="1"/>
      <c r="W3933" s="15"/>
    </row>
    <row r="3934" spans="2:23" ht="0" hidden="1" customHeight="1" x14ac:dyDescent="0.2">
      <c r="B3934" s="8"/>
      <c r="C3934" s="8"/>
      <c r="D3934" s="8"/>
      <c r="E3934" s="8"/>
      <c r="F3934" s="8"/>
      <c r="G3934" s="8"/>
      <c r="H3934" s="8"/>
      <c r="I3934" s="8"/>
      <c r="J3934" s="8"/>
      <c r="K3934" s="8"/>
      <c r="L3934" s="8"/>
      <c r="M3934" s="1"/>
      <c r="W3934" s="15"/>
    </row>
    <row r="3935" spans="2:23" ht="0" hidden="1" customHeight="1" x14ac:dyDescent="0.2">
      <c r="B3935" s="8"/>
      <c r="C3935" s="8"/>
      <c r="D3935" s="8"/>
      <c r="E3935" s="8"/>
      <c r="F3935" s="8"/>
      <c r="G3935" s="8"/>
      <c r="H3935" s="8"/>
      <c r="I3935" s="8"/>
      <c r="J3935" s="8"/>
      <c r="K3935" s="8"/>
      <c r="L3935" s="8"/>
      <c r="M3935" s="1"/>
      <c r="W3935" s="15"/>
    </row>
    <row r="3936" spans="2:23" ht="0" hidden="1" customHeight="1" x14ac:dyDescent="0.2">
      <c r="B3936" s="8"/>
      <c r="C3936" s="8"/>
      <c r="D3936" s="8"/>
      <c r="E3936" s="8"/>
      <c r="F3936" s="8"/>
      <c r="G3936" s="8"/>
      <c r="H3936" s="8"/>
      <c r="I3936" s="8"/>
      <c r="J3936" s="8"/>
      <c r="K3936" s="8"/>
      <c r="L3936" s="8"/>
      <c r="M3936" s="1"/>
      <c r="W3936" s="15"/>
    </row>
    <row r="3937" spans="2:23" ht="0" hidden="1" customHeight="1" x14ac:dyDescent="0.2">
      <c r="B3937" s="8"/>
      <c r="C3937" s="8"/>
      <c r="D3937" s="8"/>
      <c r="E3937" s="8"/>
      <c r="F3937" s="8"/>
      <c r="G3937" s="8"/>
      <c r="H3937" s="8"/>
      <c r="I3937" s="8"/>
      <c r="J3937" s="8"/>
      <c r="K3937" s="8"/>
      <c r="L3937" s="8"/>
      <c r="M3937" s="1"/>
      <c r="W3937" s="15"/>
    </row>
    <row r="3938" spans="2:23" ht="0" hidden="1" customHeight="1" x14ac:dyDescent="0.2">
      <c r="B3938" s="8"/>
      <c r="C3938" s="8"/>
      <c r="D3938" s="8"/>
      <c r="E3938" s="8"/>
      <c r="F3938" s="8"/>
      <c r="G3938" s="8"/>
      <c r="H3938" s="8"/>
      <c r="I3938" s="8"/>
      <c r="J3938" s="8"/>
      <c r="K3938" s="8"/>
      <c r="L3938" s="8"/>
      <c r="M3938" s="1"/>
      <c r="W3938" s="15"/>
    </row>
    <row r="3939" spans="2:23" ht="0" hidden="1" customHeight="1" x14ac:dyDescent="0.2">
      <c r="B3939" s="8"/>
      <c r="C3939" s="8"/>
      <c r="D3939" s="8"/>
      <c r="E3939" s="8"/>
      <c r="F3939" s="8"/>
      <c r="G3939" s="8"/>
      <c r="H3939" s="8"/>
      <c r="I3939" s="8"/>
      <c r="J3939" s="8"/>
      <c r="K3939" s="8"/>
      <c r="L3939" s="8"/>
      <c r="M3939" s="1"/>
      <c r="W3939" s="15"/>
    </row>
    <row r="3940" spans="2:23" ht="0" hidden="1" customHeight="1" x14ac:dyDescent="0.2">
      <c r="B3940" s="8"/>
      <c r="C3940" s="8"/>
      <c r="D3940" s="8"/>
      <c r="E3940" s="8"/>
      <c r="F3940" s="8"/>
      <c r="G3940" s="8"/>
      <c r="H3940" s="8"/>
      <c r="I3940" s="8"/>
      <c r="J3940" s="8"/>
      <c r="K3940" s="8"/>
      <c r="L3940" s="8"/>
      <c r="M3940" s="1"/>
      <c r="W3940" s="15"/>
    </row>
    <row r="3941" spans="2:23" ht="0" hidden="1" customHeight="1" x14ac:dyDescent="0.2">
      <c r="B3941" s="8"/>
      <c r="C3941" s="8"/>
      <c r="D3941" s="8"/>
      <c r="E3941" s="8"/>
      <c r="F3941" s="8"/>
      <c r="G3941" s="8"/>
      <c r="H3941" s="8"/>
      <c r="I3941" s="8"/>
      <c r="J3941" s="8"/>
      <c r="K3941" s="8"/>
      <c r="L3941" s="8"/>
      <c r="M3941" s="1"/>
      <c r="W3941" s="15"/>
    </row>
    <row r="3942" spans="2:23" ht="0" hidden="1" customHeight="1" x14ac:dyDescent="0.2">
      <c r="B3942" s="8"/>
      <c r="C3942" s="8"/>
      <c r="D3942" s="8"/>
      <c r="E3942" s="8"/>
      <c r="F3942" s="8"/>
      <c r="G3942" s="8"/>
      <c r="H3942" s="8"/>
      <c r="I3942" s="8"/>
      <c r="J3942" s="8"/>
      <c r="K3942" s="8"/>
      <c r="L3942" s="8"/>
      <c r="M3942" s="1"/>
      <c r="W3942" s="15"/>
    </row>
    <row r="3943" spans="2:23" ht="0" hidden="1" customHeight="1" x14ac:dyDescent="0.2">
      <c r="B3943" s="8"/>
      <c r="C3943" s="8"/>
      <c r="D3943" s="8"/>
      <c r="E3943" s="8"/>
      <c r="F3943" s="8"/>
      <c r="G3943" s="8"/>
      <c r="H3943" s="8"/>
      <c r="I3943" s="8"/>
      <c r="J3943" s="8"/>
      <c r="K3943" s="8"/>
      <c r="L3943" s="8"/>
      <c r="M3943" s="1"/>
      <c r="W3943" s="15"/>
    </row>
    <row r="3944" spans="2:23" ht="0" hidden="1" customHeight="1" x14ac:dyDescent="0.2">
      <c r="B3944" s="8"/>
      <c r="C3944" s="8"/>
      <c r="D3944" s="8"/>
      <c r="E3944" s="8"/>
      <c r="F3944" s="8"/>
      <c r="G3944" s="8"/>
      <c r="H3944" s="8"/>
      <c r="I3944" s="8"/>
      <c r="J3944" s="8"/>
      <c r="K3944" s="8"/>
      <c r="L3944" s="8"/>
      <c r="M3944" s="1"/>
      <c r="W3944" s="15"/>
    </row>
    <row r="3945" spans="2:23" ht="0" hidden="1" customHeight="1" x14ac:dyDescent="0.2">
      <c r="B3945" s="8"/>
      <c r="C3945" s="8"/>
      <c r="D3945" s="8"/>
      <c r="E3945" s="8"/>
      <c r="F3945" s="8"/>
      <c r="G3945" s="8"/>
      <c r="H3945" s="8"/>
      <c r="I3945" s="8"/>
      <c r="J3945" s="8"/>
      <c r="K3945" s="8"/>
      <c r="L3945" s="8"/>
      <c r="M3945" s="1"/>
      <c r="W3945" s="15"/>
    </row>
    <row r="3946" spans="2:23" ht="0" hidden="1" customHeight="1" x14ac:dyDescent="0.2">
      <c r="B3946" s="8"/>
      <c r="C3946" s="8"/>
      <c r="D3946" s="8"/>
      <c r="E3946" s="8"/>
      <c r="F3946" s="8"/>
      <c r="G3946" s="8"/>
      <c r="H3946" s="8"/>
      <c r="I3946" s="8"/>
      <c r="J3946" s="8"/>
      <c r="K3946" s="8"/>
      <c r="L3946" s="8"/>
      <c r="M3946" s="1"/>
      <c r="W3946" s="15"/>
    </row>
    <row r="3947" spans="2:23" ht="0" hidden="1" customHeight="1" x14ac:dyDescent="0.2">
      <c r="B3947" s="8"/>
      <c r="C3947" s="8"/>
      <c r="D3947" s="8"/>
      <c r="E3947" s="8"/>
      <c r="F3947" s="8"/>
      <c r="G3947" s="8"/>
      <c r="H3947" s="8"/>
      <c r="I3947" s="8"/>
      <c r="J3947" s="8"/>
      <c r="K3947" s="8"/>
      <c r="L3947" s="8"/>
      <c r="M3947" s="1"/>
      <c r="W3947" s="15"/>
    </row>
    <row r="3948" spans="2:23" ht="0" hidden="1" customHeight="1" x14ac:dyDescent="0.2">
      <c r="B3948" s="8"/>
      <c r="C3948" s="8"/>
      <c r="D3948" s="8"/>
      <c r="E3948" s="8"/>
      <c r="F3948" s="8"/>
      <c r="G3948" s="8"/>
      <c r="H3948" s="8"/>
      <c r="I3948" s="8"/>
      <c r="J3948" s="8"/>
      <c r="K3948" s="8"/>
      <c r="L3948" s="8"/>
      <c r="M3948" s="1"/>
      <c r="W3948" s="15"/>
    </row>
    <row r="3949" spans="2:23" ht="0" hidden="1" customHeight="1" x14ac:dyDescent="0.2">
      <c r="B3949" s="8"/>
      <c r="C3949" s="8"/>
      <c r="D3949" s="8"/>
      <c r="E3949" s="8"/>
      <c r="F3949" s="8"/>
      <c r="G3949" s="8"/>
      <c r="H3949" s="8"/>
      <c r="I3949" s="8"/>
      <c r="J3949" s="8"/>
      <c r="K3949" s="8"/>
      <c r="L3949" s="8"/>
      <c r="M3949" s="1"/>
      <c r="W3949" s="15"/>
    </row>
    <row r="3950" spans="2:23" ht="0" hidden="1" customHeight="1" x14ac:dyDescent="0.2">
      <c r="B3950" s="8"/>
      <c r="C3950" s="8"/>
      <c r="D3950" s="8"/>
      <c r="E3950" s="8"/>
      <c r="F3950" s="8"/>
      <c r="G3950" s="8"/>
      <c r="H3950" s="8"/>
      <c r="I3950" s="8"/>
      <c r="J3950" s="8"/>
      <c r="K3950" s="8"/>
      <c r="L3950" s="8"/>
      <c r="M3950" s="1"/>
      <c r="W3950" s="15"/>
    </row>
    <row r="3951" spans="2:23" ht="0" hidden="1" customHeight="1" x14ac:dyDescent="0.2">
      <c r="B3951" s="8"/>
      <c r="C3951" s="8"/>
      <c r="D3951" s="8"/>
      <c r="E3951" s="8"/>
      <c r="F3951" s="8"/>
      <c r="G3951" s="8"/>
      <c r="H3951" s="8"/>
      <c r="I3951" s="8"/>
      <c r="J3951" s="8"/>
      <c r="K3951" s="8"/>
      <c r="L3951" s="8"/>
      <c r="M3951" s="1"/>
      <c r="W3951" s="15"/>
    </row>
    <row r="3952" spans="2:23" ht="0" hidden="1" customHeight="1" x14ac:dyDescent="0.2">
      <c r="B3952" s="8"/>
      <c r="C3952" s="8"/>
      <c r="D3952" s="8"/>
      <c r="E3952" s="8"/>
      <c r="F3952" s="8"/>
      <c r="G3952" s="8"/>
      <c r="H3952" s="8"/>
      <c r="I3952" s="8"/>
      <c r="J3952" s="8"/>
      <c r="K3952" s="8"/>
      <c r="L3952" s="8"/>
      <c r="M3952" s="1"/>
      <c r="W3952" s="15"/>
    </row>
    <row r="3953" spans="2:23" ht="0" hidden="1" customHeight="1" x14ac:dyDescent="0.2">
      <c r="B3953" s="8"/>
      <c r="C3953" s="8"/>
      <c r="D3953" s="8"/>
      <c r="E3953" s="8"/>
      <c r="F3953" s="8"/>
      <c r="G3953" s="8"/>
      <c r="H3953" s="8"/>
      <c r="I3953" s="8"/>
      <c r="J3953" s="8"/>
      <c r="K3953" s="8"/>
      <c r="L3953" s="8"/>
      <c r="M3953" s="1"/>
      <c r="W3953" s="15"/>
    </row>
    <row r="3954" spans="2:23" ht="0" hidden="1" customHeight="1" x14ac:dyDescent="0.2">
      <c r="B3954" s="8"/>
      <c r="C3954" s="8"/>
      <c r="D3954" s="8"/>
      <c r="E3954" s="8"/>
      <c r="F3954" s="8"/>
      <c r="G3954" s="8"/>
      <c r="H3954" s="8"/>
      <c r="I3954" s="8"/>
      <c r="J3954" s="8"/>
      <c r="K3954" s="8"/>
      <c r="L3954" s="8"/>
      <c r="M3954" s="1"/>
      <c r="W3954" s="15"/>
    </row>
    <row r="3955" spans="2:23" ht="0" hidden="1" customHeight="1" x14ac:dyDescent="0.2">
      <c r="B3955" s="8"/>
      <c r="C3955" s="8"/>
      <c r="D3955" s="8"/>
      <c r="E3955" s="8"/>
      <c r="F3955" s="8"/>
      <c r="G3955" s="8"/>
      <c r="H3955" s="8"/>
      <c r="I3955" s="8"/>
      <c r="J3955" s="8"/>
      <c r="K3955" s="8"/>
      <c r="L3955" s="8"/>
      <c r="M3955" s="1"/>
      <c r="W3955" s="15"/>
    </row>
    <row r="3956" spans="2:23" ht="0" hidden="1" customHeight="1" x14ac:dyDescent="0.2">
      <c r="B3956" s="8"/>
      <c r="C3956" s="8"/>
      <c r="D3956" s="8"/>
      <c r="E3956" s="8"/>
      <c r="F3956" s="8"/>
      <c r="G3956" s="8"/>
      <c r="H3956" s="8"/>
      <c r="I3956" s="8"/>
      <c r="J3956" s="8"/>
      <c r="K3956" s="8"/>
      <c r="L3956" s="8"/>
      <c r="M3956" s="1"/>
      <c r="W3956" s="15"/>
    </row>
    <row r="3957" spans="2:23" ht="0" hidden="1" customHeight="1" x14ac:dyDescent="0.2">
      <c r="B3957" s="8"/>
      <c r="C3957" s="8"/>
      <c r="D3957" s="8"/>
      <c r="E3957" s="8"/>
      <c r="F3957" s="8"/>
      <c r="G3957" s="8"/>
      <c r="H3957" s="8"/>
      <c r="I3957" s="8"/>
      <c r="J3957" s="8"/>
      <c r="K3957" s="8"/>
      <c r="L3957" s="8"/>
      <c r="M3957" s="1"/>
      <c r="W3957" s="15"/>
    </row>
    <row r="3958" spans="2:23" ht="0" hidden="1" customHeight="1" x14ac:dyDescent="0.2">
      <c r="B3958" s="8"/>
      <c r="C3958" s="8"/>
      <c r="D3958" s="8"/>
      <c r="E3958" s="8"/>
      <c r="F3958" s="8"/>
      <c r="G3958" s="8"/>
      <c r="H3958" s="8"/>
      <c r="I3958" s="8"/>
      <c r="J3958" s="8"/>
      <c r="K3958" s="8"/>
      <c r="L3958" s="8"/>
      <c r="M3958" s="1"/>
      <c r="W3958" s="15"/>
    </row>
    <row r="3959" spans="2:23" ht="0" hidden="1" customHeight="1" x14ac:dyDescent="0.2">
      <c r="B3959" s="8"/>
      <c r="C3959" s="8"/>
      <c r="D3959" s="8"/>
      <c r="E3959" s="8"/>
      <c r="F3959" s="8"/>
      <c r="G3959" s="8"/>
      <c r="H3959" s="8"/>
      <c r="I3959" s="8"/>
      <c r="J3959" s="8"/>
      <c r="K3959" s="8"/>
      <c r="L3959" s="8"/>
      <c r="M3959" s="1"/>
      <c r="W3959" s="15"/>
    </row>
    <row r="3960" spans="2:23" ht="0" hidden="1" customHeight="1" x14ac:dyDescent="0.2">
      <c r="B3960" s="8"/>
      <c r="C3960" s="8"/>
      <c r="D3960" s="8"/>
      <c r="E3960" s="8"/>
      <c r="F3960" s="8"/>
      <c r="G3960" s="8"/>
      <c r="H3960" s="8"/>
      <c r="I3960" s="8"/>
      <c r="J3960" s="8"/>
      <c r="K3960" s="8"/>
      <c r="L3960" s="8"/>
      <c r="M3960" s="1"/>
      <c r="W3960" s="15"/>
    </row>
    <row r="3961" spans="2:23" ht="0" hidden="1" customHeight="1" x14ac:dyDescent="0.2">
      <c r="B3961" s="8"/>
      <c r="C3961" s="8"/>
      <c r="D3961" s="8"/>
      <c r="E3961" s="8"/>
      <c r="F3961" s="8"/>
      <c r="G3961" s="8"/>
      <c r="H3961" s="8"/>
      <c r="I3961" s="8"/>
      <c r="J3961" s="8"/>
      <c r="K3961" s="8"/>
      <c r="L3961" s="8"/>
      <c r="M3961" s="1"/>
      <c r="W3961" s="15"/>
    </row>
    <row r="3962" spans="2:23" ht="0" hidden="1" customHeight="1" x14ac:dyDescent="0.2">
      <c r="B3962" s="8"/>
      <c r="C3962" s="8"/>
      <c r="D3962" s="8"/>
      <c r="E3962" s="8"/>
      <c r="F3962" s="8"/>
      <c r="G3962" s="8"/>
      <c r="H3962" s="8"/>
      <c r="I3962" s="8"/>
      <c r="J3962" s="8"/>
      <c r="K3962" s="8"/>
      <c r="L3962" s="8"/>
      <c r="M3962" s="1"/>
      <c r="W3962" s="15"/>
    </row>
    <row r="3963" spans="2:23" ht="0" hidden="1" customHeight="1" x14ac:dyDescent="0.2">
      <c r="B3963" s="8"/>
      <c r="C3963" s="8"/>
      <c r="D3963" s="8"/>
      <c r="E3963" s="8"/>
      <c r="F3963" s="8"/>
      <c r="G3963" s="8"/>
      <c r="H3963" s="8"/>
      <c r="I3963" s="8"/>
      <c r="J3963" s="8"/>
      <c r="K3963" s="8"/>
      <c r="L3963" s="8"/>
      <c r="M3963" s="1"/>
      <c r="W3963" s="15"/>
    </row>
    <row r="3964" spans="2:23" ht="0" hidden="1" customHeight="1" x14ac:dyDescent="0.2">
      <c r="B3964" s="8"/>
      <c r="C3964" s="8"/>
      <c r="D3964" s="8"/>
      <c r="E3964" s="8"/>
      <c r="F3964" s="8"/>
      <c r="G3964" s="8"/>
      <c r="H3964" s="8"/>
      <c r="I3964" s="8"/>
      <c r="J3964" s="8"/>
      <c r="K3964" s="8"/>
      <c r="L3964" s="8"/>
      <c r="M3964" s="1"/>
      <c r="W3964" s="15"/>
    </row>
    <row r="3965" spans="2:23" ht="0" hidden="1" customHeight="1" x14ac:dyDescent="0.2">
      <c r="B3965" s="8"/>
      <c r="C3965" s="8"/>
      <c r="D3965" s="8"/>
      <c r="E3965" s="8"/>
      <c r="F3965" s="8"/>
      <c r="G3965" s="8"/>
      <c r="H3965" s="8"/>
      <c r="I3965" s="8"/>
      <c r="J3965" s="8"/>
      <c r="K3965" s="8"/>
      <c r="L3965" s="8"/>
      <c r="M3965" s="1"/>
      <c r="W3965" s="15"/>
    </row>
    <row r="3966" spans="2:23" ht="0" hidden="1" customHeight="1" x14ac:dyDescent="0.2">
      <c r="B3966" s="8"/>
      <c r="C3966" s="8"/>
      <c r="D3966" s="8"/>
      <c r="E3966" s="8"/>
      <c r="F3966" s="8"/>
      <c r="G3966" s="8"/>
      <c r="H3966" s="8"/>
      <c r="I3966" s="8"/>
      <c r="J3966" s="8"/>
      <c r="K3966" s="8"/>
      <c r="L3966" s="8"/>
      <c r="M3966" s="1"/>
      <c r="W3966" s="15"/>
    </row>
    <row r="3967" spans="2:23" ht="0" hidden="1" customHeight="1" x14ac:dyDescent="0.2">
      <c r="B3967" s="8"/>
      <c r="C3967" s="8"/>
      <c r="D3967" s="8"/>
      <c r="E3967" s="8"/>
      <c r="F3967" s="8"/>
      <c r="G3967" s="8"/>
      <c r="H3967" s="8"/>
      <c r="I3967" s="8"/>
      <c r="J3967" s="8"/>
      <c r="K3967" s="8"/>
      <c r="L3967" s="8"/>
      <c r="M3967" s="1"/>
      <c r="W3967" s="15"/>
    </row>
    <row r="3968" spans="2:23" ht="0" hidden="1" customHeight="1" x14ac:dyDescent="0.2">
      <c r="B3968" s="8"/>
      <c r="C3968" s="8"/>
      <c r="D3968" s="8"/>
      <c r="E3968" s="8"/>
      <c r="F3968" s="8"/>
      <c r="G3968" s="8"/>
      <c r="H3968" s="8"/>
      <c r="I3968" s="8"/>
      <c r="J3968" s="8"/>
      <c r="K3968" s="8"/>
      <c r="L3968" s="8"/>
      <c r="M3968" s="1"/>
      <c r="W3968" s="15"/>
    </row>
    <row r="3969" spans="2:23" ht="0" hidden="1" customHeight="1" x14ac:dyDescent="0.2">
      <c r="B3969" s="8"/>
      <c r="C3969" s="8"/>
      <c r="D3969" s="8"/>
      <c r="E3969" s="8"/>
      <c r="F3969" s="8"/>
      <c r="G3969" s="8"/>
      <c r="H3969" s="8"/>
      <c r="I3969" s="8"/>
      <c r="J3969" s="8"/>
      <c r="K3969" s="8"/>
      <c r="L3969" s="8"/>
      <c r="M3969" s="1"/>
      <c r="W3969" s="15"/>
    </row>
    <row r="3970" spans="2:23" ht="0" hidden="1" customHeight="1" x14ac:dyDescent="0.2">
      <c r="B3970" s="8"/>
      <c r="C3970" s="8"/>
      <c r="D3970" s="8"/>
      <c r="E3970" s="8"/>
      <c r="F3970" s="8"/>
      <c r="G3970" s="8"/>
      <c r="H3970" s="8"/>
      <c r="I3970" s="8"/>
      <c r="J3970" s="8"/>
      <c r="K3970" s="8"/>
      <c r="L3970" s="8"/>
      <c r="M3970" s="1"/>
      <c r="W3970" s="15"/>
    </row>
    <row r="3971" spans="2:23" ht="0" hidden="1" customHeight="1" x14ac:dyDescent="0.2">
      <c r="B3971" s="8"/>
      <c r="C3971" s="8"/>
      <c r="D3971" s="8"/>
      <c r="E3971" s="8"/>
      <c r="F3971" s="8"/>
      <c r="G3971" s="8"/>
      <c r="H3971" s="8"/>
      <c r="I3971" s="8"/>
      <c r="J3971" s="8"/>
      <c r="K3971" s="8"/>
      <c r="L3971" s="8"/>
      <c r="M3971" s="1"/>
      <c r="W3971" s="15"/>
    </row>
    <row r="3972" spans="2:23" ht="0" hidden="1" customHeight="1" x14ac:dyDescent="0.2">
      <c r="B3972" s="8"/>
      <c r="C3972" s="8"/>
      <c r="D3972" s="8"/>
      <c r="E3972" s="8"/>
      <c r="F3972" s="8"/>
      <c r="G3972" s="8"/>
      <c r="H3972" s="8"/>
      <c r="I3972" s="8"/>
      <c r="J3972" s="8"/>
      <c r="K3972" s="8"/>
      <c r="L3972" s="8"/>
      <c r="M3972" s="1"/>
      <c r="W3972" s="15"/>
    </row>
    <row r="3973" spans="2:23" ht="0" hidden="1" customHeight="1" x14ac:dyDescent="0.2">
      <c r="B3973" s="8"/>
      <c r="C3973" s="8"/>
      <c r="D3973" s="8"/>
      <c r="E3973" s="8"/>
      <c r="F3973" s="8"/>
      <c r="G3973" s="8"/>
      <c r="H3973" s="8"/>
      <c r="I3973" s="8"/>
      <c r="J3973" s="8"/>
      <c r="K3973" s="8"/>
      <c r="L3973" s="8"/>
      <c r="M3973" s="1"/>
      <c r="W3973" s="15"/>
    </row>
    <row r="3974" spans="2:23" ht="0" hidden="1" customHeight="1" x14ac:dyDescent="0.2">
      <c r="B3974" s="8"/>
      <c r="C3974" s="8"/>
      <c r="D3974" s="8"/>
      <c r="E3974" s="8"/>
      <c r="F3974" s="8"/>
      <c r="G3974" s="8"/>
      <c r="H3974" s="8"/>
      <c r="I3974" s="8"/>
      <c r="J3974" s="8"/>
      <c r="K3974" s="8"/>
      <c r="L3974" s="8"/>
      <c r="M3974" s="1"/>
      <c r="W3974" s="15"/>
    </row>
    <row r="3975" spans="2:23" ht="0" hidden="1" customHeight="1" x14ac:dyDescent="0.2">
      <c r="B3975" s="8"/>
      <c r="C3975" s="8"/>
      <c r="D3975" s="8"/>
      <c r="E3975" s="8"/>
      <c r="F3975" s="8"/>
      <c r="G3975" s="8"/>
      <c r="H3975" s="8"/>
      <c r="I3975" s="8"/>
      <c r="J3975" s="8"/>
      <c r="K3975" s="8"/>
      <c r="L3975" s="8"/>
      <c r="M3975" s="1"/>
      <c r="W3975" s="15"/>
    </row>
    <row r="3976" spans="2:23" ht="0" hidden="1" customHeight="1" x14ac:dyDescent="0.2">
      <c r="B3976" s="8"/>
      <c r="C3976" s="8"/>
      <c r="D3976" s="8"/>
      <c r="E3976" s="8"/>
      <c r="F3976" s="8"/>
      <c r="G3976" s="8"/>
      <c r="H3976" s="8"/>
      <c r="I3976" s="8"/>
      <c r="J3976" s="8"/>
      <c r="K3976" s="8"/>
      <c r="L3976" s="8"/>
      <c r="M3976" s="1"/>
      <c r="W3976" s="15"/>
    </row>
    <row r="3977" spans="2:23" ht="0" hidden="1" customHeight="1" x14ac:dyDescent="0.2">
      <c r="B3977" s="8"/>
      <c r="C3977" s="8"/>
      <c r="D3977" s="8"/>
      <c r="E3977" s="8"/>
      <c r="F3977" s="8"/>
      <c r="G3977" s="8"/>
      <c r="H3977" s="8"/>
      <c r="I3977" s="8"/>
      <c r="J3977" s="8"/>
      <c r="K3977" s="8"/>
      <c r="L3977" s="8"/>
      <c r="M3977" s="1"/>
      <c r="W3977" s="15"/>
    </row>
    <row r="3978" spans="2:23" ht="0" hidden="1" customHeight="1" x14ac:dyDescent="0.2">
      <c r="B3978" s="8"/>
      <c r="C3978" s="8"/>
      <c r="D3978" s="8"/>
      <c r="E3978" s="8"/>
      <c r="F3978" s="8"/>
      <c r="G3978" s="8"/>
      <c r="H3978" s="8"/>
      <c r="I3978" s="8"/>
      <c r="J3978" s="8"/>
      <c r="K3978" s="8"/>
      <c r="L3978" s="8"/>
      <c r="M3978" s="1"/>
      <c r="W3978" s="15"/>
    </row>
    <row r="3979" spans="2:23" ht="0" hidden="1" customHeight="1" x14ac:dyDescent="0.2">
      <c r="B3979" s="8"/>
      <c r="C3979" s="8"/>
      <c r="D3979" s="8"/>
      <c r="E3979" s="8"/>
      <c r="F3979" s="8"/>
      <c r="G3979" s="8"/>
      <c r="H3979" s="8"/>
      <c r="I3979" s="8"/>
      <c r="J3979" s="8"/>
      <c r="K3979" s="8"/>
      <c r="L3979" s="8"/>
      <c r="M3979" s="1"/>
      <c r="W3979" s="15"/>
    </row>
    <row r="3980" spans="2:23" ht="0" hidden="1" customHeight="1" x14ac:dyDescent="0.2">
      <c r="B3980" s="8"/>
      <c r="C3980" s="8"/>
      <c r="D3980" s="8"/>
      <c r="E3980" s="8"/>
      <c r="F3980" s="8"/>
      <c r="G3980" s="8"/>
      <c r="H3980" s="8"/>
      <c r="I3980" s="8"/>
      <c r="J3980" s="8"/>
      <c r="K3980" s="8"/>
      <c r="L3980" s="8"/>
      <c r="M3980" s="1"/>
      <c r="W3980" s="15"/>
    </row>
    <row r="3981" spans="2:23" ht="0" hidden="1" customHeight="1" x14ac:dyDescent="0.2">
      <c r="B3981" s="8"/>
      <c r="C3981" s="8"/>
      <c r="D3981" s="8"/>
      <c r="E3981" s="8"/>
      <c r="F3981" s="8"/>
      <c r="G3981" s="8"/>
      <c r="H3981" s="8"/>
      <c r="I3981" s="8"/>
      <c r="J3981" s="8"/>
      <c r="K3981" s="8"/>
      <c r="L3981" s="8"/>
      <c r="M3981" s="1"/>
      <c r="W3981" s="15"/>
    </row>
    <row r="3982" spans="2:23" ht="0" hidden="1" customHeight="1" x14ac:dyDescent="0.2">
      <c r="B3982" s="8"/>
      <c r="C3982" s="8"/>
      <c r="D3982" s="8"/>
      <c r="E3982" s="8"/>
      <c r="F3982" s="8"/>
      <c r="G3982" s="8"/>
      <c r="H3982" s="8"/>
      <c r="I3982" s="8"/>
      <c r="J3982" s="8"/>
      <c r="K3982" s="8"/>
      <c r="L3982" s="8"/>
      <c r="M3982" s="1"/>
      <c r="W3982" s="15"/>
    </row>
    <row r="3983" spans="2:23" ht="0" hidden="1" customHeight="1" x14ac:dyDescent="0.2">
      <c r="B3983" s="8"/>
      <c r="C3983" s="8"/>
      <c r="D3983" s="8"/>
      <c r="E3983" s="8"/>
      <c r="F3983" s="8"/>
      <c r="G3983" s="8"/>
      <c r="H3983" s="8"/>
      <c r="I3983" s="8"/>
      <c r="J3983" s="8"/>
      <c r="K3983" s="8"/>
      <c r="L3983" s="8"/>
      <c r="M3983" s="1"/>
      <c r="W3983" s="15"/>
    </row>
    <row r="3984" spans="2:23" ht="0" hidden="1" customHeight="1" x14ac:dyDescent="0.2">
      <c r="B3984" s="8"/>
      <c r="C3984" s="8"/>
      <c r="D3984" s="8"/>
      <c r="E3984" s="8"/>
      <c r="F3984" s="8"/>
      <c r="G3984" s="8"/>
      <c r="H3984" s="8"/>
      <c r="I3984" s="8"/>
      <c r="J3984" s="8"/>
      <c r="K3984" s="8"/>
      <c r="L3984" s="8"/>
      <c r="M3984" s="1"/>
      <c r="W3984" s="15"/>
    </row>
    <row r="3985" spans="2:23" ht="0" hidden="1" customHeight="1" x14ac:dyDescent="0.2">
      <c r="B3985" s="8"/>
      <c r="C3985" s="8"/>
      <c r="D3985" s="8"/>
      <c r="E3985" s="8"/>
      <c r="F3985" s="8"/>
      <c r="G3985" s="8"/>
      <c r="H3985" s="8"/>
      <c r="I3985" s="8"/>
      <c r="J3985" s="8"/>
      <c r="K3985" s="8"/>
      <c r="L3985" s="8"/>
      <c r="M3985" s="1"/>
      <c r="W3985" s="15"/>
    </row>
    <row r="3986" spans="2:23" ht="0" hidden="1" customHeight="1" x14ac:dyDescent="0.2">
      <c r="B3986" s="8"/>
      <c r="C3986" s="8"/>
      <c r="D3986" s="8"/>
      <c r="E3986" s="8"/>
      <c r="F3986" s="8"/>
      <c r="G3986" s="8"/>
      <c r="H3986" s="8"/>
      <c r="I3986" s="8"/>
      <c r="J3986" s="8"/>
      <c r="K3986" s="8"/>
      <c r="L3986" s="8"/>
      <c r="M3986" s="1"/>
      <c r="W3986" s="15"/>
    </row>
    <row r="3987" spans="2:23" ht="0" hidden="1" customHeight="1" x14ac:dyDescent="0.2">
      <c r="B3987" s="8"/>
      <c r="C3987" s="8"/>
      <c r="D3987" s="8"/>
      <c r="E3987" s="8"/>
      <c r="F3987" s="8"/>
      <c r="G3987" s="8"/>
      <c r="H3987" s="8"/>
      <c r="I3987" s="8"/>
      <c r="J3987" s="8"/>
      <c r="K3987" s="8"/>
      <c r="L3987" s="8"/>
      <c r="M3987" s="1"/>
      <c r="W3987" s="15"/>
    </row>
    <row r="3988" spans="2:23" ht="0" hidden="1" customHeight="1" x14ac:dyDescent="0.2">
      <c r="B3988" s="8"/>
      <c r="C3988" s="8"/>
      <c r="D3988" s="8"/>
      <c r="E3988" s="8"/>
      <c r="F3988" s="8"/>
      <c r="G3988" s="8"/>
      <c r="H3988" s="8"/>
      <c r="I3988" s="8"/>
      <c r="J3988" s="8"/>
      <c r="K3988" s="8"/>
      <c r="L3988" s="8"/>
      <c r="M3988" s="1"/>
      <c r="W3988" s="15"/>
    </row>
    <row r="3989" spans="2:23" ht="0" hidden="1" customHeight="1" x14ac:dyDescent="0.2">
      <c r="B3989" s="8"/>
      <c r="C3989" s="8"/>
      <c r="D3989" s="8"/>
      <c r="E3989" s="8"/>
      <c r="F3989" s="8"/>
      <c r="G3989" s="8"/>
      <c r="H3989" s="8"/>
      <c r="I3989" s="8"/>
      <c r="J3989" s="8"/>
      <c r="K3989" s="8"/>
      <c r="L3989" s="8"/>
      <c r="M3989" s="1"/>
      <c r="W3989" s="15"/>
    </row>
    <row r="3990" spans="2:23" ht="0" hidden="1" customHeight="1" x14ac:dyDescent="0.2">
      <c r="B3990" s="8"/>
      <c r="C3990" s="8"/>
      <c r="D3990" s="8"/>
      <c r="E3990" s="8"/>
      <c r="F3990" s="8"/>
      <c r="G3990" s="8"/>
      <c r="H3990" s="8"/>
      <c r="I3990" s="8"/>
      <c r="J3990" s="8"/>
      <c r="K3990" s="8"/>
      <c r="L3990" s="8"/>
      <c r="M3990" s="1"/>
      <c r="W3990" s="15"/>
    </row>
    <row r="3991" spans="2:23" ht="0" hidden="1" customHeight="1" x14ac:dyDescent="0.2">
      <c r="B3991" s="8"/>
      <c r="C3991" s="8"/>
      <c r="D3991" s="8"/>
      <c r="E3991" s="8"/>
      <c r="F3991" s="8"/>
      <c r="G3991" s="8"/>
      <c r="H3991" s="8"/>
      <c r="I3991" s="8"/>
      <c r="J3991" s="8"/>
      <c r="K3991" s="8"/>
      <c r="L3991" s="8"/>
      <c r="M3991" s="1"/>
      <c r="W3991" s="15"/>
    </row>
    <row r="3992" spans="2:23" ht="0" hidden="1" customHeight="1" x14ac:dyDescent="0.2">
      <c r="B3992" s="8"/>
      <c r="C3992" s="8"/>
      <c r="D3992" s="8"/>
      <c r="E3992" s="8"/>
      <c r="F3992" s="8"/>
      <c r="G3992" s="8"/>
      <c r="H3992" s="8"/>
      <c r="I3992" s="8"/>
      <c r="J3992" s="8"/>
      <c r="K3992" s="8"/>
      <c r="L3992" s="8"/>
      <c r="M3992" s="1"/>
      <c r="W3992" s="15"/>
    </row>
    <row r="3993" spans="2:23" ht="0" hidden="1" customHeight="1" x14ac:dyDescent="0.2">
      <c r="B3993" s="8"/>
      <c r="C3993" s="8"/>
      <c r="D3993" s="8"/>
      <c r="E3993" s="8"/>
      <c r="F3993" s="8"/>
      <c r="G3993" s="8"/>
      <c r="H3993" s="8"/>
      <c r="I3993" s="8"/>
      <c r="J3993" s="8"/>
      <c r="K3993" s="8"/>
      <c r="L3993" s="8"/>
      <c r="M3993" s="1"/>
      <c r="W3993" s="15"/>
    </row>
    <row r="3994" spans="2:23" ht="0" hidden="1" customHeight="1" x14ac:dyDescent="0.2">
      <c r="B3994" s="8"/>
      <c r="C3994" s="8"/>
      <c r="D3994" s="8"/>
      <c r="E3994" s="8"/>
      <c r="F3994" s="8"/>
      <c r="G3994" s="8"/>
      <c r="H3994" s="8"/>
      <c r="I3994" s="8"/>
      <c r="J3994" s="8"/>
      <c r="K3994" s="8"/>
      <c r="L3994" s="8"/>
      <c r="M3994" s="1"/>
      <c r="W3994" s="15"/>
    </row>
    <row r="3995" spans="2:23" ht="0" hidden="1" customHeight="1" x14ac:dyDescent="0.2">
      <c r="B3995" s="8"/>
      <c r="C3995" s="8"/>
      <c r="D3995" s="8"/>
      <c r="E3995" s="8"/>
      <c r="F3995" s="8"/>
      <c r="G3995" s="8"/>
      <c r="H3995" s="8"/>
      <c r="I3995" s="8"/>
      <c r="J3995" s="8"/>
      <c r="K3995" s="8"/>
      <c r="L3995" s="8"/>
      <c r="M3995" s="1"/>
      <c r="W3995" s="15"/>
    </row>
    <row r="3996" spans="2:23" ht="0" hidden="1" customHeight="1" x14ac:dyDescent="0.2">
      <c r="B3996" s="8"/>
      <c r="C3996" s="8"/>
      <c r="D3996" s="8"/>
      <c r="E3996" s="8"/>
      <c r="F3996" s="8"/>
      <c r="G3996" s="8"/>
      <c r="H3996" s="8"/>
      <c r="I3996" s="8"/>
      <c r="J3996" s="8"/>
      <c r="K3996" s="8"/>
      <c r="L3996" s="8"/>
      <c r="M3996" s="1"/>
      <c r="W3996" s="15"/>
    </row>
    <row r="3997" spans="2:23" ht="0" hidden="1" customHeight="1" x14ac:dyDescent="0.2">
      <c r="B3997" s="8"/>
      <c r="C3997" s="8"/>
      <c r="D3997" s="8"/>
      <c r="E3997" s="8"/>
      <c r="F3997" s="8"/>
      <c r="G3997" s="8"/>
      <c r="H3997" s="8"/>
      <c r="I3997" s="8"/>
      <c r="J3997" s="8"/>
      <c r="K3997" s="8"/>
      <c r="L3997" s="8"/>
      <c r="M3997" s="1"/>
      <c r="W3997" s="15"/>
    </row>
    <row r="3998" spans="2:23" ht="0" hidden="1" customHeight="1" x14ac:dyDescent="0.2">
      <c r="B3998" s="8"/>
      <c r="C3998" s="8"/>
      <c r="D3998" s="8"/>
      <c r="E3998" s="8"/>
      <c r="F3998" s="8"/>
      <c r="G3998" s="8"/>
      <c r="H3998" s="8"/>
      <c r="I3998" s="8"/>
      <c r="J3998" s="8"/>
      <c r="K3998" s="8"/>
      <c r="L3998" s="8"/>
      <c r="M3998" s="1"/>
      <c r="W3998" s="15"/>
    </row>
    <row r="3999" spans="2:23" ht="0" hidden="1" customHeight="1" x14ac:dyDescent="0.2">
      <c r="B3999" s="8"/>
      <c r="C3999" s="8"/>
      <c r="D3999" s="8"/>
      <c r="E3999" s="8"/>
      <c r="F3999" s="8"/>
      <c r="G3999" s="8"/>
      <c r="H3999" s="8"/>
      <c r="I3999" s="8"/>
      <c r="J3999" s="8"/>
      <c r="K3999" s="8"/>
      <c r="L3999" s="8"/>
      <c r="M3999" s="1"/>
      <c r="W3999" s="15"/>
    </row>
    <row r="4000" spans="2:23" ht="0" hidden="1" customHeight="1" x14ac:dyDescent="0.2">
      <c r="B4000" s="8"/>
      <c r="C4000" s="8"/>
      <c r="D4000" s="8"/>
      <c r="E4000" s="8"/>
      <c r="F4000" s="8"/>
      <c r="G4000" s="8"/>
      <c r="H4000" s="8"/>
      <c r="I4000" s="8"/>
      <c r="J4000" s="8"/>
      <c r="K4000" s="8"/>
      <c r="L4000" s="8"/>
      <c r="M4000" s="1"/>
      <c r="W4000" s="15"/>
    </row>
    <row r="4001" spans="2:23" ht="0" hidden="1" customHeight="1" x14ac:dyDescent="0.2">
      <c r="B4001" s="8"/>
      <c r="C4001" s="8"/>
      <c r="D4001" s="8"/>
      <c r="E4001" s="8"/>
      <c r="F4001" s="8"/>
      <c r="G4001" s="8"/>
      <c r="H4001" s="8"/>
      <c r="I4001" s="8"/>
      <c r="J4001" s="8"/>
      <c r="K4001" s="8"/>
      <c r="L4001" s="8"/>
      <c r="M4001" s="1"/>
      <c r="W4001" s="15"/>
    </row>
    <row r="4002" spans="2:23" ht="0" hidden="1" customHeight="1" x14ac:dyDescent="0.2">
      <c r="B4002" s="8"/>
      <c r="C4002" s="8"/>
      <c r="D4002" s="8"/>
      <c r="E4002" s="8"/>
      <c r="F4002" s="8"/>
      <c r="G4002" s="8"/>
      <c r="H4002" s="8"/>
      <c r="I4002" s="8"/>
      <c r="J4002" s="8"/>
      <c r="K4002" s="8"/>
      <c r="L4002" s="8"/>
      <c r="M4002" s="1"/>
      <c r="W4002" s="15"/>
    </row>
    <row r="4003" spans="2:23" ht="0" hidden="1" customHeight="1" x14ac:dyDescent="0.2">
      <c r="B4003" s="8"/>
      <c r="C4003" s="8"/>
      <c r="D4003" s="8"/>
      <c r="E4003" s="8"/>
      <c r="F4003" s="8"/>
      <c r="G4003" s="8"/>
      <c r="H4003" s="8"/>
      <c r="I4003" s="8"/>
      <c r="J4003" s="8"/>
      <c r="K4003" s="8"/>
      <c r="L4003" s="8"/>
      <c r="M4003" s="1"/>
      <c r="W4003" s="15"/>
    </row>
    <row r="4004" spans="2:23" ht="0" hidden="1" customHeight="1" x14ac:dyDescent="0.2">
      <c r="B4004" s="8"/>
      <c r="C4004" s="8"/>
      <c r="D4004" s="8"/>
      <c r="E4004" s="8"/>
      <c r="F4004" s="8"/>
      <c r="G4004" s="8"/>
      <c r="H4004" s="8"/>
      <c r="I4004" s="8"/>
      <c r="J4004" s="8"/>
      <c r="K4004" s="8"/>
      <c r="L4004" s="8"/>
      <c r="M4004" s="1"/>
      <c r="W4004" s="15"/>
    </row>
    <row r="4005" spans="2:23" ht="0" hidden="1" customHeight="1" x14ac:dyDescent="0.2">
      <c r="B4005" s="8"/>
      <c r="C4005" s="8"/>
      <c r="D4005" s="8"/>
      <c r="E4005" s="8"/>
      <c r="F4005" s="8"/>
      <c r="G4005" s="8"/>
      <c r="H4005" s="8"/>
      <c r="I4005" s="8"/>
      <c r="J4005" s="8"/>
      <c r="K4005" s="8"/>
      <c r="L4005" s="8"/>
      <c r="M4005" s="1"/>
      <c r="W4005" s="15"/>
    </row>
    <row r="4006" spans="2:23" ht="0" hidden="1" customHeight="1" x14ac:dyDescent="0.2">
      <c r="B4006" s="8"/>
      <c r="C4006" s="8"/>
      <c r="D4006" s="8"/>
      <c r="E4006" s="8"/>
      <c r="F4006" s="8"/>
      <c r="G4006" s="8"/>
      <c r="H4006" s="8"/>
      <c r="I4006" s="8"/>
      <c r="J4006" s="8"/>
      <c r="K4006" s="8"/>
      <c r="L4006" s="8"/>
      <c r="M4006" s="1"/>
      <c r="W4006" s="15"/>
    </row>
    <row r="4007" spans="2:23" ht="0" hidden="1" customHeight="1" x14ac:dyDescent="0.2">
      <c r="B4007" s="8"/>
      <c r="C4007" s="8"/>
      <c r="D4007" s="8"/>
      <c r="E4007" s="8"/>
      <c r="F4007" s="8"/>
      <c r="G4007" s="8"/>
      <c r="H4007" s="8"/>
      <c r="I4007" s="8"/>
      <c r="J4007" s="8"/>
      <c r="K4007" s="8"/>
      <c r="L4007" s="8"/>
      <c r="M4007" s="1"/>
      <c r="W4007" s="15"/>
    </row>
    <row r="4008" spans="2:23" ht="0" hidden="1" customHeight="1" x14ac:dyDescent="0.2">
      <c r="B4008" s="8"/>
      <c r="C4008" s="8"/>
      <c r="D4008" s="8"/>
      <c r="E4008" s="8"/>
      <c r="F4008" s="8"/>
      <c r="G4008" s="8"/>
      <c r="H4008" s="8"/>
      <c r="I4008" s="8"/>
      <c r="J4008" s="8"/>
      <c r="K4008" s="8"/>
      <c r="L4008" s="8"/>
      <c r="M4008" s="1"/>
      <c r="W4008" s="15"/>
    </row>
    <row r="4009" spans="2:23" ht="0" hidden="1" customHeight="1" x14ac:dyDescent="0.2">
      <c r="B4009" s="8"/>
      <c r="C4009" s="8"/>
      <c r="D4009" s="8"/>
      <c r="E4009" s="8"/>
      <c r="F4009" s="8"/>
      <c r="G4009" s="8"/>
      <c r="H4009" s="8"/>
      <c r="I4009" s="8"/>
      <c r="J4009" s="8"/>
      <c r="K4009" s="8"/>
      <c r="L4009" s="8"/>
      <c r="M4009" s="1"/>
      <c r="W4009" s="15"/>
    </row>
    <row r="4010" spans="2:23" ht="0" hidden="1" customHeight="1" x14ac:dyDescent="0.2">
      <c r="B4010" s="8"/>
      <c r="C4010" s="8"/>
      <c r="D4010" s="8"/>
      <c r="E4010" s="8"/>
      <c r="F4010" s="8"/>
      <c r="G4010" s="8"/>
      <c r="H4010" s="8"/>
      <c r="I4010" s="8"/>
      <c r="J4010" s="8"/>
      <c r="K4010" s="8"/>
      <c r="L4010" s="8"/>
      <c r="M4010" s="1"/>
      <c r="W4010" s="15"/>
    </row>
    <row r="4011" spans="2:23" ht="0" hidden="1" customHeight="1" x14ac:dyDescent="0.2">
      <c r="B4011" s="8"/>
      <c r="C4011" s="8"/>
      <c r="D4011" s="8"/>
      <c r="E4011" s="8"/>
      <c r="F4011" s="8"/>
      <c r="G4011" s="8"/>
      <c r="H4011" s="8"/>
      <c r="I4011" s="8"/>
      <c r="J4011" s="8"/>
      <c r="K4011" s="8"/>
      <c r="L4011" s="8"/>
      <c r="M4011" s="1"/>
      <c r="W4011" s="15"/>
    </row>
    <row r="4012" spans="2:23" ht="0" hidden="1" customHeight="1" x14ac:dyDescent="0.2">
      <c r="B4012" s="8"/>
      <c r="C4012" s="8"/>
      <c r="D4012" s="8"/>
      <c r="E4012" s="8"/>
      <c r="F4012" s="8"/>
      <c r="G4012" s="8"/>
      <c r="H4012" s="8"/>
      <c r="I4012" s="8"/>
      <c r="J4012" s="8"/>
      <c r="K4012" s="8"/>
      <c r="L4012" s="8"/>
      <c r="M4012" s="1"/>
      <c r="W4012" s="15"/>
    </row>
    <row r="4013" spans="2:23" ht="0" hidden="1" customHeight="1" x14ac:dyDescent="0.2">
      <c r="B4013" s="8"/>
      <c r="C4013" s="8"/>
      <c r="D4013" s="8"/>
      <c r="E4013" s="8"/>
      <c r="F4013" s="8"/>
      <c r="G4013" s="8"/>
      <c r="H4013" s="8"/>
      <c r="I4013" s="8"/>
      <c r="J4013" s="8"/>
      <c r="K4013" s="8"/>
      <c r="L4013" s="8"/>
      <c r="M4013" s="1"/>
      <c r="W4013" s="15"/>
    </row>
    <row r="4014" spans="2:23" ht="0" hidden="1" customHeight="1" x14ac:dyDescent="0.2">
      <c r="B4014" s="8"/>
      <c r="C4014" s="8"/>
      <c r="D4014" s="8"/>
      <c r="E4014" s="8"/>
      <c r="F4014" s="8"/>
      <c r="G4014" s="8"/>
      <c r="H4014" s="8"/>
      <c r="I4014" s="8"/>
      <c r="J4014" s="8"/>
      <c r="K4014" s="8"/>
      <c r="L4014" s="8"/>
      <c r="M4014" s="1"/>
      <c r="W4014" s="15"/>
    </row>
    <row r="4015" spans="2:23" ht="0" hidden="1" customHeight="1" x14ac:dyDescent="0.2">
      <c r="B4015" s="8"/>
      <c r="C4015" s="8"/>
      <c r="D4015" s="8"/>
      <c r="E4015" s="8"/>
      <c r="F4015" s="8"/>
      <c r="G4015" s="8"/>
      <c r="H4015" s="8"/>
      <c r="I4015" s="8"/>
      <c r="J4015" s="8"/>
      <c r="K4015" s="8"/>
      <c r="L4015" s="8"/>
      <c r="M4015" s="1"/>
      <c r="W4015" s="15"/>
    </row>
    <row r="4016" spans="2:23" ht="0" hidden="1" customHeight="1" x14ac:dyDescent="0.2">
      <c r="B4016" s="8"/>
      <c r="C4016" s="8"/>
      <c r="D4016" s="8"/>
      <c r="E4016" s="8"/>
      <c r="F4016" s="8"/>
      <c r="G4016" s="8"/>
      <c r="H4016" s="8"/>
      <c r="I4016" s="8"/>
      <c r="J4016" s="8"/>
      <c r="K4016" s="8"/>
      <c r="L4016" s="8"/>
      <c r="M4016" s="1"/>
      <c r="W4016" s="15"/>
    </row>
    <row r="4017" spans="2:23" ht="0" hidden="1" customHeight="1" x14ac:dyDescent="0.2">
      <c r="B4017" s="8"/>
      <c r="C4017" s="8"/>
      <c r="D4017" s="8"/>
      <c r="E4017" s="8"/>
      <c r="F4017" s="8"/>
      <c r="G4017" s="8"/>
      <c r="H4017" s="8"/>
      <c r="I4017" s="8"/>
      <c r="J4017" s="8"/>
      <c r="K4017" s="8"/>
      <c r="L4017" s="8"/>
      <c r="M4017" s="1"/>
      <c r="W4017" s="15"/>
    </row>
    <row r="4018" spans="2:23" ht="0" hidden="1" customHeight="1" x14ac:dyDescent="0.2">
      <c r="B4018" s="8"/>
      <c r="C4018" s="8"/>
      <c r="D4018" s="8"/>
      <c r="E4018" s="8"/>
      <c r="F4018" s="8"/>
      <c r="G4018" s="8"/>
      <c r="H4018" s="8"/>
      <c r="I4018" s="8"/>
      <c r="J4018" s="8"/>
      <c r="K4018" s="8"/>
      <c r="L4018" s="8"/>
      <c r="M4018" s="1"/>
      <c r="W4018" s="15"/>
    </row>
    <row r="4019" spans="2:23" ht="0" hidden="1" customHeight="1" x14ac:dyDescent="0.2">
      <c r="B4019" s="8"/>
      <c r="C4019" s="8"/>
      <c r="D4019" s="8"/>
      <c r="E4019" s="8"/>
      <c r="F4019" s="8"/>
      <c r="G4019" s="8"/>
      <c r="H4019" s="8"/>
      <c r="I4019" s="8"/>
      <c r="J4019" s="8"/>
      <c r="K4019" s="8"/>
      <c r="L4019" s="8"/>
      <c r="M4019" s="1"/>
      <c r="W4019" s="15"/>
    </row>
    <row r="4020" spans="2:23" ht="0" hidden="1" customHeight="1" x14ac:dyDescent="0.2">
      <c r="B4020" s="8"/>
      <c r="C4020" s="8"/>
      <c r="D4020" s="8"/>
      <c r="E4020" s="8"/>
      <c r="F4020" s="8"/>
      <c r="G4020" s="8"/>
      <c r="H4020" s="8"/>
      <c r="I4020" s="8"/>
      <c r="J4020" s="8"/>
      <c r="K4020" s="8"/>
      <c r="L4020" s="8"/>
      <c r="M4020" s="1"/>
      <c r="W4020" s="15"/>
    </row>
    <row r="4021" spans="2:23" ht="0" hidden="1" customHeight="1" x14ac:dyDescent="0.2">
      <c r="B4021" s="8"/>
      <c r="C4021" s="8"/>
      <c r="D4021" s="8"/>
      <c r="E4021" s="8"/>
      <c r="F4021" s="8"/>
      <c r="G4021" s="8"/>
      <c r="H4021" s="8"/>
      <c r="I4021" s="8"/>
      <c r="J4021" s="8"/>
      <c r="K4021" s="8"/>
      <c r="L4021" s="8"/>
      <c r="M4021" s="1"/>
      <c r="W4021" s="15"/>
    </row>
    <row r="4022" spans="2:23" ht="0" hidden="1" customHeight="1" x14ac:dyDescent="0.2">
      <c r="B4022" s="8"/>
      <c r="C4022" s="8"/>
      <c r="D4022" s="8"/>
      <c r="E4022" s="8"/>
      <c r="F4022" s="8"/>
      <c r="G4022" s="8"/>
      <c r="H4022" s="8"/>
      <c r="I4022" s="8"/>
      <c r="J4022" s="8"/>
      <c r="K4022" s="8"/>
      <c r="L4022" s="8"/>
      <c r="M4022" s="1"/>
      <c r="W4022" s="15"/>
    </row>
    <row r="4023" spans="2:23" ht="0" hidden="1" customHeight="1" x14ac:dyDescent="0.2">
      <c r="B4023" s="8"/>
      <c r="C4023" s="8"/>
      <c r="D4023" s="8"/>
      <c r="E4023" s="8"/>
      <c r="F4023" s="8"/>
      <c r="G4023" s="8"/>
      <c r="H4023" s="8"/>
      <c r="I4023" s="8"/>
      <c r="J4023" s="8"/>
      <c r="K4023" s="8"/>
      <c r="L4023" s="8"/>
      <c r="M4023" s="1"/>
      <c r="W4023" s="15"/>
    </row>
    <row r="4024" spans="2:23" ht="0" hidden="1" customHeight="1" x14ac:dyDescent="0.2">
      <c r="B4024" s="8"/>
      <c r="C4024" s="8"/>
      <c r="D4024" s="8"/>
      <c r="E4024" s="8"/>
      <c r="F4024" s="8"/>
      <c r="G4024" s="8"/>
      <c r="H4024" s="8"/>
      <c r="I4024" s="8"/>
      <c r="J4024" s="8"/>
      <c r="K4024" s="8"/>
      <c r="L4024" s="8"/>
      <c r="M4024" s="1"/>
      <c r="W4024" s="15"/>
    </row>
    <row r="4025" spans="2:23" ht="0" hidden="1" customHeight="1" x14ac:dyDescent="0.2">
      <c r="B4025" s="8"/>
      <c r="C4025" s="8"/>
      <c r="D4025" s="8"/>
      <c r="E4025" s="8"/>
      <c r="F4025" s="8"/>
      <c r="G4025" s="8"/>
      <c r="H4025" s="8"/>
      <c r="I4025" s="8"/>
      <c r="J4025" s="8"/>
      <c r="K4025" s="8"/>
      <c r="L4025" s="8"/>
      <c r="M4025" s="1"/>
      <c r="W4025" s="15"/>
    </row>
    <row r="4026" spans="2:23" ht="0" hidden="1" customHeight="1" x14ac:dyDescent="0.2">
      <c r="B4026" s="8"/>
      <c r="C4026" s="8"/>
      <c r="D4026" s="8"/>
      <c r="E4026" s="8"/>
      <c r="F4026" s="8"/>
      <c r="G4026" s="8"/>
      <c r="H4026" s="8"/>
      <c r="I4026" s="8"/>
      <c r="J4026" s="8"/>
      <c r="K4026" s="8"/>
      <c r="L4026" s="8"/>
      <c r="M4026" s="1"/>
      <c r="W4026" s="15"/>
    </row>
    <row r="4027" spans="2:23" ht="0" hidden="1" customHeight="1" x14ac:dyDescent="0.2">
      <c r="B4027" s="8"/>
      <c r="C4027" s="8"/>
      <c r="D4027" s="8"/>
      <c r="E4027" s="8"/>
      <c r="F4027" s="8"/>
      <c r="G4027" s="8"/>
      <c r="H4027" s="8"/>
      <c r="I4027" s="8"/>
      <c r="J4027" s="8"/>
      <c r="K4027" s="8"/>
      <c r="L4027" s="8"/>
      <c r="M4027" s="1"/>
      <c r="W4027" s="15"/>
    </row>
    <row r="4028" spans="2:23" ht="0" hidden="1" customHeight="1" x14ac:dyDescent="0.2">
      <c r="B4028" s="8"/>
      <c r="C4028" s="8"/>
      <c r="D4028" s="8"/>
      <c r="E4028" s="8"/>
      <c r="F4028" s="8"/>
      <c r="G4028" s="8"/>
      <c r="H4028" s="8"/>
      <c r="I4028" s="8"/>
      <c r="J4028" s="8"/>
      <c r="K4028" s="8"/>
      <c r="L4028" s="8"/>
      <c r="M4028" s="1"/>
      <c r="W4028" s="15"/>
    </row>
    <row r="4029" spans="2:23" ht="0" hidden="1" customHeight="1" x14ac:dyDescent="0.2">
      <c r="B4029" s="8"/>
      <c r="C4029" s="8"/>
      <c r="D4029" s="8"/>
      <c r="E4029" s="8"/>
      <c r="F4029" s="8"/>
      <c r="G4029" s="8"/>
      <c r="H4029" s="8"/>
      <c r="I4029" s="8"/>
      <c r="J4029" s="8"/>
      <c r="K4029" s="8"/>
      <c r="L4029" s="8"/>
      <c r="M4029" s="1"/>
      <c r="W4029" s="15"/>
    </row>
    <row r="4030" spans="2:23" ht="0" hidden="1" customHeight="1" x14ac:dyDescent="0.2">
      <c r="B4030" s="8"/>
      <c r="C4030" s="8"/>
      <c r="D4030" s="8"/>
      <c r="E4030" s="8"/>
      <c r="F4030" s="8"/>
      <c r="G4030" s="8"/>
      <c r="H4030" s="8"/>
      <c r="I4030" s="8"/>
      <c r="J4030" s="8"/>
      <c r="K4030" s="8"/>
      <c r="L4030" s="8"/>
      <c r="M4030" s="1"/>
      <c r="W4030" s="15"/>
    </row>
    <row r="4031" spans="2:23" ht="0" hidden="1" customHeight="1" x14ac:dyDescent="0.2">
      <c r="B4031" s="8"/>
      <c r="C4031" s="8"/>
      <c r="D4031" s="8"/>
      <c r="E4031" s="8"/>
      <c r="F4031" s="8"/>
      <c r="G4031" s="8"/>
      <c r="H4031" s="8"/>
      <c r="I4031" s="8"/>
      <c r="J4031" s="8"/>
      <c r="K4031" s="8"/>
      <c r="L4031" s="8"/>
      <c r="M4031" s="1"/>
      <c r="W4031" s="15"/>
    </row>
    <row r="4032" spans="2:23" ht="0" hidden="1" customHeight="1" x14ac:dyDescent="0.2">
      <c r="B4032" s="8"/>
      <c r="C4032" s="8"/>
      <c r="D4032" s="8"/>
      <c r="E4032" s="8"/>
      <c r="F4032" s="8"/>
      <c r="G4032" s="8"/>
      <c r="H4032" s="8"/>
      <c r="I4032" s="8"/>
      <c r="J4032" s="8"/>
      <c r="K4032" s="8"/>
      <c r="L4032" s="8"/>
      <c r="M4032" s="1"/>
      <c r="W4032" s="15"/>
    </row>
    <row r="4033" spans="2:23" ht="0" hidden="1" customHeight="1" x14ac:dyDescent="0.2">
      <c r="B4033" s="8"/>
      <c r="C4033" s="8"/>
      <c r="D4033" s="8"/>
      <c r="E4033" s="8"/>
      <c r="F4033" s="8"/>
      <c r="G4033" s="8"/>
      <c r="H4033" s="8"/>
      <c r="I4033" s="8"/>
      <c r="J4033" s="8"/>
      <c r="K4033" s="8"/>
      <c r="L4033" s="8"/>
      <c r="M4033" s="1"/>
      <c r="W4033" s="15"/>
    </row>
    <row r="4034" spans="2:23" ht="0" hidden="1" customHeight="1" x14ac:dyDescent="0.2">
      <c r="B4034" s="8"/>
      <c r="C4034" s="8"/>
      <c r="D4034" s="8"/>
      <c r="E4034" s="8"/>
      <c r="F4034" s="8"/>
      <c r="G4034" s="8"/>
      <c r="H4034" s="8"/>
      <c r="I4034" s="8"/>
      <c r="J4034" s="8"/>
      <c r="K4034" s="8"/>
      <c r="L4034" s="8"/>
      <c r="M4034" s="1"/>
      <c r="W4034" s="15"/>
    </row>
    <row r="4035" spans="2:23" ht="0" hidden="1" customHeight="1" x14ac:dyDescent="0.2">
      <c r="B4035" s="8"/>
      <c r="C4035" s="8"/>
      <c r="D4035" s="8"/>
      <c r="E4035" s="8"/>
      <c r="F4035" s="8"/>
      <c r="G4035" s="8"/>
      <c r="H4035" s="8"/>
      <c r="I4035" s="8"/>
      <c r="J4035" s="8"/>
      <c r="K4035" s="8"/>
      <c r="L4035" s="8"/>
      <c r="M4035" s="1"/>
      <c r="W4035" s="15"/>
    </row>
    <row r="4036" spans="2:23" ht="0" hidden="1" customHeight="1" x14ac:dyDescent="0.2">
      <c r="B4036" s="8"/>
      <c r="C4036" s="8"/>
      <c r="D4036" s="8"/>
      <c r="E4036" s="8"/>
      <c r="F4036" s="8"/>
      <c r="G4036" s="8"/>
      <c r="H4036" s="8"/>
      <c r="I4036" s="8"/>
      <c r="J4036" s="8"/>
      <c r="K4036" s="8"/>
      <c r="L4036" s="8"/>
      <c r="M4036" s="1"/>
      <c r="W4036" s="15"/>
    </row>
    <row r="4037" spans="2:23" ht="0" hidden="1" customHeight="1" x14ac:dyDescent="0.2">
      <c r="B4037" s="8"/>
      <c r="C4037" s="8"/>
      <c r="D4037" s="8"/>
      <c r="E4037" s="8"/>
      <c r="F4037" s="8"/>
      <c r="G4037" s="8"/>
      <c r="H4037" s="8"/>
      <c r="I4037" s="8"/>
      <c r="J4037" s="8"/>
      <c r="K4037" s="8"/>
      <c r="L4037" s="8"/>
      <c r="M4037" s="1"/>
      <c r="W4037" s="15"/>
    </row>
    <row r="4038" spans="2:23" ht="0" hidden="1" customHeight="1" x14ac:dyDescent="0.2">
      <c r="B4038" s="8"/>
      <c r="C4038" s="8"/>
      <c r="D4038" s="8"/>
      <c r="E4038" s="8"/>
      <c r="F4038" s="8"/>
      <c r="G4038" s="8"/>
      <c r="H4038" s="8"/>
      <c r="I4038" s="8"/>
      <c r="J4038" s="8"/>
      <c r="K4038" s="8"/>
      <c r="L4038" s="8"/>
      <c r="M4038" s="1"/>
      <c r="W4038" s="15"/>
    </row>
    <row r="4039" spans="2:23" ht="0" hidden="1" customHeight="1" x14ac:dyDescent="0.2">
      <c r="B4039" s="8"/>
      <c r="C4039" s="8"/>
      <c r="D4039" s="8"/>
      <c r="E4039" s="8"/>
      <c r="F4039" s="8"/>
      <c r="G4039" s="8"/>
      <c r="H4039" s="8"/>
      <c r="I4039" s="8"/>
      <c r="J4039" s="8"/>
      <c r="K4039" s="8"/>
      <c r="L4039" s="8"/>
      <c r="M4039" s="1"/>
      <c r="W4039" s="15"/>
    </row>
    <row r="4040" spans="2:23" ht="0" hidden="1" customHeight="1" x14ac:dyDescent="0.2">
      <c r="B4040" s="8"/>
      <c r="C4040" s="8"/>
      <c r="D4040" s="8"/>
      <c r="E4040" s="8"/>
      <c r="F4040" s="8"/>
      <c r="G4040" s="8"/>
      <c r="H4040" s="8"/>
      <c r="I4040" s="8"/>
      <c r="J4040" s="8"/>
      <c r="K4040" s="8"/>
      <c r="L4040" s="8"/>
      <c r="M4040" s="1"/>
      <c r="W4040" s="15"/>
    </row>
    <row r="4041" spans="2:23" ht="0" hidden="1" customHeight="1" x14ac:dyDescent="0.2">
      <c r="B4041" s="8"/>
      <c r="C4041" s="8"/>
      <c r="D4041" s="8"/>
      <c r="E4041" s="8"/>
      <c r="F4041" s="8"/>
      <c r="G4041" s="8"/>
      <c r="H4041" s="8"/>
      <c r="I4041" s="8"/>
      <c r="J4041" s="8"/>
      <c r="K4041" s="8"/>
      <c r="L4041" s="8"/>
      <c r="M4041" s="1"/>
      <c r="W4041" s="15"/>
    </row>
    <row r="4042" spans="2:23" ht="0" hidden="1" customHeight="1" x14ac:dyDescent="0.2">
      <c r="B4042" s="8"/>
      <c r="C4042" s="8"/>
      <c r="D4042" s="8"/>
      <c r="E4042" s="8"/>
      <c r="F4042" s="8"/>
      <c r="G4042" s="8"/>
      <c r="H4042" s="8"/>
      <c r="I4042" s="8"/>
      <c r="J4042" s="8"/>
      <c r="K4042" s="8"/>
      <c r="L4042" s="8"/>
      <c r="M4042" s="1"/>
      <c r="W4042" s="15"/>
    </row>
    <row r="4043" spans="2:23" ht="0" hidden="1" customHeight="1" x14ac:dyDescent="0.2">
      <c r="B4043" s="8"/>
      <c r="C4043" s="8"/>
      <c r="D4043" s="8"/>
      <c r="E4043" s="8"/>
      <c r="F4043" s="8"/>
      <c r="G4043" s="8"/>
      <c r="H4043" s="8"/>
      <c r="I4043" s="8"/>
      <c r="J4043" s="8"/>
      <c r="K4043" s="8"/>
      <c r="L4043" s="8"/>
      <c r="M4043" s="1"/>
      <c r="W4043" s="15"/>
    </row>
    <row r="4044" spans="2:23" ht="0" hidden="1" customHeight="1" x14ac:dyDescent="0.2">
      <c r="B4044" s="8"/>
      <c r="C4044" s="8"/>
      <c r="D4044" s="8"/>
      <c r="E4044" s="8"/>
      <c r="F4044" s="8"/>
      <c r="G4044" s="8"/>
      <c r="H4044" s="8"/>
      <c r="I4044" s="8"/>
      <c r="J4044" s="8"/>
      <c r="K4044" s="8"/>
      <c r="L4044" s="8"/>
      <c r="M4044" s="1"/>
      <c r="W4044" s="15"/>
    </row>
    <row r="4045" spans="2:23" ht="0" hidden="1" customHeight="1" x14ac:dyDescent="0.2">
      <c r="B4045" s="8"/>
      <c r="C4045" s="8"/>
      <c r="D4045" s="8"/>
      <c r="E4045" s="8"/>
      <c r="F4045" s="8"/>
      <c r="G4045" s="8"/>
      <c r="H4045" s="8"/>
      <c r="I4045" s="8"/>
      <c r="J4045" s="8"/>
      <c r="K4045" s="8"/>
      <c r="L4045" s="8"/>
      <c r="M4045" s="1"/>
      <c r="W4045" s="15"/>
    </row>
    <row r="4046" spans="2:23" ht="0" hidden="1" customHeight="1" x14ac:dyDescent="0.2">
      <c r="B4046" s="8"/>
      <c r="C4046" s="8"/>
      <c r="D4046" s="8"/>
      <c r="E4046" s="8"/>
      <c r="F4046" s="8"/>
      <c r="G4046" s="8"/>
      <c r="H4046" s="8"/>
      <c r="I4046" s="8"/>
      <c r="J4046" s="8"/>
      <c r="K4046" s="8"/>
      <c r="L4046" s="8"/>
      <c r="M4046" s="1"/>
      <c r="W4046" s="15"/>
    </row>
    <row r="4047" spans="2:23" ht="0" hidden="1" customHeight="1" x14ac:dyDescent="0.2">
      <c r="B4047" s="8"/>
      <c r="C4047" s="8"/>
      <c r="D4047" s="8"/>
      <c r="E4047" s="8"/>
      <c r="F4047" s="8"/>
      <c r="G4047" s="8"/>
      <c r="H4047" s="8"/>
      <c r="I4047" s="8"/>
      <c r="J4047" s="8"/>
      <c r="K4047" s="8"/>
      <c r="L4047" s="8"/>
      <c r="M4047" s="1"/>
      <c r="W4047" s="15"/>
    </row>
    <row r="4048" spans="2:23" ht="0" hidden="1" customHeight="1" x14ac:dyDescent="0.2">
      <c r="B4048" s="8"/>
      <c r="C4048" s="8"/>
      <c r="D4048" s="8"/>
      <c r="E4048" s="8"/>
      <c r="F4048" s="8"/>
      <c r="G4048" s="8"/>
      <c r="H4048" s="8"/>
      <c r="I4048" s="8"/>
      <c r="J4048" s="8"/>
      <c r="K4048" s="8"/>
      <c r="L4048" s="8"/>
      <c r="M4048" s="1"/>
      <c r="W4048" s="15"/>
    </row>
    <row r="4049" spans="2:23" ht="0" hidden="1" customHeight="1" x14ac:dyDescent="0.2">
      <c r="B4049" s="8"/>
      <c r="C4049" s="8"/>
      <c r="D4049" s="8"/>
      <c r="E4049" s="8"/>
      <c r="F4049" s="8"/>
      <c r="G4049" s="8"/>
      <c r="H4049" s="8"/>
      <c r="I4049" s="8"/>
      <c r="J4049" s="8"/>
      <c r="K4049" s="8"/>
      <c r="L4049" s="8"/>
      <c r="M4049" s="1"/>
      <c r="W4049" s="15"/>
    </row>
    <row r="4050" spans="2:23" ht="0" hidden="1" customHeight="1" x14ac:dyDescent="0.2">
      <c r="B4050" s="8"/>
      <c r="C4050" s="8"/>
      <c r="D4050" s="8"/>
      <c r="E4050" s="8"/>
      <c r="F4050" s="8"/>
      <c r="G4050" s="8"/>
      <c r="H4050" s="8"/>
      <c r="I4050" s="8"/>
      <c r="J4050" s="8"/>
      <c r="K4050" s="8"/>
      <c r="L4050" s="8"/>
      <c r="M4050" s="1"/>
      <c r="W4050" s="15"/>
    </row>
    <row r="4051" spans="2:23" ht="0" hidden="1" customHeight="1" x14ac:dyDescent="0.2">
      <c r="B4051" s="8"/>
      <c r="C4051" s="8"/>
      <c r="D4051" s="8"/>
      <c r="E4051" s="8"/>
      <c r="F4051" s="8"/>
      <c r="G4051" s="8"/>
      <c r="H4051" s="8"/>
      <c r="I4051" s="8"/>
      <c r="J4051" s="8"/>
      <c r="K4051" s="8"/>
      <c r="L4051" s="8"/>
      <c r="M4051" s="1"/>
      <c r="W4051" s="15"/>
    </row>
    <row r="4052" spans="2:23" ht="0" hidden="1" customHeight="1" x14ac:dyDescent="0.2">
      <c r="B4052" s="8"/>
      <c r="C4052" s="8"/>
      <c r="D4052" s="8"/>
      <c r="E4052" s="8"/>
      <c r="F4052" s="8"/>
      <c r="G4052" s="8"/>
      <c r="H4052" s="8"/>
      <c r="I4052" s="8"/>
      <c r="J4052" s="8"/>
      <c r="K4052" s="8"/>
      <c r="L4052" s="8"/>
      <c r="M4052" s="1"/>
      <c r="W4052" s="15"/>
    </row>
    <row r="4053" spans="2:23" ht="0" hidden="1" customHeight="1" x14ac:dyDescent="0.2">
      <c r="B4053" s="8"/>
      <c r="C4053" s="8"/>
      <c r="D4053" s="8"/>
      <c r="E4053" s="8"/>
      <c r="F4053" s="8"/>
      <c r="G4053" s="8"/>
      <c r="H4053" s="8"/>
      <c r="I4053" s="8"/>
      <c r="J4053" s="8"/>
      <c r="K4053" s="8"/>
      <c r="L4053" s="8"/>
      <c r="M4053" s="1"/>
      <c r="W4053" s="15"/>
    </row>
    <row r="4054" spans="2:23" ht="0" hidden="1" customHeight="1" x14ac:dyDescent="0.2">
      <c r="B4054" s="8"/>
      <c r="C4054" s="8"/>
      <c r="D4054" s="8"/>
      <c r="E4054" s="8"/>
      <c r="F4054" s="8"/>
      <c r="G4054" s="8"/>
      <c r="H4054" s="8"/>
      <c r="I4054" s="8"/>
      <c r="J4054" s="8"/>
      <c r="K4054" s="8"/>
      <c r="L4054" s="8"/>
      <c r="M4054" s="1"/>
      <c r="W4054" s="15"/>
    </row>
    <row r="4055" spans="2:23" ht="0" hidden="1" customHeight="1" x14ac:dyDescent="0.2">
      <c r="B4055" s="8"/>
      <c r="C4055" s="8"/>
      <c r="D4055" s="8"/>
      <c r="E4055" s="8"/>
      <c r="F4055" s="8"/>
      <c r="G4055" s="8"/>
      <c r="H4055" s="8"/>
      <c r="I4055" s="8"/>
      <c r="J4055" s="8"/>
      <c r="K4055" s="8"/>
      <c r="L4055" s="8"/>
      <c r="M4055" s="1"/>
      <c r="W4055" s="15"/>
    </row>
    <row r="4056" spans="2:23" ht="0" hidden="1" customHeight="1" x14ac:dyDescent="0.2">
      <c r="B4056" s="8"/>
      <c r="C4056" s="8"/>
      <c r="D4056" s="8"/>
      <c r="E4056" s="8"/>
      <c r="F4056" s="8"/>
      <c r="G4056" s="8"/>
      <c r="H4056" s="8"/>
      <c r="I4056" s="8"/>
      <c r="J4056" s="8"/>
      <c r="K4056" s="8"/>
      <c r="L4056" s="8"/>
      <c r="M4056" s="1"/>
      <c r="W4056" s="15"/>
    </row>
    <row r="4057" spans="2:23" ht="0" hidden="1" customHeight="1" x14ac:dyDescent="0.2">
      <c r="B4057" s="8"/>
      <c r="C4057" s="8"/>
      <c r="D4057" s="8"/>
      <c r="E4057" s="8"/>
      <c r="F4057" s="8"/>
      <c r="G4057" s="8"/>
      <c r="H4057" s="8"/>
      <c r="I4057" s="8"/>
      <c r="J4057" s="8"/>
      <c r="K4057" s="8"/>
      <c r="L4057" s="8"/>
      <c r="M4057" s="1"/>
      <c r="W4057" s="15"/>
    </row>
    <row r="4058" spans="2:23" ht="0" hidden="1" customHeight="1" x14ac:dyDescent="0.2">
      <c r="B4058" s="8"/>
      <c r="C4058" s="8"/>
      <c r="D4058" s="8"/>
      <c r="E4058" s="8"/>
      <c r="F4058" s="8"/>
      <c r="G4058" s="8"/>
      <c r="H4058" s="8"/>
      <c r="I4058" s="8"/>
      <c r="J4058" s="8"/>
      <c r="K4058" s="8"/>
      <c r="L4058" s="8"/>
      <c r="M4058" s="1"/>
      <c r="W4058" s="15"/>
    </row>
    <row r="4059" spans="2:23" ht="0" hidden="1" customHeight="1" x14ac:dyDescent="0.2">
      <c r="B4059" s="8"/>
      <c r="C4059" s="8"/>
      <c r="D4059" s="8"/>
      <c r="E4059" s="8"/>
      <c r="F4059" s="8"/>
      <c r="G4059" s="8"/>
      <c r="H4059" s="8"/>
      <c r="I4059" s="8"/>
      <c r="J4059" s="8"/>
      <c r="K4059" s="8"/>
      <c r="L4059" s="8"/>
      <c r="M4059" s="1"/>
      <c r="W4059" s="15"/>
    </row>
    <row r="4060" spans="2:23" ht="0" hidden="1" customHeight="1" x14ac:dyDescent="0.2">
      <c r="B4060" s="8"/>
      <c r="C4060" s="8"/>
      <c r="D4060" s="8"/>
      <c r="E4060" s="8"/>
      <c r="F4060" s="8"/>
      <c r="G4060" s="8"/>
      <c r="H4060" s="8"/>
      <c r="I4060" s="8"/>
      <c r="J4060" s="8"/>
      <c r="K4060" s="8"/>
      <c r="L4060" s="8"/>
      <c r="M4060" s="1"/>
      <c r="W4060" s="15"/>
    </row>
    <row r="4061" spans="2:23" ht="0" hidden="1" customHeight="1" x14ac:dyDescent="0.2">
      <c r="B4061" s="8"/>
      <c r="C4061" s="8"/>
      <c r="D4061" s="8"/>
      <c r="E4061" s="8"/>
      <c r="F4061" s="8"/>
      <c r="G4061" s="8"/>
      <c r="H4061" s="8"/>
      <c r="I4061" s="8"/>
      <c r="J4061" s="8"/>
      <c r="K4061" s="8"/>
      <c r="L4061" s="8"/>
      <c r="M4061" s="1"/>
      <c r="W4061" s="15"/>
    </row>
    <row r="4062" spans="2:23" ht="0" hidden="1" customHeight="1" x14ac:dyDescent="0.2">
      <c r="B4062" s="8"/>
      <c r="C4062" s="8"/>
      <c r="D4062" s="8"/>
      <c r="E4062" s="8"/>
      <c r="F4062" s="8"/>
      <c r="G4062" s="8"/>
      <c r="H4062" s="8"/>
      <c r="I4062" s="8"/>
      <c r="J4062" s="8"/>
      <c r="K4062" s="8"/>
      <c r="L4062" s="8"/>
      <c r="M4062" s="1"/>
      <c r="W4062" s="15"/>
    </row>
    <row r="4063" spans="2:23" ht="0" hidden="1" customHeight="1" x14ac:dyDescent="0.2">
      <c r="B4063" s="8"/>
      <c r="C4063" s="8"/>
      <c r="D4063" s="8"/>
      <c r="E4063" s="8"/>
      <c r="F4063" s="8"/>
      <c r="G4063" s="8"/>
      <c r="H4063" s="8"/>
      <c r="I4063" s="8"/>
      <c r="J4063" s="8"/>
      <c r="K4063" s="8"/>
      <c r="L4063" s="8"/>
      <c r="M4063" s="1"/>
      <c r="W4063" s="15"/>
    </row>
    <row r="4064" spans="2:23" ht="0" hidden="1" customHeight="1" x14ac:dyDescent="0.2">
      <c r="B4064" s="8"/>
      <c r="C4064" s="8"/>
      <c r="D4064" s="8"/>
      <c r="E4064" s="8"/>
      <c r="F4064" s="8"/>
      <c r="G4064" s="8"/>
      <c r="H4064" s="8"/>
      <c r="I4064" s="8"/>
      <c r="J4064" s="8"/>
      <c r="K4064" s="8"/>
      <c r="L4064" s="8"/>
      <c r="M4064" s="1"/>
      <c r="W4064" s="15"/>
    </row>
    <row r="4065" spans="2:23" ht="0" hidden="1" customHeight="1" x14ac:dyDescent="0.2">
      <c r="B4065" s="8"/>
      <c r="C4065" s="8"/>
      <c r="D4065" s="8"/>
      <c r="E4065" s="8"/>
      <c r="F4065" s="8"/>
      <c r="G4065" s="8"/>
      <c r="H4065" s="8"/>
      <c r="I4065" s="8"/>
      <c r="J4065" s="8"/>
      <c r="K4065" s="8"/>
      <c r="L4065" s="8"/>
      <c r="M4065" s="1"/>
      <c r="W4065" s="15"/>
    </row>
    <row r="4066" spans="2:23" ht="0" hidden="1" customHeight="1" x14ac:dyDescent="0.2">
      <c r="B4066" s="8"/>
      <c r="C4066" s="8"/>
      <c r="D4066" s="8"/>
      <c r="E4066" s="8"/>
      <c r="F4066" s="8"/>
      <c r="G4066" s="8"/>
      <c r="H4066" s="8"/>
      <c r="I4066" s="8"/>
      <c r="J4066" s="8"/>
      <c r="K4066" s="8"/>
      <c r="L4066" s="8"/>
      <c r="M4066" s="1"/>
      <c r="W4066" s="15"/>
    </row>
    <row r="4067" spans="2:23" ht="0" hidden="1" customHeight="1" x14ac:dyDescent="0.2">
      <c r="B4067" s="8"/>
      <c r="C4067" s="8"/>
      <c r="D4067" s="8"/>
      <c r="E4067" s="8"/>
      <c r="F4067" s="8"/>
      <c r="G4067" s="8"/>
      <c r="H4067" s="8"/>
      <c r="I4067" s="8"/>
      <c r="J4067" s="8"/>
      <c r="K4067" s="8"/>
      <c r="L4067" s="8"/>
      <c r="M4067" s="1"/>
      <c r="W4067" s="15"/>
    </row>
    <row r="4068" spans="2:23" ht="0" hidden="1" customHeight="1" x14ac:dyDescent="0.2">
      <c r="B4068" s="8"/>
      <c r="C4068" s="8"/>
      <c r="D4068" s="8"/>
      <c r="E4068" s="8"/>
      <c r="F4068" s="8"/>
      <c r="G4068" s="8"/>
      <c r="H4068" s="8"/>
      <c r="I4068" s="8"/>
      <c r="J4068" s="8"/>
      <c r="K4068" s="8"/>
      <c r="L4068" s="8"/>
      <c r="M4068" s="1"/>
      <c r="W4068" s="15"/>
    </row>
    <row r="4069" spans="2:23" ht="0" hidden="1" customHeight="1" x14ac:dyDescent="0.2">
      <c r="B4069" s="8"/>
      <c r="C4069" s="8"/>
      <c r="D4069" s="8"/>
      <c r="E4069" s="8"/>
      <c r="F4069" s="8"/>
      <c r="G4069" s="8"/>
      <c r="H4069" s="8"/>
      <c r="I4069" s="8"/>
      <c r="J4069" s="8"/>
      <c r="K4069" s="8"/>
      <c r="L4069" s="8"/>
      <c r="M4069" s="1"/>
      <c r="W4069" s="15"/>
    </row>
    <row r="4070" spans="2:23" ht="0" hidden="1" customHeight="1" x14ac:dyDescent="0.2">
      <c r="B4070" s="8"/>
      <c r="C4070" s="8"/>
      <c r="D4070" s="8"/>
      <c r="E4070" s="8"/>
      <c r="F4070" s="8"/>
      <c r="G4070" s="8"/>
      <c r="H4070" s="8"/>
      <c r="I4070" s="8"/>
      <c r="J4070" s="8"/>
      <c r="K4070" s="8"/>
      <c r="L4070" s="8"/>
      <c r="M4070" s="1"/>
      <c r="W4070" s="15"/>
    </row>
    <row r="4071" spans="2:23" ht="0" hidden="1" customHeight="1" x14ac:dyDescent="0.2">
      <c r="B4071" s="8"/>
      <c r="C4071" s="8"/>
      <c r="D4071" s="8"/>
      <c r="E4071" s="8"/>
      <c r="F4071" s="8"/>
      <c r="G4071" s="8"/>
      <c r="H4071" s="8"/>
      <c r="I4071" s="8"/>
      <c r="J4071" s="8"/>
      <c r="K4071" s="8"/>
      <c r="L4071" s="8"/>
      <c r="M4071" s="1"/>
      <c r="W4071" s="15"/>
    </row>
    <row r="4072" spans="2:23" ht="0" hidden="1" customHeight="1" x14ac:dyDescent="0.2">
      <c r="B4072" s="8"/>
      <c r="C4072" s="8"/>
      <c r="D4072" s="8"/>
      <c r="E4072" s="8"/>
      <c r="F4072" s="8"/>
      <c r="G4072" s="8"/>
      <c r="H4072" s="8"/>
      <c r="I4072" s="8"/>
      <c r="J4072" s="8"/>
      <c r="K4072" s="8"/>
      <c r="L4072" s="8"/>
      <c r="M4072" s="1"/>
      <c r="W4072" s="15"/>
    </row>
    <row r="4073" spans="2:23" ht="0" hidden="1" customHeight="1" x14ac:dyDescent="0.2">
      <c r="B4073" s="8"/>
      <c r="C4073" s="8"/>
      <c r="D4073" s="8"/>
      <c r="E4073" s="8"/>
      <c r="F4073" s="8"/>
      <c r="G4073" s="8"/>
      <c r="H4073" s="8"/>
      <c r="I4073" s="8"/>
      <c r="J4073" s="8"/>
      <c r="K4073" s="8"/>
      <c r="L4073" s="8"/>
      <c r="M4073" s="1"/>
      <c r="W4073" s="15"/>
    </row>
    <row r="4074" spans="2:23" ht="0" hidden="1" customHeight="1" x14ac:dyDescent="0.2">
      <c r="B4074" s="8"/>
      <c r="C4074" s="8"/>
      <c r="D4074" s="8"/>
      <c r="E4074" s="8"/>
      <c r="F4074" s="8"/>
      <c r="G4074" s="8"/>
      <c r="H4074" s="8"/>
      <c r="I4074" s="8"/>
      <c r="J4074" s="8"/>
      <c r="K4074" s="8"/>
      <c r="L4074" s="8"/>
      <c r="M4074" s="1"/>
      <c r="W4074" s="15"/>
    </row>
    <row r="4075" spans="2:23" ht="0" hidden="1" customHeight="1" x14ac:dyDescent="0.2">
      <c r="B4075" s="8"/>
      <c r="C4075" s="8"/>
      <c r="D4075" s="8"/>
      <c r="E4075" s="8"/>
      <c r="F4075" s="8"/>
      <c r="G4075" s="8"/>
      <c r="H4075" s="8"/>
      <c r="I4075" s="8"/>
      <c r="J4075" s="8"/>
      <c r="K4075" s="8"/>
      <c r="L4075" s="8"/>
      <c r="M4075" s="1"/>
      <c r="W4075" s="15"/>
    </row>
    <row r="4076" spans="2:23" ht="0" hidden="1" customHeight="1" x14ac:dyDescent="0.2">
      <c r="B4076" s="8"/>
      <c r="C4076" s="8"/>
      <c r="D4076" s="8"/>
      <c r="E4076" s="8"/>
      <c r="F4076" s="8"/>
      <c r="G4076" s="8"/>
      <c r="H4076" s="8"/>
      <c r="I4076" s="8"/>
      <c r="J4076" s="8"/>
      <c r="K4076" s="8"/>
      <c r="L4076" s="8"/>
      <c r="M4076" s="1"/>
      <c r="W4076" s="15"/>
    </row>
    <row r="4077" spans="2:23" ht="0" hidden="1" customHeight="1" x14ac:dyDescent="0.2">
      <c r="B4077" s="8"/>
      <c r="C4077" s="8"/>
      <c r="D4077" s="8"/>
      <c r="E4077" s="8"/>
      <c r="F4077" s="8"/>
      <c r="G4077" s="8"/>
      <c r="H4077" s="8"/>
      <c r="I4077" s="8"/>
      <c r="J4077" s="8"/>
      <c r="K4077" s="8"/>
      <c r="L4077" s="8"/>
      <c r="M4077" s="1"/>
      <c r="W4077" s="15"/>
    </row>
    <row r="4078" spans="2:23" ht="0" hidden="1" customHeight="1" x14ac:dyDescent="0.2">
      <c r="B4078" s="8"/>
      <c r="C4078" s="8"/>
      <c r="D4078" s="8"/>
      <c r="E4078" s="8"/>
      <c r="F4078" s="8"/>
      <c r="G4078" s="8"/>
      <c r="H4078" s="8"/>
      <c r="I4078" s="8"/>
      <c r="J4078" s="8"/>
      <c r="K4078" s="8"/>
      <c r="L4078" s="8"/>
      <c r="M4078" s="1"/>
      <c r="W4078" s="15"/>
    </row>
    <row r="4079" spans="2:23" ht="0" hidden="1" customHeight="1" x14ac:dyDescent="0.2">
      <c r="B4079" s="8"/>
      <c r="C4079" s="8"/>
      <c r="D4079" s="8"/>
      <c r="E4079" s="8"/>
      <c r="F4079" s="8"/>
      <c r="G4079" s="8"/>
      <c r="H4079" s="8"/>
      <c r="I4079" s="8"/>
      <c r="J4079" s="8"/>
      <c r="K4079" s="8"/>
      <c r="L4079" s="8"/>
      <c r="M4079" s="1"/>
      <c r="W4079" s="15"/>
    </row>
    <row r="4080" spans="2:23" ht="0" hidden="1" customHeight="1" x14ac:dyDescent="0.2">
      <c r="B4080" s="8"/>
      <c r="C4080" s="8"/>
      <c r="D4080" s="8"/>
      <c r="E4080" s="8"/>
      <c r="F4080" s="8"/>
      <c r="G4080" s="8"/>
      <c r="H4080" s="8"/>
      <c r="I4080" s="8"/>
      <c r="J4080" s="8"/>
      <c r="K4080" s="8"/>
      <c r="L4080" s="8"/>
      <c r="M4080" s="1"/>
      <c r="W4080" s="15"/>
    </row>
    <row r="4081" spans="2:23" ht="0" hidden="1" customHeight="1" x14ac:dyDescent="0.2">
      <c r="B4081" s="8"/>
      <c r="C4081" s="8"/>
      <c r="D4081" s="8"/>
      <c r="E4081" s="8"/>
      <c r="F4081" s="8"/>
      <c r="G4081" s="8"/>
      <c r="H4081" s="8"/>
      <c r="I4081" s="8"/>
      <c r="J4081" s="8"/>
      <c r="K4081" s="8"/>
      <c r="L4081" s="8"/>
      <c r="M4081" s="1"/>
      <c r="W4081" s="15"/>
    </row>
    <row r="4082" spans="2:23" ht="0" hidden="1" customHeight="1" x14ac:dyDescent="0.2">
      <c r="B4082" s="8"/>
      <c r="C4082" s="8"/>
      <c r="D4082" s="8"/>
      <c r="E4082" s="8"/>
      <c r="F4082" s="8"/>
      <c r="G4082" s="8"/>
      <c r="H4082" s="8"/>
      <c r="I4082" s="8"/>
      <c r="J4082" s="8"/>
      <c r="K4082" s="8"/>
      <c r="L4082" s="8"/>
      <c r="M4082" s="1"/>
      <c r="W4082" s="15"/>
    </row>
    <row r="4083" spans="2:23" ht="0" hidden="1" customHeight="1" x14ac:dyDescent="0.2">
      <c r="B4083" s="8"/>
      <c r="C4083" s="8"/>
      <c r="D4083" s="8"/>
      <c r="E4083" s="8"/>
      <c r="F4083" s="8"/>
      <c r="G4083" s="8"/>
      <c r="H4083" s="8"/>
      <c r="I4083" s="8"/>
      <c r="J4083" s="8"/>
      <c r="K4083" s="8"/>
      <c r="L4083" s="8"/>
      <c r="M4083" s="1"/>
      <c r="W4083" s="15"/>
    </row>
    <row r="4084" spans="2:23" ht="0" hidden="1" customHeight="1" x14ac:dyDescent="0.2">
      <c r="B4084" s="8"/>
      <c r="C4084" s="8"/>
      <c r="D4084" s="8"/>
      <c r="E4084" s="8"/>
      <c r="F4084" s="8"/>
      <c r="G4084" s="8"/>
      <c r="H4084" s="8"/>
      <c r="I4084" s="8"/>
      <c r="J4084" s="8"/>
      <c r="K4084" s="8"/>
      <c r="L4084" s="8"/>
      <c r="M4084" s="1"/>
      <c r="W4084" s="15"/>
    </row>
    <row r="4085" spans="2:23" ht="0" hidden="1" customHeight="1" x14ac:dyDescent="0.2">
      <c r="B4085" s="8"/>
      <c r="C4085" s="8"/>
      <c r="D4085" s="8"/>
      <c r="E4085" s="8"/>
      <c r="F4085" s="8"/>
      <c r="G4085" s="8"/>
      <c r="H4085" s="8"/>
      <c r="I4085" s="8"/>
      <c r="J4085" s="8"/>
      <c r="K4085" s="8"/>
      <c r="L4085" s="8"/>
      <c r="M4085" s="1"/>
      <c r="W4085" s="15"/>
    </row>
    <row r="4086" spans="2:23" ht="0" hidden="1" customHeight="1" x14ac:dyDescent="0.2">
      <c r="B4086" s="8"/>
      <c r="C4086" s="8"/>
      <c r="D4086" s="8"/>
      <c r="E4086" s="8"/>
      <c r="F4086" s="8"/>
      <c r="G4086" s="8"/>
      <c r="H4086" s="8"/>
      <c r="I4086" s="8"/>
      <c r="J4086" s="8"/>
      <c r="K4086" s="8"/>
      <c r="L4086" s="8"/>
      <c r="M4086" s="1"/>
      <c r="W4086" s="15"/>
    </row>
    <row r="4087" spans="2:23" ht="0" hidden="1" customHeight="1" x14ac:dyDescent="0.2">
      <c r="B4087" s="8"/>
      <c r="C4087" s="8"/>
      <c r="D4087" s="8"/>
      <c r="E4087" s="8"/>
      <c r="F4087" s="8"/>
      <c r="G4087" s="8"/>
      <c r="H4087" s="8"/>
      <c r="I4087" s="8"/>
      <c r="J4087" s="8"/>
      <c r="K4087" s="8"/>
      <c r="L4087" s="8"/>
      <c r="M4087" s="1"/>
      <c r="W4087" s="15"/>
    </row>
    <row r="4088" spans="2:23" ht="0" hidden="1" customHeight="1" x14ac:dyDescent="0.2">
      <c r="B4088" s="8"/>
      <c r="C4088" s="8"/>
      <c r="D4088" s="8"/>
      <c r="E4088" s="8"/>
      <c r="F4088" s="8"/>
      <c r="G4088" s="8"/>
      <c r="H4088" s="8"/>
      <c r="I4088" s="8"/>
      <c r="J4088" s="8"/>
      <c r="K4088" s="8"/>
      <c r="L4088" s="8"/>
      <c r="M4088" s="1"/>
      <c r="W4088" s="15"/>
    </row>
    <row r="4089" spans="2:23" ht="0" hidden="1" customHeight="1" x14ac:dyDescent="0.2">
      <c r="B4089" s="8"/>
      <c r="C4089" s="8"/>
      <c r="D4089" s="8"/>
      <c r="E4089" s="8"/>
      <c r="F4089" s="8"/>
      <c r="G4089" s="8"/>
      <c r="H4089" s="8"/>
      <c r="I4089" s="8"/>
      <c r="J4089" s="8"/>
      <c r="K4089" s="8"/>
      <c r="L4089" s="8"/>
      <c r="M4089" s="1"/>
      <c r="W4089" s="15"/>
    </row>
    <row r="4090" spans="2:23" ht="0" hidden="1" customHeight="1" x14ac:dyDescent="0.2">
      <c r="B4090" s="8"/>
      <c r="C4090" s="8"/>
      <c r="D4090" s="8"/>
      <c r="E4090" s="8"/>
      <c r="F4090" s="8"/>
      <c r="G4090" s="8"/>
      <c r="H4090" s="8"/>
      <c r="I4090" s="8"/>
      <c r="J4090" s="8"/>
      <c r="K4090" s="8"/>
      <c r="L4090" s="8"/>
      <c r="M4090" s="1"/>
      <c r="W4090" s="15"/>
    </row>
    <row r="4091" spans="2:23" ht="0" hidden="1" customHeight="1" x14ac:dyDescent="0.2">
      <c r="B4091" s="8"/>
      <c r="C4091" s="8"/>
      <c r="D4091" s="8"/>
      <c r="E4091" s="8"/>
      <c r="F4091" s="8"/>
      <c r="G4091" s="8"/>
      <c r="H4091" s="8"/>
      <c r="I4091" s="8"/>
      <c r="J4091" s="8"/>
      <c r="K4091" s="8"/>
      <c r="L4091" s="8"/>
      <c r="M4091" s="1"/>
      <c r="W4091" s="15"/>
    </row>
    <row r="4092" spans="2:23" ht="0" hidden="1" customHeight="1" x14ac:dyDescent="0.2">
      <c r="B4092" s="8"/>
      <c r="C4092" s="8"/>
      <c r="D4092" s="8"/>
      <c r="E4092" s="8"/>
      <c r="F4092" s="8"/>
      <c r="G4092" s="8"/>
      <c r="H4092" s="8"/>
      <c r="I4092" s="8"/>
      <c r="J4092" s="8"/>
      <c r="K4092" s="8"/>
      <c r="L4092" s="8"/>
      <c r="M4092" s="1"/>
      <c r="W4092" s="15"/>
    </row>
    <row r="4093" spans="2:23" ht="0" hidden="1" customHeight="1" x14ac:dyDescent="0.2">
      <c r="B4093" s="8"/>
      <c r="C4093" s="8"/>
      <c r="D4093" s="8"/>
      <c r="E4093" s="8"/>
      <c r="F4093" s="8"/>
      <c r="G4093" s="8"/>
      <c r="H4093" s="8"/>
      <c r="I4093" s="8"/>
      <c r="J4093" s="8"/>
      <c r="K4093" s="8"/>
      <c r="L4093" s="8"/>
      <c r="M4093" s="1"/>
      <c r="W4093" s="15"/>
    </row>
    <row r="4094" spans="2:23" ht="0" hidden="1" customHeight="1" x14ac:dyDescent="0.2">
      <c r="B4094" s="8"/>
      <c r="C4094" s="8"/>
      <c r="D4094" s="8"/>
      <c r="E4094" s="8"/>
      <c r="F4094" s="8"/>
      <c r="G4094" s="8"/>
      <c r="H4094" s="8"/>
      <c r="I4094" s="8"/>
      <c r="J4094" s="8"/>
      <c r="K4094" s="8"/>
      <c r="L4094" s="8"/>
      <c r="M4094" s="1"/>
      <c r="W4094" s="15"/>
    </row>
    <row r="4095" spans="2:23" ht="0" hidden="1" customHeight="1" x14ac:dyDescent="0.2">
      <c r="B4095" s="8"/>
      <c r="C4095" s="8"/>
      <c r="D4095" s="8"/>
      <c r="E4095" s="8"/>
      <c r="F4095" s="8"/>
      <c r="G4095" s="8"/>
      <c r="H4095" s="8"/>
      <c r="I4095" s="8"/>
      <c r="J4095" s="8"/>
      <c r="K4095" s="8"/>
      <c r="L4095" s="8"/>
      <c r="M4095" s="1"/>
      <c r="W4095" s="15"/>
    </row>
    <row r="4096" spans="2:23" ht="0" hidden="1" customHeight="1" x14ac:dyDescent="0.2">
      <c r="B4096" s="8"/>
      <c r="C4096" s="8"/>
      <c r="D4096" s="8"/>
      <c r="E4096" s="8"/>
      <c r="F4096" s="8"/>
      <c r="G4096" s="8"/>
      <c r="H4096" s="8"/>
      <c r="I4096" s="8"/>
      <c r="J4096" s="8"/>
      <c r="K4096" s="8"/>
      <c r="L4096" s="8"/>
      <c r="M4096" s="1"/>
      <c r="W4096" s="15"/>
    </row>
    <row r="4097" spans="2:23" ht="0" hidden="1" customHeight="1" x14ac:dyDescent="0.2">
      <c r="B4097" s="8"/>
      <c r="C4097" s="8"/>
      <c r="D4097" s="8"/>
      <c r="E4097" s="8"/>
      <c r="F4097" s="8"/>
      <c r="G4097" s="8"/>
      <c r="H4097" s="8"/>
      <c r="I4097" s="8"/>
      <c r="J4097" s="8"/>
      <c r="K4097" s="8"/>
      <c r="L4097" s="8"/>
      <c r="M4097" s="1"/>
      <c r="W4097" s="15"/>
    </row>
    <row r="4098" spans="2:23" ht="0" hidden="1" customHeight="1" x14ac:dyDescent="0.2">
      <c r="B4098" s="8"/>
      <c r="C4098" s="8"/>
      <c r="D4098" s="8"/>
      <c r="E4098" s="8"/>
      <c r="F4098" s="8"/>
      <c r="G4098" s="8"/>
      <c r="H4098" s="8"/>
      <c r="I4098" s="8"/>
      <c r="J4098" s="8"/>
      <c r="K4098" s="8"/>
      <c r="L4098" s="8"/>
      <c r="M4098" s="1"/>
      <c r="W4098" s="15"/>
    </row>
    <row r="4099" spans="2:23" ht="0" hidden="1" customHeight="1" x14ac:dyDescent="0.2">
      <c r="B4099" s="8"/>
      <c r="C4099" s="8"/>
      <c r="D4099" s="8"/>
      <c r="E4099" s="8"/>
      <c r="F4099" s="8"/>
      <c r="G4099" s="8"/>
      <c r="H4099" s="8"/>
      <c r="I4099" s="8"/>
      <c r="J4099" s="8"/>
      <c r="K4099" s="8"/>
      <c r="L4099" s="8"/>
      <c r="M4099" s="1"/>
      <c r="W4099" s="15"/>
    </row>
    <row r="4100" spans="2:23" ht="0" hidden="1" customHeight="1" x14ac:dyDescent="0.2">
      <c r="B4100" s="8"/>
      <c r="C4100" s="8"/>
      <c r="D4100" s="8"/>
      <c r="E4100" s="8"/>
      <c r="F4100" s="8"/>
      <c r="G4100" s="8"/>
      <c r="H4100" s="8"/>
      <c r="I4100" s="8"/>
      <c r="J4100" s="8"/>
      <c r="K4100" s="8"/>
      <c r="L4100" s="8"/>
      <c r="M4100" s="1"/>
      <c r="W4100" s="15"/>
    </row>
    <row r="4101" spans="2:23" ht="0" hidden="1" customHeight="1" x14ac:dyDescent="0.2">
      <c r="B4101" s="8"/>
      <c r="C4101" s="8"/>
      <c r="D4101" s="8"/>
      <c r="E4101" s="8"/>
      <c r="F4101" s="8"/>
      <c r="G4101" s="8"/>
      <c r="H4101" s="8"/>
      <c r="I4101" s="8"/>
      <c r="J4101" s="8"/>
      <c r="K4101" s="8"/>
      <c r="L4101" s="8"/>
      <c r="M4101" s="1"/>
      <c r="W4101" s="15"/>
    </row>
    <row r="4102" spans="2:23" ht="0" hidden="1" customHeight="1" x14ac:dyDescent="0.2">
      <c r="B4102" s="8"/>
      <c r="C4102" s="8"/>
      <c r="D4102" s="8"/>
      <c r="E4102" s="8"/>
      <c r="F4102" s="8"/>
      <c r="G4102" s="8"/>
      <c r="H4102" s="8"/>
      <c r="I4102" s="8"/>
      <c r="J4102" s="8"/>
      <c r="K4102" s="8"/>
      <c r="L4102" s="8"/>
      <c r="M4102" s="1"/>
      <c r="W4102" s="15"/>
    </row>
    <row r="4103" spans="2:23" ht="0" hidden="1" customHeight="1" x14ac:dyDescent="0.2">
      <c r="B4103" s="8"/>
      <c r="C4103" s="8"/>
      <c r="D4103" s="8"/>
      <c r="E4103" s="8"/>
      <c r="F4103" s="8"/>
      <c r="G4103" s="8"/>
      <c r="H4103" s="8"/>
      <c r="I4103" s="8"/>
      <c r="J4103" s="8"/>
      <c r="K4103" s="8"/>
      <c r="L4103" s="8"/>
      <c r="M4103" s="1"/>
      <c r="W4103" s="15"/>
    </row>
    <row r="4104" spans="2:23" ht="0" hidden="1" customHeight="1" x14ac:dyDescent="0.2">
      <c r="B4104" s="8"/>
      <c r="C4104" s="8"/>
      <c r="D4104" s="8"/>
      <c r="E4104" s="8"/>
      <c r="F4104" s="8"/>
      <c r="G4104" s="8"/>
      <c r="H4104" s="8"/>
      <c r="I4104" s="8"/>
      <c r="J4104" s="8"/>
      <c r="K4104" s="8"/>
      <c r="L4104" s="8"/>
      <c r="M4104" s="1"/>
      <c r="W4104" s="15"/>
    </row>
    <row r="4105" spans="2:23" ht="0" hidden="1" customHeight="1" x14ac:dyDescent="0.2">
      <c r="B4105" s="8"/>
      <c r="C4105" s="8"/>
      <c r="D4105" s="8"/>
      <c r="E4105" s="8"/>
      <c r="F4105" s="8"/>
      <c r="G4105" s="8"/>
      <c r="H4105" s="8"/>
      <c r="I4105" s="8"/>
      <c r="J4105" s="8"/>
      <c r="K4105" s="8"/>
      <c r="L4105" s="8"/>
      <c r="M4105" s="1"/>
      <c r="W4105" s="15"/>
    </row>
    <row r="4106" spans="2:23" ht="0" hidden="1" customHeight="1" x14ac:dyDescent="0.2">
      <c r="B4106" s="8"/>
      <c r="C4106" s="8"/>
      <c r="D4106" s="8"/>
      <c r="E4106" s="8"/>
      <c r="F4106" s="8"/>
      <c r="G4106" s="8"/>
      <c r="H4106" s="8"/>
      <c r="I4106" s="8"/>
      <c r="J4106" s="8"/>
      <c r="K4106" s="8"/>
      <c r="L4106" s="8"/>
      <c r="M4106" s="1"/>
      <c r="W4106" s="15"/>
    </row>
    <row r="4107" spans="2:23" ht="0" hidden="1" customHeight="1" x14ac:dyDescent="0.2">
      <c r="B4107" s="8"/>
      <c r="C4107" s="8"/>
      <c r="D4107" s="8"/>
      <c r="E4107" s="8"/>
      <c r="F4107" s="8"/>
      <c r="G4107" s="8"/>
      <c r="H4107" s="8"/>
      <c r="I4107" s="8"/>
      <c r="J4107" s="8"/>
      <c r="K4107" s="8"/>
      <c r="L4107" s="8"/>
      <c r="M4107" s="1"/>
      <c r="W4107" s="15"/>
    </row>
    <row r="4108" spans="2:23" ht="0" hidden="1" customHeight="1" x14ac:dyDescent="0.2">
      <c r="B4108" s="8"/>
      <c r="C4108" s="8"/>
      <c r="D4108" s="8"/>
      <c r="E4108" s="8"/>
      <c r="F4108" s="8"/>
      <c r="G4108" s="8"/>
      <c r="H4108" s="8"/>
      <c r="I4108" s="8"/>
      <c r="J4108" s="8"/>
      <c r="K4108" s="8"/>
      <c r="L4108" s="8"/>
      <c r="M4108" s="1"/>
      <c r="W4108" s="15"/>
    </row>
    <row r="4109" spans="2:23" ht="0" hidden="1" customHeight="1" x14ac:dyDescent="0.2">
      <c r="B4109" s="8"/>
      <c r="C4109" s="8"/>
      <c r="D4109" s="8"/>
      <c r="E4109" s="8"/>
      <c r="F4109" s="8"/>
      <c r="G4109" s="8"/>
      <c r="H4109" s="8"/>
      <c r="I4109" s="8"/>
      <c r="J4109" s="8"/>
      <c r="K4109" s="8"/>
      <c r="L4109" s="8"/>
      <c r="M4109" s="1"/>
      <c r="W4109" s="15"/>
    </row>
    <row r="4110" spans="2:23" ht="0" hidden="1" customHeight="1" x14ac:dyDescent="0.2">
      <c r="B4110" s="8"/>
      <c r="C4110" s="8"/>
      <c r="D4110" s="8"/>
      <c r="E4110" s="8"/>
      <c r="F4110" s="8"/>
      <c r="G4110" s="8"/>
      <c r="H4110" s="8"/>
      <c r="I4110" s="8"/>
      <c r="J4110" s="8"/>
      <c r="K4110" s="8"/>
      <c r="L4110" s="8"/>
      <c r="M4110" s="1"/>
      <c r="W4110" s="15"/>
    </row>
    <row r="4111" spans="2:23" ht="0" hidden="1" customHeight="1" x14ac:dyDescent="0.2">
      <c r="B4111" s="8"/>
      <c r="C4111" s="8"/>
      <c r="D4111" s="8"/>
      <c r="E4111" s="8"/>
      <c r="F4111" s="8"/>
      <c r="G4111" s="8"/>
      <c r="H4111" s="8"/>
      <c r="I4111" s="8"/>
      <c r="J4111" s="8"/>
      <c r="K4111" s="8"/>
      <c r="L4111" s="8"/>
      <c r="M4111" s="1"/>
      <c r="W4111" s="15"/>
    </row>
    <row r="4112" spans="2:23" ht="0" hidden="1" customHeight="1" x14ac:dyDescent="0.2">
      <c r="B4112" s="8"/>
      <c r="C4112" s="8"/>
      <c r="D4112" s="8"/>
      <c r="E4112" s="8"/>
      <c r="F4112" s="8"/>
      <c r="G4112" s="8"/>
      <c r="H4112" s="8"/>
      <c r="I4112" s="8"/>
      <c r="J4112" s="8"/>
      <c r="K4112" s="8"/>
      <c r="L4112" s="8"/>
      <c r="M4112" s="1"/>
      <c r="W4112" s="15"/>
    </row>
    <row r="4113" spans="2:23" ht="0" hidden="1" customHeight="1" x14ac:dyDescent="0.2">
      <c r="B4113" s="8"/>
      <c r="C4113" s="8"/>
      <c r="D4113" s="8"/>
      <c r="E4113" s="8"/>
      <c r="F4113" s="8"/>
      <c r="G4113" s="8"/>
      <c r="H4113" s="8"/>
      <c r="I4113" s="8"/>
      <c r="J4113" s="8"/>
      <c r="K4113" s="8"/>
      <c r="L4113" s="8"/>
      <c r="M4113" s="1"/>
      <c r="W4113" s="15"/>
    </row>
    <row r="4114" spans="2:23" ht="0" hidden="1" customHeight="1" x14ac:dyDescent="0.2">
      <c r="B4114" s="8"/>
      <c r="C4114" s="8"/>
      <c r="D4114" s="8"/>
      <c r="E4114" s="8"/>
      <c r="F4114" s="8"/>
      <c r="G4114" s="8"/>
      <c r="H4114" s="8"/>
      <c r="I4114" s="8"/>
      <c r="J4114" s="8"/>
      <c r="K4114" s="8"/>
      <c r="L4114" s="8"/>
      <c r="M4114" s="1"/>
      <c r="W4114" s="15"/>
    </row>
    <row r="4115" spans="2:23" ht="0" hidden="1" customHeight="1" x14ac:dyDescent="0.2">
      <c r="B4115" s="8"/>
      <c r="C4115" s="8"/>
      <c r="D4115" s="8"/>
      <c r="E4115" s="8"/>
      <c r="F4115" s="8"/>
      <c r="G4115" s="8"/>
      <c r="H4115" s="8"/>
      <c r="I4115" s="8"/>
      <c r="J4115" s="8"/>
      <c r="K4115" s="8"/>
      <c r="L4115" s="8"/>
      <c r="M4115" s="1"/>
      <c r="W4115" s="15"/>
    </row>
    <row r="4116" spans="2:23" ht="0" hidden="1" customHeight="1" x14ac:dyDescent="0.2">
      <c r="B4116" s="8"/>
      <c r="C4116" s="8"/>
      <c r="D4116" s="8"/>
      <c r="E4116" s="8"/>
      <c r="F4116" s="8"/>
      <c r="G4116" s="8"/>
      <c r="H4116" s="8"/>
      <c r="I4116" s="8"/>
      <c r="J4116" s="8"/>
      <c r="K4116" s="8"/>
      <c r="L4116" s="8"/>
      <c r="M4116" s="1"/>
      <c r="W4116" s="15"/>
    </row>
    <row r="4117" spans="2:23" ht="0" hidden="1" customHeight="1" x14ac:dyDescent="0.2">
      <c r="B4117" s="8"/>
      <c r="C4117" s="8"/>
      <c r="D4117" s="8"/>
      <c r="E4117" s="8"/>
      <c r="F4117" s="8"/>
      <c r="G4117" s="8"/>
      <c r="H4117" s="8"/>
      <c r="I4117" s="8"/>
      <c r="J4117" s="8"/>
      <c r="K4117" s="8"/>
      <c r="L4117" s="8"/>
      <c r="M4117" s="1"/>
      <c r="W4117" s="15"/>
    </row>
    <row r="4118" spans="2:23" ht="0" hidden="1" customHeight="1" x14ac:dyDescent="0.2">
      <c r="B4118" s="8"/>
      <c r="C4118" s="8"/>
      <c r="D4118" s="8"/>
      <c r="E4118" s="8"/>
      <c r="F4118" s="8"/>
      <c r="G4118" s="8"/>
      <c r="H4118" s="8"/>
      <c r="I4118" s="8"/>
      <c r="J4118" s="8"/>
      <c r="K4118" s="8"/>
      <c r="L4118" s="8"/>
      <c r="M4118" s="1"/>
      <c r="W4118" s="15"/>
    </row>
    <row r="4119" spans="2:23" ht="0" hidden="1" customHeight="1" x14ac:dyDescent="0.2">
      <c r="B4119" s="8"/>
      <c r="C4119" s="8"/>
      <c r="D4119" s="8"/>
      <c r="E4119" s="8"/>
      <c r="F4119" s="8"/>
      <c r="G4119" s="8"/>
      <c r="H4119" s="8"/>
      <c r="I4119" s="8"/>
      <c r="J4119" s="8"/>
      <c r="K4119" s="8"/>
      <c r="L4119" s="8"/>
      <c r="M4119" s="1"/>
      <c r="W4119" s="15"/>
    </row>
    <row r="4120" spans="2:23" ht="0" hidden="1" customHeight="1" x14ac:dyDescent="0.2">
      <c r="B4120" s="8"/>
      <c r="C4120" s="8"/>
      <c r="D4120" s="8"/>
      <c r="E4120" s="8"/>
      <c r="F4120" s="8"/>
      <c r="G4120" s="8"/>
      <c r="H4120" s="8"/>
      <c r="I4120" s="8"/>
      <c r="J4120" s="8"/>
      <c r="K4120" s="8"/>
      <c r="L4120" s="8"/>
      <c r="M4120" s="1"/>
      <c r="W4120" s="15"/>
    </row>
    <row r="4121" spans="2:23" ht="0" hidden="1" customHeight="1" x14ac:dyDescent="0.2">
      <c r="B4121" s="8"/>
      <c r="C4121" s="8"/>
      <c r="D4121" s="8"/>
      <c r="E4121" s="8"/>
      <c r="F4121" s="8"/>
      <c r="G4121" s="8"/>
      <c r="H4121" s="8"/>
      <c r="I4121" s="8"/>
      <c r="J4121" s="8"/>
      <c r="K4121" s="8"/>
      <c r="L4121" s="8"/>
      <c r="M4121" s="1"/>
      <c r="W4121" s="15"/>
    </row>
    <row r="4122" spans="2:23" ht="0" hidden="1" customHeight="1" x14ac:dyDescent="0.2">
      <c r="B4122" s="8"/>
      <c r="C4122" s="8"/>
      <c r="D4122" s="8"/>
      <c r="E4122" s="8"/>
      <c r="F4122" s="8"/>
      <c r="G4122" s="8"/>
      <c r="H4122" s="8"/>
      <c r="I4122" s="8"/>
      <c r="J4122" s="8"/>
      <c r="K4122" s="8"/>
      <c r="L4122" s="8"/>
      <c r="M4122" s="1"/>
      <c r="W4122" s="15"/>
    </row>
    <row r="4123" spans="2:23" ht="0" hidden="1" customHeight="1" x14ac:dyDescent="0.2">
      <c r="B4123" s="8"/>
      <c r="C4123" s="8"/>
      <c r="D4123" s="8"/>
      <c r="E4123" s="8"/>
      <c r="F4123" s="8"/>
      <c r="G4123" s="8"/>
      <c r="H4123" s="8"/>
      <c r="I4123" s="8"/>
      <c r="J4123" s="8"/>
      <c r="K4123" s="8"/>
      <c r="L4123" s="8"/>
      <c r="M4123" s="1"/>
      <c r="W4123" s="15"/>
    </row>
    <row r="4124" spans="2:23" ht="0" hidden="1" customHeight="1" x14ac:dyDescent="0.2">
      <c r="B4124" s="8"/>
      <c r="C4124" s="8"/>
      <c r="D4124" s="8"/>
      <c r="E4124" s="8"/>
      <c r="F4124" s="8"/>
      <c r="G4124" s="8"/>
      <c r="H4124" s="8"/>
      <c r="I4124" s="8"/>
      <c r="J4124" s="8"/>
      <c r="K4124" s="8"/>
      <c r="L4124" s="8"/>
      <c r="M4124" s="1"/>
      <c r="W4124" s="15"/>
    </row>
    <row r="4125" spans="2:23" ht="0" hidden="1" customHeight="1" x14ac:dyDescent="0.2">
      <c r="B4125" s="8"/>
      <c r="C4125" s="8"/>
      <c r="D4125" s="8"/>
      <c r="E4125" s="8"/>
      <c r="F4125" s="8"/>
      <c r="G4125" s="8"/>
      <c r="H4125" s="8"/>
      <c r="I4125" s="8"/>
      <c r="J4125" s="8"/>
      <c r="K4125" s="8"/>
      <c r="L4125" s="8"/>
      <c r="M4125" s="1"/>
      <c r="W4125" s="15"/>
    </row>
    <row r="4126" spans="2:23" ht="0" hidden="1" customHeight="1" x14ac:dyDescent="0.2">
      <c r="B4126" s="8"/>
      <c r="C4126" s="8"/>
      <c r="D4126" s="8"/>
      <c r="E4126" s="8"/>
      <c r="F4126" s="8"/>
      <c r="G4126" s="8"/>
      <c r="H4126" s="8"/>
      <c r="I4126" s="8"/>
      <c r="J4126" s="8"/>
      <c r="K4126" s="8"/>
      <c r="L4126" s="8"/>
      <c r="M4126" s="1"/>
      <c r="W4126" s="15"/>
    </row>
    <row r="4127" spans="2:23" ht="0" hidden="1" customHeight="1" x14ac:dyDescent="0.2">
      <c r="B4127" s="8"/>
      <c r="C4127" s="8"/>
      <c r="D4127" s="8"/>
      <c r="E4127" s="8"/>
      <c r="F4127" s="8"/>
      <c r="G4127" s="8"/>
      <c r="H4127" s="8"/>
      <c r="I4127" s="8"/>
      <c r="J4127" s="8"/>
      <c r="K4127" s="8"/>
      <c r="L4127" s="8"/>
      <c r="M4127" s="1"/>
      <c r="W4127" s="15"/>
    </row>
    <row r="4128" spans="2:23" ht="0" hidden="1" customHeight="1" x14ac:dyDescent="0.2">
      <c r="B4128" s="8"/>
      <c r="C4128" s="8"/>
      <c r="D4128" s="8"/>
      <c r="E4128" s="8"/>
      <c r="F4128" s="8"/>
      <c r="G4128" s="8"/>
      <c r="H4128" s="8"/>
      <c r="I4128" s="8"/>
      <c r="J4128" s="8"/>
      <c r="K4128" s="8"/>
      <c r="L4128" s="8"/>
      <c r="M4128" s="1"/>
      <c r="W4128" s="15"/>
    </row>
    <row r="4129" spans="2:23" ht="0" hidden="1" customHeight="1" x14ac:dyDescent="0.2">
      <c r="B4129" s="8"/>
      <c r="C4129" s="8"/>
      <c r="D4129" s="8"/>
      <c r="E4129" s="8"/>
      <c r="F4129" s="8"/>
      <c r="G4129" s="8"/>
      <c r="H4129" s="8"/>
      <c r="I4129" s="8"/>
      <c r="J4129" s="8"/>
      <c r="K4129" s="8"/>
      <c r="L4129" s="8"/>
      <c r="M4129" s="1"/>
      <c r="W4129" s="15"/>
    </row>
    <row r="4130" spans="2:23" ht="0" hidden="1" customHeight="1" x14ac:dyDescent="0.2">
      <c r="B4130" s="8"/>
      <c r="C4130" s="8"/>
      <c r="D4130" s="8"/>
      <c r="E4130" s="8"/>
      <c r="F4130" s="8"/>
      <c r="G4130" s="8"/>
      <c r="H4130" s="8"/>
      <c r="I4130" s="8"/>
      <c r="J4130" s="8"/>
      <c r="K4130" s="8"/>
      <c r="L4130" s="8"/>
      <c r="M4130" s="1"/>
      <c r="W4130" s="15"/>
    </row>
    <row r="4131" spans="2:23" ht="0" hidden="1" customHeight="1" x14ac:dyDescent="0.2">
      <c r="B4131" s="8"/>
      <c r="C4131" s="8"/>
      <c r="D4131" s="8"/>
      <c r="E4131" s="8"/>
      <c r="F4131" s="8"/>
      <c r="G4131" s="8"/>
      <c r="H4131" s="8"/>
      <c r="I4131" s="8"/>
      <c r="J4131" s="8"/>
      <c r="K4131" s="8"/>
      <c r="L4131" s="8"/>
      <c r="M4131" s="1"/>
      <c r="W4131" s="15"/>
    </row>
    <row r="4132" spans="2:23" ht="0" hidden="1" customHeight="1" x14ac:dyDescent="0.2">
      <c r="B4132" s="8"/>
      <c r="C4132" s="8"/>
      <c r="D4132" s="8"/>
      <c r="E4132" s="8"/>
      <c r="F4132" s="8"/>
      <c r="G4132" s="8"/>
      <c r="H4132" s="8"/>
      <c r="I4132" s="8"/>
      <c r="J4132" s="8"/>
      <c r="K4132" s="8"/>
      <c r="L4132" s="8"/>
      <c r="M4132" s="1"/>
      <c r="W4132" s="15"/>
    </row>
    <row r="4133" spans="2:23" ht="0" hidden="1" customHeight="1" x14ac:dyDescent="0.2">
      <c r="B4133" s="8"/>
      <c r="C4133" s="8"/>
      <c r="D4133" s="8"/>
      <c r="E4133" s="8"/>
      <c r="F4133" s="8"/>
      <c r="G4133" s="8"/>
      <c r="H4133" s="8"/>
      <c r="I4133" s="8"/>
      <c r="J4133" s="8"/>
      <c r="K4133" s="8"/>
      <c r="L4133" s="8"/>
      <c r="M4133" s="1"/>
      <c r="W4133" s="15"/>
    </row>
    <row r="4134" spans="2:23" ht="0" hidden="1" customHeight="1" x14ac:dyDescent="0.2">
      <c r="B4134" s="8"/>
      <c r="C4134" s="8"/>
      <c r="D4134" s="8"/>
      <c r="E4134" s="8"/>
      <c r="F4134" s="8"/>
      <c r="G4134" s="8"/>
      <c r="H4134" s="8"/>
      <c r="I4134" s="8"/>
      <c r="J4134" s="8"/>
      <c r="K4134" s="8"/>
      <c r="L4134" s="8"/>
      <c r="M4134" s="1"/>
      <c r="W4134" s="15"/>
    </row>
    <row r="4135" spans="2:23" ht="0" hidden="1" customHeight="1" x14ac:dyDescent="0.2">
      <c r="B4135" s="8"/>
      <c r="C4135" s="8"/>
      <c r="D4135" s="8"/>
      <c r="E4135" s="8"/>
      <c r="F4135" s="8"/>
      <c r="G4135" s="8"/>
      <c r="H4135" s="8"/>
      <c r="I4135" s="8"/>
      <c r="J4135" s="8"/>
      <c r="K4135" s="8"/>
      <c r="L4135" s="8"/>
      <c r="M4135" s="1"/>
      <c r="W4135" s="15"/>
    </row>
    <row r="4136" spans="2:23" ht="0" hidden="1" customHeight="1" x14ac:dyDescent="0.2">
      <c r="B4136" s="8"/>
      <c r="C4136" s="8"/>
      <c r="D4136" s="8"/>
      <c r="E4136" s="8"/>
      <c r="F4136" s="8"/>
      <c r="G4136" s="8"/>
      <c r="H4136" s="8"/>
      <c r="I4136" s="8"/>
      <c r="J4136" s="8"/>
      <c r="K4136" s="8"/>
      <c r="L4136" s="8"/>
      <c r="M4136" s="1"/>
      <c r="W4136" s="15"/>
    </row>
    <row r="4137" spans="2:23" ht="0" hidden="1" customHeight="1" x14ac:dyDescent="0.2">
      <c r="B4137" s="8"/>
      <c r="C4137" s="8"/>
      <c r="D4137" s="8"/>
      <c r="E4137" s="8"/>
      <c r="F4137" s="8"/>
      <c r="G4137" s="8"/>
      <c r="H4137" s="8"/>
      <c r="I4137" s="8"/>
      <c r="J4137" s="8"/>
      <c r="K4137" s="8"/>
      <c r="L4137" s="8"/>
      <c r="M4137" s="1"/>
      <c r="W4137" s="15"/>
    </row>
    <row r="4138" spans="2:23" ht="0" hidden="1" customHeight="1" x14ac:dyDescent="0.2">
      <c r="B4138" s="8"/>
      <c r="C4138" s="8"/>
      <c r="D4138" s="8"/>
      <c r="E4138" s="8"/>
      <c r="F4138" s="8"/>
      <c r="G4138" s="8"/>
      <c r="H4138" s="8"/>
      <c r="I4138" s="8"/>
      <c r="J4138" s="8"/>
      <c r="K4138" s="8"/>
      <c r="L4138" s="8"/>
      <c r="M4138" s="1"/>
      <c r="W4138" s="15"/>
    </row>
    <row r="4139" spans="2:23" ht="0" hidden="1" customHeight="1" x14ac:dyDescent="0.2">
      <c r="B4139" s="8"/>
      <c r="C4139" s="8"/>
      <c r="D4139" s="8"/>
      <c r="E4139" s="8"/>
      <c r="F4139" s="8"/>
      <c r="G4139" s="8"/>
      <c r="H4139" s="8"/>
      <c r="I4139" s="8"/>
      <c r="J4139" s="8"/>
      <c r="K4139" s="8"/>
      <c r="L4139" s="8"/>
      <c r="M4139" s="1"/>
      <c r="W4139" s="15"/>
    </row>
    <row r="4140" spans="2:23" ht="0" hidden="1" customHeight="1" x14ac:dyDescent="0.2">
      <c r="B4140" s="8"/>
      <c r="C4140" s="8"/>
      <c r="D4140" s="8"/>
      <c r="E4140" s="8"/>
      <c r="F4140" s="8"/>
      <c r="G4140" s="8"/>
      <c r="H4140" s="8"/>
      <c r="I4140" s="8"/>
      <c r="J4140" s="8"/>
      <c r="K4140" s="8"/>
      <c r="L4140" s="8"/>
      <c r="M4140" s="1"/>
      <c r="W4140" s="15"/>
    </row>
    <row r="4141" spans="2:23" ht="0" hidden="1" customHeight="1" x14ac:dyDescent="0.2">
      <c r="B4141" s="8"/>
      <c r="C4141" s="8"/>
      <c r="D4141" s="8"/>
      <c r="E4141" s="8"/>
      <c r="F4141" s="8"/>
      <c r="G4141" s="8"/>
      <c r="H4141" s="8"/>
      <c r="I4141" s="8"/>
      <c r="J4141" s="8"/>
      <c r="K4141" s="8"/>
      <c r="L4141" s="8"/>
      <c r="M4141" s="1"/>
      <c r="W4141" s="15"/>
    </row>
    <row r="4142" spans="2:23" ht="0" hidden="1" customHeight="1" x14ac:dyDescent="0.2">
      <c r="B4142" s="8"/>
      <c r="C4142" s="8"/>
      <c r="D4142" s="8"/>
      <c r="E4142" s="8"/>
      <c r="F4142" s="8"/>
      <c r="G4142" s="8"/>
      <c r="H4142" s="8"/>
      <c r="I4142" s="8"/>
      <c r="J4142" s="8"/>
      <c r="K4142" s="8"/>
      <c r="L4142" s="8"/>
      <c r="M4142" s="1"/>
      <c r="W4142" s="15"/>
    </row>
    <row r="4143" spans="2:23" ht="0" hidden="1" customHeight="1" x14ac:dyDescent="0.2">
      <c r="B4143" s="8"/>
      <c r="C4143" s="8"/>
      <c r="D4143" s="8"/>
      <c r="E4143" s="8"/>
      <c r="F4143" s="8"/>
      <c r="G4143" s="8"/>
      <c r="H4143" s="8"/>
      <c r="I4143" s="8"/>
      <c r="J4143" s="8"/>
      <c r="K4143" s="8"/>
      <c r="L4143" s="8"/>
      <c r="M4143" s="1"/>
      <c r="W4143" s="15"/>
    </row>
    <row r="4144" spans="2:23" ht="0" hidden="1" customHeight="1" x14ac:dyDescent="0.2">
      <c r="B4144" s="8"/>
      <c r="C4144" s="8"/>
      <c r="D4144" s="8"/>
      <c r="E4144" s="8"/>
      <c r="F4144" s="8"/>
      <c r="G4144" s="8"/>
      <c r="H4144" s="8"/>
      <c r="I4144" s="8"/>
      <c r="J4144" s="8"/>
      <c r="K4144" s="8"/>
      <c r="L4144" s="8"/>
      <c r="M4144" s="1"/>
      <c r="W4144" s="15"/>
    </row>
    <row r="4145" spans="2:23" ht="0" hidden="1" customHeight="1" x14ac:dyDescent="0.2">
      <c r="B4145" s="8"/>
      <c r="C4145" s="8"/>
      <c r="D4145" s="8"/>
      <c r="E4145" s="8"/>
      <c r="F4145" s="8"/>
      <c r="G4145" s="8"/>
      <c r="H4145" s="8"/>
      <c r="I4145" s="8"/>
      <c r="J4145" s="8"/>
      <c r="K4145" s="8"/>
      <c r="L4145" s="8"/>
      <c r="M4145" s="1"/>
      <c r="W4145" s="15"/>
    </row>
    <row r="4146" spans="2:23" ht="0" hidden="1" customHeight="1" x14ac:dyDescent="0.2">
      <c r="B4146" s="8"/>
      <c r="C4146" s="8"/>
      <c r="D4146" s="8"/>
      <c r="E4146" s="8"/>
      <c r="F4146" s="8"/>
      <c r="G4146" s="8"/>
      <c r="H4146" s="8"/>
      <c r="I4146" s="8"/>
      <c r="J4146" s="8"/>
      <c r="K4146" s="8"/>
      <c r="L4146" s="8"/>
      <c r="M4146" s="1"/>
      <c r="W4146" s="15"/>
    </row>
    <row r="4147" spans="2:23" ht="0" hidden="1" customHeight="1" x14ac:dyDescent="0.2">
      <c r="B4147" s="8"/>
      <c r="C4147" s="8"/>
      <c r="D4147" s="8"/>
      <c r="E4147" s="8"/>
      <c r="F4147" s="8"/>
      <c r="G4147" s="8"/>
      <c r="H4147" s="8"/>
      <c r="I4147" s="8"/>
      <c r="J4147" s="8"/>
      <c r="K4147" s="8"/>
      <c r="L4147" s="8"/>
      <c r="M4147" s="1"/>
      <c r="W4147" s="15"/>
    </row>
    <row r="4148" spans="2:23" ht="0" hidden="1" customHeight="1" x14ac:dyDescent="0.2">
      <c r="B4148" s="8"/>
      <c r="C4148" s="8"/>
      <c r="D4148" s="8"/>
      <c r="E4148" s="8"/>
      <c r="F4148" s="8"/>
      <c r="G4148" s="8"/>
      <c r="H4148" s="8"/>
      <c r="I4148" s="8"/>
      <c r="J4148" s="8"/>
      <c r="K4148" s="8"/>
      <c r="L4148" s="8"/>
      <c r="M4148" s="1"/>
      <c r="W4148" s="15"/>
    </row>
    <row r="4149" spans="2:23" ht="0" hidden="1" customHeight="1" x14ac:dyDescent="0.2">
      <c r="B4149" s="8"/>
      <c r="C4149" s="8"/>
      <c r="D4149" s="8"/>
      <c r="E4149" s="8"/>
      <c r="F4149" s="8"/>
      <c r="G4149" s="8"/>
      <c r="H4149" s="8"/>
      <c r="I4149" s="8"/>
      <c r="J4149" s="8"/>
      <c r="K4149" s="8"/>
      <c r="L4149" s="8"/>
      <c r="M4149" s="1"/>
      <c r="W4149" s="15"/>
    </row>
    <row r="4150" spans="2:23" ht="0" hidden="1" customHeight="1" x14ac:dyDescent="0.2">
      <c r="B4150" s="8"/>
      <c r="C4150" s="8"/>
      <c r="D4150" s="8"/>
      <c r="E4150" s="8"/>
      <c r="F4150" s="8"/>
      <c r="G4150" s="8"/>
      <c r="H4150" s="8"/>
      <c r="I4150" s="8"/>
      <c r="J4150" s="8"/>
      <c r="K4150" s="8"/>
      <c r="L4150" s="8"/>
      <c r="M4150" s="1"/>
      <c r="W4150" s="15"/>
    </row>
    <row r="4151" spans="2:23" ht="0" hidden="1" customHeight="1" x14ac:dyDescent="0.2">
      <c r="B4151" s="8"/>
      <c r="C4151" s="8"/>
      <c r="D4151" s="8"/>
      <c r="E4151" s="8"/>
      <c r="F4151" s="8"/>
      <c r="G4151" s="8"/>
      <c r="H4151" s="8"/>
      <c r="I4151" s="8"/>
      <c r="J4151" s="8"/>
      <c r="K4151" s="8"/>
      <c r="L4151" s="8"/>
      <c r="M4151" s="1"/>
      <c r="W4151" s="15"/>
    </row>
    <row r="4152" spans="2:23" ht="0" hidden="1" customHeight="1" x14ac:dyDescent="0.2">
      <c r="B4152" s="8"/>
      <c r="C4152" s="8"/>
      <c r="D4152" s="8"/>
      <c r="E4152" s="8"/>
      <c r="F4152" s="8"/>
      <c r="G4152" s="8"/>
      <c r="H4152" s="8"/>
      <c r="I4152" s="8"/>
      <c r="J4152" s="8"/>
      <c r="K4152" s="8"/>
      <c r="L4152" s="8"/>
      <c r="M4152" s="1"/>
      <c r="W4152" s="15"/>
    </row>
    <row r="4153" spans="2:23" ht="0" hidden="1" customHeight="1" x14ac:dyDescent="0.2">
      <c r="B4153" s="8"/>
      <c r="C4153" s="8"/>
      <c r="D4153" s="8"/>
      <c r="E4153" s="8"/>
      <c r="F4153" s="8"/>
      <c r="G4153" s="8"/>
      <c r="H4153" s="8"/>
      <c r="I4153" s="8"/>
      <c r="J4153" s="8"/>
      <c r="K4153" s="8"/>
      <c r="L4153" s="8"/>
      <c r="M4153" s="1"/>
      <c r="W4153" s="15"/>
    </row>
    <row r="4154" spans="2:23" ht="0" hidden="1" customHeight="1" x14ac:dyDescent="0.2">
      <c r="B4154" s="8"/>
      <c r="C4154" s="8"/>
      <c r="D4154" s="8"/>
      <c r="E4154" s="8"/>
      <c r="F4154" s="8"/>
      <c r="G4154" s="8"/>
      <c r="H4154" s="8"/>
      <c r="I4154" s="8"/>
      <c r="J4154" s="8"/>
      <c r="K4154" s="8"/>
      <c r="L4154" s="8"/>
      <c r="M4154" s="1"/>
      <c r="W4154" s="15"/>
    </row>
    <row r="4155" spans="2:23" ht="0" hidden="1" customHeight="1" x14ac:dyDescent="0.2">
      <c r="B4155" s="8"/>
      <c r="C4155" s="8"/>
      <c r="D4155" s="8"/>
      <c r="E4155" s="8"/>
      <c r="F4155" s="8"/>
      <c r="G4155" s="8"/>
      <c r="H4155" s="8"/>
      <c r="I4155" s="8"/>
      <c r="J4155" s="8"/>
      <c r="K4155" s="8"/>
      <c r="L4155" s="8"/>
      <c r="M4155" s="1"/>
      <c r="W4155" s="15"/>
    </row>
    <row r="4156" spans="2:23" ht="0" hidden="1" customHeight="1" x14ac:dyDescent="0.2">
      <c r="B4156" s="8"/>
      <c r="C4156" s="8"/>
      <c r="D4156" s="8"/>
      <c r="E4156" s="8"/>
      <c r="F4156" s="8"/>
      <c r="G4156" s="8"/>
      <c r="H4156" s="8"/>
      <c r="I4156" s="8"/>
      <c r="J4156" s="8"/>
      <c r="K4156" s="8"/>
      <c r="L4156" s="8"/>
      <c r="M4156" s="1"/>
      <c r="W4156" s="15"/>
    </row>
    <row r="4157" spans="2:23" ht="0" hidden="1" customHeight="1" x14ac:dyDescent="0.2">
      <c r="B4157" s="8"/>
      <c r="C4157" s="8"/>
      <c r="D4157" s="8"/>
      <c r="E4157" s="8"/>
      <c r="F4157" s="8"/>
      <c r="G4157" s="8"/>
      <c r="H4157" s="8"/>
      <c r="I4157" s="8"/>
      <c r="J4157" s="8"/>
      <c r="K4157" s="8"/>
      <c r="L4157" s="8"/>
      <c r="M4157" s="1"/>
      <c r="W4157" s="15"/>
    </row>
    <row r="4158" spans="2:23" ht="0" hidden="1" customHeight="1" x14ac:dyDescent="0.2">
      <c r="B4158" s="8"/>
      <c r="C4158" s="8"/>
      <c r="D4158" s="8"/>
      <c r="E4158" s="8"/>
      <c r="F4158" s="8"/>
      <c r="G4158" s="8"/>
      <c r="H4158" s="8"/>
      <c r="I4158" s="8"/>
      <c r="J4158" s="8"/>
      <c r="K4158" s="8"/>
      <c r="L4158" s="8"/>
      <c r="M4158" s="1"/>
      <c r="W4158" s="15"/>
    </row>
    <row r="4159" spans="2:23" ht="0" hidden="1" customHeight="1" x14ac:dyDescent="0.2">
      <c r="B4159" s="8"/>
      <c r="C4159" s="8"/>
      <c r="D4159" s="8"/>
      <c r="E4159" s="8"/>
      <c r="F4159" s="8"/>
      <c r="G4159" s="8"/>
      <c r="H4159" s="8"/>
      <c r="I4159" s="8"/>
      <c r="J4159" s="8"/>
      <c r="K4159" s="8"/>
      <c r="L4159" s="8"/>
      <c r="M4159" s="1"/>
      <c r="W4159" s="15"/>
    </row>
    <row r="4160" spans="2:23" ht="0" hidden="1" customHeight="1" x14ac:dyDescent="0.2">
      <c r="B4160" s="8"/>
      <c r="C4160" s="8"/>
      <c r="D4160" s="8"/>
      <c r="E4160" s="8"/>
      <c r="F4160" s="8"/>
      <c r="G4160" s="8"/>
      <c r="H4160" s="8"/>
      <c r="I4160" s="8"/>
      <c r="J4160" s="8"/>
      <c r="K4160" s="8"/>
      <c r="L4160" s="8"/>
      <c r="M4160" s="1"/>
      <c r="W4160" s="15"/>
    </row>
    <row r="4161" spans="2:23" ht="0" hidden="1" customHeight="1" x14ac:dyDescent="0.2">
      <c r="B4161" s="8"/>
      <c r="C4161" s="8"/>
      <c r="D4161" s="8"/>
      <c r="E4161" s="8"/>
      <c r="F4161" s="8"/>
      <c r="G4161" s="8"/>
      <c r="H4161" s="8"/>
      <c r="I4161" s="8"/>
      <c r="J4161" s="8"/>
      <c r="K4161" s="8"/>
      <c r="L4161" s="8"/>
      <c r="M4161" s="1"/>
      <c r="W4161" s="15"/>
    </row>
    <row r="4162" spans="2:23" ht="0" hidden="1" customHeight="1" x14ac:dyDescent="0.2">
      <c r="B4162" s="8"/>
      <c r="C4162" s="8"/>
      <c r="D4162" s="8"/>
      <c r="E4162" s="8"/>
      <c r="F4162" s="8"/>
      <c r="G4162" s="8"/>
      <c r="H4162" s="8"/>
      <c r="I4162" s="8"/>
      <c r="J4162" s="8"/>
      <c r="K4162" s="8"/>
      <c r="L4162" s="8"/>
      <c r="M4162" s="1"/>
      <c r="W4162" s="15"/>
    </row>
    <row r="4163" spans="2:23" ht="0" hidden="1" customHeight="1" x14ac:dyDescent="0.2">
      <c r="B4163" s="8"/>
      <c r="C4163" s="8"/>
      <c r="D4163" s="8"/>
      <c r="E4163" s="8"/>
      <c r="F4163" s="8"/>
      <c r="G4163" s="8"/>
      <c r="H4163" s="8"/>
      <c r="I4163" s="8"/>
      <c r="J4163" s="8"/>
      <c r="K4163" s="8"/>
      <c r="L4163" s="8"/>
      <c r="M4163" s="1"/>
      <c r="W4163" s="15"/>
    </row>
    <row r="4164" spans="2:23" ht="0" hidden="1" customHeight="1" x14ac:dyDescent="0.2">
      <c r="B4164" s="8"/>
      <c r="C4164" s="8"/>
      <c r="D4164" s="8"/>
      <c r="E4164" s="8"/>
      <c r="F4164" s="8"/>
      <c r="G4164" s="8"/>
      <c r="H4164" s="8"/>
      <c r="I4164" s="8"/>
      <c r="J4164" s="8"/>
      <c r="K4164" s="8"/>
      <c r="L4164" s="8"/>
      <c r="M4164" s="1"/>
      <c r="W4164" s="15"/>
    </row>
    <row r="4165" spans="2:23" ht="0" hidden="1" customHeight="1" x14ac:dyDescent="0.2">
      <c r="B4165" s="8"/>
      <c r="C4165" s="8"/>
      <c r="D4165" s="8"/>
      <c r="E4165" s="8"/>
      <c r="F4165" s="8"/>
      <c r="G4165" s="8"/>
      <c r="H4165" s="8"/>
      <c r="I4165" s="8"/>
      <c r="J4165" s="8"/>
      <c r="K4165" s="8"/>
      <c r="L4165" s="8"/>
      <c r="M4165" s="1"/>
      <c r="W4165" s="15"/>
    </row>
    <row r="4166" spans="2:23" ht="0" hidden="1" customHeight="1" x14ac:dyDescent="0.2">
      <c r="B4166" s="8"/>
      <c r="C4166" s="8"/>
      <c r="D4166" s="8"/>
      <c r="E4166" s="8"/>
      <c r="F4166" s="8"/>
      <c r="G4166" s="8"/>
      <c r="H4166" s="8"/>
      <c r="I4166" s="8"/>
      <c r="J4166" s="8"/>
      <c r="K4166" s="8"/>
      <c r="L4166" s="8"/>
      <c r="M4166" s="1"/>
      <c r="W4166" s="15"/>
    </row>
    <row r="4167" spans="2:23" ht="0" hidden="1" customHeight="1" x14ac:dyDescent="0.2">
      <c r="B4167" s="8"/>
      <c r="C4167" s="8"/>
      <c r="D4167" s="8"/>
      <c r="E4167" s="8"/>
      <c r="F4167" s="8"/>
      <c r="G4167" s="8"/>
      <c r="H4167" s="8"/>
      <c r="I4167" s="8"/>
      <c r="J4167" s="8"/>
      <c r="K4167" s="8"/>
      <c r="L4167" s="8"/>
      <c r="M4167" s="1"/>
      <c r="W4167" s="15"/>
    </row>
    <row r="4168" spans="2:23" ht="0" hidden="1" customHeight="1" x14ac:dyDescent="0.2">
      <c r="B4168" s="8"/>
      <c r="C4168" s="8"/>
      <c r="D4168" s="8"/>
      <c r="E4168" s="8"/>
      <c r="F4168" s="8"/>
      <c r="G4168" s="8"/>
      <c r="H4168" s="8"/>
      <c r="I4168" s="8"/>
      <c r="J4168" s="8"/>
      <c r="K4168" s="8"/>
      <c r="L4168" s="8"/>
      <c r="M4168" s="1"/>
      <c r="W4168" s="15"/>
    </row>
    <row r="4169" spans="2:23" ht="0" hidden="1" customHeight="1" x14ac:dyDescent="0.2">
      <c r="B4169" s="8"/>
      <c r="C4169" s="8"/>
      <c r="D4169" s="8"/>
      <c r="E4169" s="8"/>
      <c r="F4169" s="8"/>
      <c r="G4169" s="8"/>
      <c r="H4169" s="8"/>
      <c r="I4169" s="8"/>
      <c r="J4169" s="8"/>
      <c r="K4169" s="8"/>
      <c r="L4169" s="8"/>
      <c r="M4169" s="1"/>
      <c r="W4169" s="15"/>
    </row>
    <row r="4170" spans="2:23" ht="0" hidden="1" customHeight="1" x14ac:dyDescent="0.2">
      <c r="B4170" s="8"/>
      <c r="C4170" s="8"/>
      <c r="D4170" s="8"/>
      <c r="E4170" s="8"/>
      <c r="F4170" s="8"/>
      <c r="G4170" s="8"/>
      <c r="H4170" s="8"/>
      <c r="I4170" s="8"/>
      <c r="J4170" s="8"/>
      <c r="K4170" s="8"/>
      <c r="L4170" s="8"/>
      <c r="M4170" s="1"/>
      <c r="W4170" s="15"/>
    </row>
    <row r="4171" spans="2:23" ht="0" hidden="1" customHeight="1" x14ac:dyDescent="0.2">
      <c r="B4171" s="8"/>
      <c r="C4171" s="8"/>
      <c r="D4171" s="8"/>
      <c r="E4171" s="8"/>
      <c r="F4171" s="8"/>
      <c r="G4171" s="8"/>
      <c r="H4171" s="8"/>
      <c r="I4171" s="8"/>
      <c r="J4171" s="8"/>
      <c r="K4171" s="8"/>
      <c r="L4171" s="8"/>
      <c r="M4171" s="1"/>
      <c r="W4171" s="15"/>
    </row>
    <row r="4172" spans="2:23" ht="0" hidden="1" customHeight="1" x14ac:dyDescent="0.2">
      <c r="B4172" s="8"/>
      <c r="C4172" s="8"/>
      <c r="D4172" s="8"/>
      <c r="E4172" s="8"/>
      <c r="F4172" s="8"/>
      <c r="G4172" s="8"/>
      <c r="H4172" s="8"/>
      <c r="I4172" s="8"/>
      <c r="J4172" s="8"/>
      <c r="K4172" s="8"/>
      <c r="L4172" s="8"/>
      <c r="M4172" s="1"/>
      <c r="W4172" s="15"/>
    </row>
    <row r="4173" spans="2:23" ht="0" hidden="1" customHeight="1" x14ac:dyDescent="0.2">
      <c r="B4173" s="8"/>
      <c r="C4173" s="8"/>
      <c r="D4173" s="8"/>
      <c r="E4173" s="8"/>
      <c r="F4173" s="8"/>
      <c r="G4173" s="8"/>
      <c r="H4173" s="8"/>
      <c r="I4173" s="8"/>
      <c r="J4173" s="8"/>
      <c r="K4173" s="8"/>
      <c r="L4173" s="8"/>
      <c r="M4173" s="1"/>
      <c r="W4173" s="15"/>
    </row>
    <row r="4174" spans="2:23" ht="0" hidden="1" customHeight="1" x14ac:dyDescent="0.2">
      <c r="B4174" s="8"/>
      <c r="C4174" s="8"/>
      <c r="D4174" s="8"/>
      <c r="E4174" s="8"/>
      <c r="F4174" s="8"/>
      <c r="G4174" s="8"/>
      <c r="H4174" s="8"/>
      <c r="I4174" s="8"/>
      <c r="J4174" s="8"/>
      <c r="K4174" s="8"/>
      <c r="L4174" s="8"/>
      <c r="M4174" s="1"/>
      <c r="W4174" s="15"/>
    </row>
    <row r="4175" spans="2:23" ht="0" hidden="1" customHeight="1" x14ac:dyDescent="0.2">
      <c r="B4175" s="8"/>
      <c r="C4175" s="8"/>
      <c r="D4175" s="8"/>
      <c r="E4175" s="8"/>
      <c r="F4175" s="8"/>
      <c r="G4175" s="8"/>
      <c r="H4175" s="8"/>
      <c r="I4175" s="8"/>
      <c r="J4175" s="8"/>
      <c r="K4175" s="8"/>
      <c r="L4175" s="8"/>
      <c r="M4175" s="1"/>
      <c r="W4175" s="15"/>
    </row>
    <row r="4176" spans="2:23" ht="0" hidden="1" customHeight="1" x14ac:dyDescent="0.2">
      <c r="B4176" s="8"/>
      <c r="C4176" s="8"/>
      <c r="D4176" s="8"/>
      <c r="E4176" s="8"/>
      <c r="F4176" s="8"/>
      <c r="G4176" s="8"/>
      <c r="H4176" s="8"/>
      <c r="I4176" s="8"/>
      <c r="J4176" s="8"/>
      <c r="K4176" s="8"/>
      <c r="L4176" s="8"/>
      <c r="M4176" s="1"/>
      <c r="W4176" s="15"/>
    </row>
    <row r="4177" spans="2:23" ht="0" hidden="1" customHeight="1" x14ac:dyDescent="0.2">
      <c r="B4177" s="8"/>
      <c r="C4177" s="8"/>
      <c r="D4177" s="8"/>
      <c r="E4177" s="8"/>
      <c r="F4177" s="8"/>
      <c r="G4177" s="8"/>
      <c r="H4177" s="8"/>
      <c r="I4177" s="8"/>
      <c r="J4177" s="8"/>
      <c r="K4177" s="8"/>
      <c r="L4177" s="8"/>
      <c r="M4177" s="1"/>
      <c r="W4177" s="15"/>
    </row>
    <row r="4178" spans="2:23" ht="0" hidden="1" customHeight="1" x14ac:dyDescent="0.2">
      <c r="B4178" s="8"/>
      <c r="C4178" s="8"/>
      <c r="D4178" s="8"/>
      <c r="E4178" s="8"/>
      <c r="F4178" s="8"/>
      <c r="G4178" s="8"/>
      <c r="H4178" s="8"/>
      <c r="I4178" s="8"/>
      <c r="J4178" s="8"/>
      <c r="K4178" s="8"/>
      <c r="L4178" s="8"/>
      <c r="M4178" s="1"/>
      <c r="W4178" s="15"/>
    </row>
    <row r="4179" spans="2:23" ht="0" hidden="1" customHeight="1" x14ac:dyDescent="0.2">
      <c r="B4179" s="8"/>
      <c r="C4179" s="8"/>
      <c r="D4179" s="8"/>
      <c r="E4179" s="8"/>
      <c r="F4179" s="8"/>
      <c r="G4179" s="8"/>
      <c r="H4179" s="8"/>
      <c r="I4179" s="8"/>
      <c r="J4179" s="8"/>
      <c r="K4179" s="8"/>
      <c r="L4179" s="8"/>
      <c r="M4179" s="1"/>
      <c r="W4179" s="15"/>
    </row>
    <row r="4180" spans="2:23" ht="0" hidden="1" customHeight="1" x14ac:dyDescent="0.2">
      <c r="B4180" s="8"/>
      <c r="C4180" s="8"/>
      <c r="D4180" s="8"/>
      <c r="E4180" s="8"/>
      <c r="F4180" s="8"/>
      <c r="G4180" s="8"/>
      <c r="H4180" s="8"/>
      <c r="I4180" s="8"/>
      <c r="J4180" s="8"/>
      <c r="K4180" s="8"/>
      <c r="L4180" s="8"/>
      <c r="M4180" s="1"/>
      <c r="W4180" s="15"/>
    </row>
    <row r="4181" spans="2:23" ht="0" hidden="1" customHeight="1" x14ac:dyDescent="0.2">
      <c r="B4181" s="8"/>
      <c r="C4181" s="8"/>
      <c r="D4181" s="8"/>
      <c r="E4181" s="8"/>
      <c r="F4181" s="8"/>
      <c r="G4181" s="8"/>
      <c r="H4181" s="8"/>
      <c r="I4181" s="8"/>
      <c r="J4181" s="8"/>
      <c r="K4181" s="8"/>
      <c r="L4181" s="8"/>
      <c r="M4181" s="1"/>
      <c r="W4181" s="15"/>
    </row>
    <row r="4182" spans="2:23" ht="0" hidden="1" customHeight="1" x14ac:dyDescent="0.2">
      <c r="B4182" s="8"/>
      <c r="C4182" s="8"/>
      <c r="D4182" s="8"/>
      <c r="E4182" s="8"/>
      <c r="F4182" s="8"/>
      <c r="G4182" s="8"/>
      <c r="H4182" s="8"/>
      <c r="I4182" s="8"/>
      <c r="J4182" s="8"/>
      <c r="K4182" s="8"/>
      <c r="L4182" s="8"/>
      <c r="M4182" s="1"/>
      <c r="W4182" s="15"/>
    </row>
    <row r="4183" spans="2:23" ht="0" hidden="1" customHeight="1" x14ac:dyDescent="0.2">
      <c r="B4183" s="8"/>
      <c r="C4183" s="8"/>
      <c r="D4183" s="8"/>
      <c r="E4183" s="8"/>
      <c r="F4183" s="8"/>
      <c r="G4183" s="8"/>
      <c r="H4183" s="8"/>
      <c r="I4183" s="8"/>
      <c r="J4183" s="8"/>
      <c r="K4183" s="8"/>
      <c r="L4183" s="8"/>
      <c r="M4183" s="1"/>
      <c r="W4183" s="15"/>
    </row>
    <row r="4184" spans="2:23" ht="0" hidden="1" customHeight="1" x14ac:dyDescent="0.2">
      <c r="B4184" s="8"/>
      <c r="C4184" s="8"/>
      <c r="D4184" s="8"/>
      <c r="E4184" s="8"/>
      <c r="F4184" s="8"/>
      <c r="G4184" s="8"/>
      <c r="H4184" s="8"/>
      <c r="I4184" s="8"/>
      <c r="J4184" s="8"/>
      <c r="K4184" s="8"/>
      <c r="L4184" s="8"/>
      <c r="M4184" s="1"/>
      <c r="W4184" s="15"/>
    </row>
    <row r="4185" spans="2:23" ht="0" hidden="1" customHeight="1" x14ac:dyDescent="0.2">
      <c r="B4185" s="8"/>
      <c r="C4185" s="8"/>
      <c r="D4185" s="8"/>
      <c r="E4185" s="8"/>
      <c r="F4185" s="8"/>
      <c r="G4185" s="8"/>
      <c r="H4185" s="8"/>
      <c r="I4185" s="8"/>
      <c r="J4185" s="8"/>
      <c r="K4185" s="8"/>
      <c r="L4185" s="8"/>
      <c r="M4185" s="1"/>
      <c r="W4185" s="15"/>
    </row>
    <row r="4186" spans="2:23" ht="0" hidden="1" customHeight="1" x14ac:dyDescent="0.2">
      <c r="B4186" s="8"/>
      <c r="C4186" s="8"/>
      <c r="D4186" s="8"/>
      <c r="E4186" s="8"/>
      <c r="F4186" s="8"/>
      <c r="G4186" s="8"/>
      <c r="H4186" s="8"/>
      <c r="I4186" s="8"/>
      <c r="J4186" s="8"/>
      <c r="K4186" s="8"/>
      <c r="L4186" s="8"/>
      <c r="M4186" s="1"/>
      <c r="W4186" s="15"/>
    </row>
    <row r="4187" spans="2:23" ht="0" hidden="1" customHeight="1" x14ac:dyDescent="0.2">
      <c r="B4187" s="8"/>
      <c r="C4187" s="8"/>
      <c r="D4187" s="8"/>
      <c r="E4187" s="8"/>
      <c r="F4187" s="8"/>
      <c r="G4187" s="8"/>
      <c r="H4187" s="8"/>
      <c r="I4187" s="8"/>
      <c r="J4187" s="8"/>
      <c r="K4187" s="8"/>
      <c r="L4187" s="8"/>
      <c r="M4187" s="1"/>
      <c r="W4187" s="15"/>
    </row>
    <row r="4188" spans="2:23" ht="0" hidden="1" customHeight="1" x14ac:dyDescent="0.2">
      <c r="B4188" s="8"/>
      <c r="C4188" s="8"/>
      <c r="D4188" s="8"/>
      <c r="E4188" s="8"/>
      <c r="F4188" s="8"/>
      <c r="G4188" s="8"/>
      <c r="H4188" s="8"/>
      <c r="I4188" s="8"/>
      <c r="J4188" s="8"/>
      <c r="K4188" s="8"/>
      <c r="L4188" s="8"/>
      <c r="M4188" s="1"/>
      <c r="W4188" s="15"/>
    </row>
    <row r="4189" spans="2:23" ht="0" hidden="1" customHeight="1" x14ac:dyDescent="0.2">
      <c r="B4189" s="8"/>
      <c r="C4189" s="8"/>
      <c r="D4189" s="8"/>
      <c r="E4189" s="8"/>
      <c r="F4189" s="8"/>
      <c r="G4189" s="8"/>
      <c r="H4189" s="8"/>
      <c r="I4189" s="8"/>
      <c r="J4189" s="8"/>
      <c r="K4189" s="8"/>
      <c r="L4189" s="8"/>
      <c r="M4189" s="1"/>
      <c r="W4189" s="15"/>
    </row>
    <row r="4190" spans="2:23" ht="0" hidden="1" customHeight="1" x14ac:dyDescent="0.2">
      <c r="B4190" s="8"/>
      <c r="C4190" s="8"/>
      <c r="D4190" s="8"/>
      <c r="E4190" s="8"/>
      <c r="F4190" s="8"/>
      <c r="G4190" s="8"/>
      <c r="H4190" s="8"/>
      <c r="I4190" s="8"/>
      <c r="J4190" s="8"/>
      <c r="K4190" s="8"/>
      <c r="L4190" s="8"/>
      <c r="M4190" s="1"/>
      <c r="W4190" s="15"/>
    </row>
    <row r="4191" spans="2:23" ht="0" hidden="1" customHeight="1" x14ac:dyDescent="0.2">
      <c r="B4191" s="8"/>
      <c r="C4191" s="8"/>
      <c r="D4191" s="8"/>
      <c r="E4191" s="8"/>
      <c r="F4191" s="8"/>
      <c r="G4191" s="8"/>
      <c r="H4191" s="8"/>
      <c r="I4191" s="8"/>
      <c r="J4191" s="8"/>
      <c r="K4191" s="8"/>
      <c r="L4191" s="8"/>
      <c r="M4191" s="1"/>
      <c r="W4191" s="15"/>
    </row>
    <row r="4192" spans="2:23" ht="0" hidden="1" customHeight="1" x14ac:dyDescent="0.2">
      <c r="B4192" s="8"/>
      <c r="C4192" s="8"/>
      <c r="D4192" s="8"/>
      <c r="E4192" s="8"/>
      <c r="F4192" s="8"/>
      <c r="G4192" s="8"/>
      <c r="H4192" s="8"/>
      <c r="I4192" s="8"/>
      <c r="J4192" s="8"/>
      <c r="K4192" s="8"/>
      <c r="L4192" s="8"/>
      <c r="M4192" s="1"/>
      <c r="W4192" s="15"/>
    </row>
    <row r="4193" spans="2:23" ht="0" hidden="1" customHeight="1" x14ac:dyDescent="0.2">
      <c r="B4193" s="8"/>
      <c r="C4193" s="8"/>
      <c r="D4193" s="8"/>
      <c r="E4193" s="8"/>
      <c r="F4193" s="8"/>
      <c r="G4193" s="8"/>
      <c r="H4193" s="8"/>
      <c r="I4193" s="8"/>
      <c r="J4193" s="8"/>
      <c r="K4193" s="8"/>
      <c r="L4193" s="8"/>
      <c r="M4193" s="1"/>
      <c r="W4193" s="15"/>
    </row>
    <row r="4194" spans="2:23" ht="0" hidden="1" customHeight="1" x14ac:dyDescent="0.2">
      <c r="B4194" s="8"/>
      <c r="C4194" s="8"/>
      <c r="D4194" s="8"/>
      <c r="E4194" s="8"/>
      <c r="F4194" s="8"/>
      <c r="G4194" s="8"/>
      <c r="H4194" s="8"/>
      <c r="I4194" s="8"/>
      <c r="J4194" s="8"/>
      <c r="K4194" s="8"/>
      <c r="L4194" s="8"/>
      <c r="M4194" s="1"/>
      <c r="W4194" s="15"/>
    </row>
    <row r="4195" spans="2:23" ht="0" hidden="1" customHeight="1" x14ac:dyDescent="0.2">
      <c r="B4195" s="8"/>
      <c r="C4195" s="8"/>
      <c r="D4195" s="8"/>
      <c r="E4195" s="8"/>
      <c r="F4195" s="8"/>
      <c r="G4195" s="8"/>
      <c r="H4195" s="8"/>
      <c r="I4195" s="8"/>
      <c r="J4195" s="8"/>
      <c r="K4195" s="8"/>
      <c r="L4195" s="8"/>
      <c r="M4195" s="1"/>
      <c r="W4195" s="15"/>
    </row>
    <row r="4196" spans="2:23" ht="0" hidden="1" customHeight="1" x14ac:dyDescent="0.2">
      <c r="B4196" s="8"/>
      <c r="C4196" s="8"/>
      <c r="D4196" s="8"/>
      <c r="E4196" s="8"/>
      <c r="F4196" s="8"/>
      <c r="G4196" s="8"/>
      <c r="H4196" s="8"/>
      <c r="I4196" s="8"/>
      <c r="J4196" s="8"/>
      <c r="K4196" s="8"/>
      <c r="L4196" s="8"/>
      <c r="M4196" s="1"/>
      <c r="W4196" s="15"/>
    </row>
    <row r="4197" spans="2:23" ht="0" hidden="1" customHeight="1" x14ac:dyDescent="0.2">
      <c r="B4197" s="8"/>
      <c r="C4197" s="8"/>
      <c r="D4197" s="8"/>
      <c r="E4197" s="8"/>
      <c r="F4197" s="8"/>
      <c r="G4197" s="8"/>
      <c r="H4197" s="8"/>
      <c r="I4197" s="8"/>
      <c r="J4197" s="8"/>
      <c r="K4197" s="8"/>
      <c r="L4197" s="8"/>
      <c r="M4197" s="1"/>
      <c r="W4197" s="15"/>
    </row>
    <row r="4198" spans="2:23" ht="0" hidden="1" customHeight="1" x14ac:dyDescent="0.2">
      <c r="B4198" s="8"/>
      <c r="C4198" s="8"/>
      <c r="D4198" s="8"/>
      <c r="E4198" s="8"/>
      <c r="F4198" s="8"/>
      <c r="G4198" s="8"/>
      <c r="H4198" s="8"/>
      <c r="I4198" s="8"/>
      <c r="J4198" s="8"/>
      <c r="K4198" s="8"/>
      <c r="L4198" s="8"/>
      <c r="M4198" s="1"/>
      <c r="W4198" s="15"/>
    </row>
    <row r="4199" spans="2:23" ht="0" hidden="1" customHeight="1" x14ac:dyDescent="0.2">
      <c r="B4199" s="8"/>
      <c r="C4199" s="8"/>
      <c r="D4199" s="8"/>
      <c r="E4199" s="8"/>
      <c r="F4199" s="8"/>
      <c r="G4199" s="8"/>
      <c r="H4199" s="8"/>
      <c r="I4199" s="8"/>
      <c r="J4199" s="8"/>
      <c r="K4199" s="8"/>
      <c r="L4199" s="8"/>
      <c r="M4199" s="1"/>
      <c r="W4199" s="15"/>
    </row>
    <row r="4200" spans="2:23" ht="0" hidden="1" customHeight="1" x14ac:dyDescent="0.2">
      <c r="B4200" s="8"/>
      <c r="C4200" s="8"/>
      <c r="D4200" s="8"/>
      <c r="E4200" s="8"/>
      <c r="F4200" s="8"/>
      <c r="G4200" s="8"/>
      <c r="H4200" s="8"/>
      <c r="I4200" s="8"/>
      <c r="J4200" s="8"/>
      <c r="K4200" s="8"/>
      <c r="L4200" s="8"/>
      <c r="M4200" s="1"/>
      <c r="W4200" s="15"/>
    </row>
    <row r="4201" spans="2:23" ht="0" hidden="1" customHeight="1" x14ac:dyDescent="0.2">
      <c r="B4201" s="8"/>
      <c r="C4201" s="8"/>
      <c r="D4201" s="8"/>
      <c r="E4201" s="8"/>
      <c r="F4201" s="8"/>
      <c r="G4201" s="8"/>
      <c r="H4201" s="8"/>
      <c r="I4201" s="8"/>
      <c r="J4201" s="8"/>
      <c r="K4201" s="8"/>
      <c r="L4201" s="8"/>
      <c r="M4201" s="1"/>
      <c r="W4201" s="15"/>
    </row>
    <row r="4202" spans="2:23" ht="0" hidden="1" customHeight="1" x14ac:dyDescent="0.2">
      <c r="B4202" s="8"/>
      <c r="C4202" s="8"/>
      <c r="D4202" s="8"/>
      <c r="E4202" s="8"/>
      <c r="F4202" s="8"/>
      <c r="G4202" s="8"/>
      <c r="H4202" s="8"/>
      <c r="I4202" s="8"/>
      <c r="J4202" s="8"/>
      <c r="K4202" s="8"/>
      <c r="L4202" s="8"/>
      <c r="M4202" s="1"/>
      <c r="W4202" s="15"/>
    </row>
    <row r="4203" spans="2:23" ht="0" hidden="1" customHeight="1" x14ac:dyDescent="0.2">
      <c r="B4203" s="8"/>
      <c r="C4203" s="8"/>
      <c r="D4203" s="8"/>
      <c r="E4203" s="8"/>
      <c r="F4203" s="8"/>
      <c r="G4203" s="8"/>
      <c r="H4203" s="8"/>
      <c r="I4203" s="8"/>
      <c r="J4203" s="8"/>
      <c r="K4203" s="8"/>
      <c r="L4203" s="8"/>
      <c r="M4203" s="1"/>
      <c r="W4203" s="15"/>
    </row>
    <row r="4204" spans="2:23" ht="0" hidden="1" customHeight="1" x14ac:dyDescent="0.2">
      <c r="B4204" s="8"/>
      <c r="C4204" s="8"/>
      <c r="D4204" s="8"/>
      <c r="E4204" s="8"/>
      <c r="F4204" s="8"/>
      <c r="G4204" s="8"/>
      <c r="H4204" s="8"/>
      <c r="I4204" s="8"/>
      <c r="J4204" s="8"/>
      <c r="K4204" s="8"/>
      <c r="L4204" s="8"/>
      <c r="M4204" s="1"/>
      <c r="W4204" s="15"/>
    </row>
    <row r="4205" spans="2:23" ht="0" hidden="1" customHeight="1" x14ac:dyDescent="0.2">
      <c r="B4205" s="8"/>
      <c r="C4205" s="8"/>
      <c r="D4205" s="8"/>
      <c r="E4205" s="8"/>
      <c r="F4205" s="8"/>
      <c r="G4205" s="8"/>
      <c r="H4205" s="8"/>
      <c r="I4205" s="8"/>
      <c r="J4205" s="8"/>
      <c r="K4205" s="8"/>
      <c r="L4205" s="8"/>
      <c r="M4205" s="1"/>
      <c r="W4205" s="15"/>
    </row>
    <row r="4206" spans="2:23" ht="0" hidden="1" customHeight="1" x14ac:dyDescent="0.2">
      <c r="B4206" s="8"/>
      <c r="C4206" s="8"/>
      <c r="D4206" s="8"/>
      <c r="E4206" s="8"/>
      <c r="F4206" s="8"/>
      <c r="G4206" s="8"/>
      <c r="H4206" s="8"/>
      <c r="I4206" s="8"/>
      <c r="J4206" s="8"/>
      <c r="K4206" s="8"/>
      <c r="L4206" s="8"/>
      <c r="M4206" s="1"/>
      <c r="W4206" s="15"/>
    </row>
    <row r="4207" spans="2:23" ht="0" hidden="1" customHeight="1" x14ac:dyDescent="0.2">
      <c r="B4207" s="8"/>
      <c r="C4207" s="8"/>
      <c r="D4207" s="8"/>
      <c r="E4207" s="8"/>
      <c r="F4207" s="8"/>
      <c r="G4207" s="8"/>
      <c r="H4207" s="8"/>
      <c r="I4207" s="8"/>
      <c r="J4207" s="8"/>
      <c r="K4207" s="8"/>
      <c r="L4207" s="8"/>
      <c r="M4207" s="1"/>
      <c r="W4207" s="15"/>
    </row>
    <row r="4208" spans="2:23" ht="0" hidden="1" customHeight="1" x14ac:dyDescent="0.2">
      <c r="B4208" s="8"/>
      <c r="C4208" s="8"/>
      <c r="D4208" s="8"/>
      <c r="E4208" s="8"/>
      <c r="F4208" s="8"/>
      <c r="G4208" s="8"/>
      <c r="H4208" s="8"/>
      <c r="I4208" s="8"/>
      <c r="J4208" s="8"/>
      <c r="K4208" s="8"/>
      <c r="L4208" s="8"/>
      <c r="M4208" s="1"/>
      <c r="W4208" s="15"/>
    </row>
    <row r="4209" spans="2:23" ht="0" hidden="1" customHeight="1" x14ac:dyDescent="0.2">
      <c r="B4209" s="8"/>
      <c r="C4209" s="8"/>
      <c r="D4209" s="8"/>
      <c r="E4209" s="8"/>
      <c r="F4209" s="8"/>
      <c r="G4209" s="8"/>
      <c r="H4209" s="8"/>
      <c r="I4209" s="8"/>
      <c r="J4209" s="8"/>
      <c r="K4209" s="8"/>
      <c r="L4209" s="8"/>
      <c r="M4209" s="1"/>
      <c r="W4209" s="15"/>
    </row>
    <row r="4210" spans="2:23" ht="0" hidden="1" customHeight="1" x14ac:dyDescent="0.2">
      <c r="B4210" s="8"/>
      <c r="C4210" s="8"/>
      <c r="D4210" s="8"/>
      <c r="E4210" s="8"/>
      <c r="F4210" s="8"/>
      <c r="G4210" s="8"/>
      <c r="H4210" s="8"/>
      <c r="I4210" s="8"/>
      <c r="J4210" s="8"/>
      <c r="K4210" s="8"/>
      <c r="L4210" s="8"/>
      <c r="M4210" s="1"/>
      <c r="W4210" s="15"/>
    </row>
    <row r="4211" spans="2:23" ht="0" hidden="1" customHeight="1" x14ac:dyDescent="0.2">
      <c r="B4211" s="8"/>
      <c r="C4211" s="8"/>
      <c r="D4211" s="8"/>
      <c r="E4211" s="8"/>
      <c r="F4211" s="8"/>
      <c r="G4211" s="8"/>
      <c r="H4211" s="8"/>
      <c r="I4211" s="8"/>
      <c r="J4211" s="8"/>
      <c r="K4211" s="8"/>
      <c r="L4211" s="8"/>
      <c r="M4211" s="1"/>
      <c r="W4211" s="15"/>
    </row>
    <row r="4212" spans="2:23" ht="0" hidden="1" customHeight="1" x14ac:dyDescent="0.2">
      <c r="B4212" s="8"/>
      <c r="C4212" s="8"/>
      <c r="D4212" s="8"/>
      <c r="E4212" s="8"/>
      <c r="F4212" s="8"/>
      <c r="G4212" s="8"/>
      <c r="H4212" s="8"/>
      <c r="I4212" s="8"/>
      <c r="J4212" s="8"/>
      <c r="K4212" s="8"/>
      <c r="L4212" s="8"/>
      <c r="M4212" s="1"/>
      <c r="W4212" s="15"/>
    </row>
    <row r="4213" spans="2:23" ht="0" hidden="1" customHeight="1" x14ac:dyDescent="0.2">
      <c r="B4213" s="8"/>
      <c r="C4213" s="8"/>
      <c r="D4213" s="8"/>
      <c r="E4213" s="8"/>
      <c r="F4213" s="8"/>
      <c r="G4213" s="8"/>
      <c r="H4213" s="8"/>
      <c r="I4213" s="8"/>
      <c r="J4213" s="8"/>
      <c r="K4213" s="8"/>
      <c r="L4213" s="8"/>
      <c r="M4213" s="1"/>
      <c r="W4213" s="15"/>
    </row>
    <row r="4214" spans="2:23" ht="0" hidden="1" customHeight="1" x14ac:dyDescent="0.2">
      <c r="B4214" s="8"/>
      <c r="C4214" s="8"/>
      <c r="D4214" s="8"/>
      <c r="E4214" s="8"/>
      <c r="F4214" s="8"/>
      <c r="G4214" s="8"/>
      <c r="H4214" s="8"/>
      <c r="I4214" s="8"/>
      <c r="J4214" s="8"/>
      <c r="K4214" s="8"/>
      <c r="L4214" s="8"/>
      <c r="M4214" s="1"/>
      <c r="W4214" s="15"/>
    </row>
    <row r="4215" spans="2:23" ht="0" hidden="1" customHeight="1" x14ac:dyDescent="0.2">
      <c r="B4215" s="8"/>
      <c r="C4215" s="8"/>
      <c r="D4215" s="8"/>
      <c r="E4215" s="8"/>
      <c r="F4215" s="8"/>
      <c r="G4215" s="8"/>
      <c r="H4215" s="8"/>
      <c r="I4215" s="8"/>
      <c r="J4215" s="8"/>
      <c r="K4215" s="8"/>
      <c r="L4215" s="8"/>
      <c r="M4215" s="1"/>
      <c r="W4215" s="15"/>
    </row>
    <row r="4216" spans="2:23" ht="0" hidden="1" customHeight="1" x14ac:dyDescent="0.2">
      <c r="B4216" s="8"/>
      <c r="C4216" s="8"/>
      <c r="D4216" s="8"/>
      <c r="E4216" s="8"/>
      <c r="F4216" s="8"/>
      <c r="G4216" s="8"/>
      <c r="H4216" s="8"/>
      <c r="I4216" s="8"/>
      <c r="J4216" s="8"/>
      <c r="K4216" s="8"/>
      <c r="L4216" s="8"/>
      <c r="M4216" s="1"/>
      <c r="W4216" s="15"/>
    </row>
    <row r="4217" spans="2:23" ht="0" hidden="1" customHeight="1" x14ac:dyDescent="0.2">
      <c r="B4217" s="8"/>
      <c r="C4217" s="8"/>
      <c r="D4217" s="8"/>
      <c r="E4217" s="8"/>
      <c r="F4217" s="8"/>
      <c r="G4217" s="8"/>
      <c r="H4217" s="8"/>
      <c r="I4217" s="8"/>
      <c r="J4217" s="8"/>
      <c r="K4217" s="8"/>
      <c r="L4217" s="8"/>
      <c r="M4217" s="1"/>
      <c r="W4217" s="15"/>
    </row>
    <row r="4218" spans="2:23" ht="0" hidden="1" customHeight="1" x14ac:dyDescent="0.2">
      <c r="B4218" s="8"/>
      <c r="C4218" s="8"/>
      <c r="D4218" s="8"/>
      <c r="E4218" s="8"/>
      <c r="F4218" s="8"/>
      <c r="G4218" s="8"/>
      <c r="H4218" s="8"/>
      <c r="I4218" s="8"/>
      <c r="J4218" s="8"/>
      <c r="K4218" s="8"/>
      <c r="L4218" s="8"/>
      <c r="M4218" s="1"/>
      <c r="W4218" s="15"/>
    </row>
    <row r="4219" spans="2:23" ht="0" hidden="1" customHeight="1" x14ac:dyDescent="0.2">
      <c r="B4219" s="8"/>
      <c r="C4219" s="8"/>
      <c r="D4219" s="8"/>
      <c r="E4219" s="8"/>
      <c r="F4219" s="8"/>
      <c r="G4219" s="8"/>
      <c r="H4219" s="8"/>
      <c r="I4219" s="8"/>
      <c r="J4219" s="8"/>
      <c r="K4219" s="8"/>
      <c r="L4219" s="8"/>
      <c r="M4219" s="1"/>
      <c r="W4219" s="15"/>
    </row>
    <row r="4220" spans="2:23" ht="0" hidden="1" customHeight="1" x14ac:dyDescent="0.2">
      <c r="B4220" s="8"/>
      <c r="C4220" s="8"/>
      <c r="D4220" s="8"/>
      <c r="E4220" s="8"/>
      <c r="F4220" s="8"/>
      <c r="G4220" s="8"/>
      <c r="H4220" s="8"/>
      <c r="I4220" s="8"/>
      <c r="J4220" s="8"/>
      <c r="K4220" s="8"/>
      <c r="L4220" s="8"/>
      <c r="M4220" s="1"/>
      <c r="W4220" s="15"/>
    </row>
    <row r="4221" spans="2:23" ht="0" hidden="1" customHeight="1" x14ac:dyDescent="0.2">
      <c r="B4221" s="8"/>
      <c r="C4221" s="8"/>
      <c r="D4221" s="8"/>
      <c r="E4221" s="8"/>
      <c r="F4221" s="8"/>
      <c r="G4221" s="8"/>
      <c r="H4221" s="8"/>
      <c r="I4221" s="8"/>
      <c r="J4221" s="8"/>
      <c r="K4221" s="8"/>
      <c r="L4221" s="8"/>
      <c r="M4221" s="1"/>
      <c r="W4221" s="15"/>
    </row>
    <row r="4222" spans="2:23" ht="0" hidden="1" customHeight="1" x14ac:dyDescent="0.2">
      <c r="B4222" s="8"/>
      <c r="C4222" s="8"/>
      <c r="D4222" s="8"/>
      <c r="E4222" s="8"/>
      <c r="F4222" s="8"/>
      <c r="G4222" s="8"/>
      <c r="H4222" s="8"/>
      <c r="I4222" s="8"/>
      <c r="J4222" s="8"/>
      <c r="K4222" s="8"/>
      <c r="L4222" s="8"/>
      <c r="M4222" s="1"/>
      <c r="W4222" s="15"/>
    </row>
    <row r="4223" spans="2:23" ht="0" hidden="1" customHeight="1" x14ac:dyDescent="0.2">
      <c r="B4223" s="8"/>
      <c r="C4223" s="8"/>
      <c r="D4223" s="8"/>
      <c r="E4223" s="8"/>
      <c r="F4223" s="8"/>
      <c r="G4223" s="8"/>
      <c r="H4223" s="8"/>
      <c r="I4223" s="8"/>
      <c r="J4223" s="8"/>
      <c r="K4223" s="8"/>
      <c r="L4223" s="8"/>
      <c r="M4223" s="1"/>
      <c r="W4223" s="15"/>
    </row>
    <row r="4224" spans="2:23" ht="0" hidden="1" customHeight="1" x14ac:dyDescent="0.2">
      <c r="B4224" s="8"/>
      <c r="C4224" s="8"/>
      <c r="D4224" s="8"/>
      <c r="E4224" s="8"/>
      <c r="F4224" s="8"/>
      <c r="G4224" s="8"/>
      <c r="H4224" s="8"/>
      <c r="I4224" s="8"/>
      <c r="J4224" s="8"/>
      <c r="K4224" s="8"/>
      <c r="L4224" s="8"/>
      <c r="M4224" s="1"/>
      <c r="W4224" s="15"/>
    </row>
    <row r="4225" spans="2:23" ht="0" hidden="1" customHeight="1" x14ac:dyDescent="0.2">
      <c r="B4225" s="8"/>
      <c r="C4225" s="8"/>
      <c r="D4225" s="8"/>
      <c r="E4225" s="8"/>
      <c r="F4225" s="8"/>
      <c r="G4225" s="8"/>
      <c r="H4225" s="8"/>
      <c r="I4225" s="8"/>
      <c r="J4225" s="8"/>
      <c r="K4225" s="8"/>
      <c r="L4225" s="8"/>
      <c r="M4225" s="1"/>
      <c r="W4225" s="15"/>
    </row>
    <row r="4226" spans="2:23" ht="0" hidden="1" customHeight="1" x14ac:dyDescent="0.2">
      <c r="B4226" s="8"/>
      <c r="C4226" s="8"/>
      <c r="D4226" s="8"/>
      <c r="E4226" s="8"/>
      <c r="F4226" s="8"/>
      <c r="G4226" s="8"/>
      <c r="H4226" s="8"/>
      <c r="I4226" s="8"/>
      <c r="J4226" s="8"/>
      <c r="K4226" s="8"/>
      <c r="L4226" s="8"/>
      <c r="M4226" s="1"/>
      <c r="W4226" s="15"/>
    </row>
    <row r="4227" spans="2:23" ht="0" hidden="1" customHeight="1" x14ac:dyDescent="0.2">
      <c r="B4227" s="8"/>
      <c r="C4227" s="8"/>
      <c r="D4227" s="8"/>
      <c r="E4227" s="8"/>
      <c r="F4227" s="8"/>
      <c r="G4227" s="8"/>
      <c r="H4227" s="8"/>
      <c r="I4227" s="8"/>
      <c r="J4227" s="8"/>
      <c r="K4227" s="8"/>
      <c r="L4227" s="8"/>
      <c r="M4227" s="1"/>
      <c r="W4227" s="15"/>
    </row>
    <row r="4228" spans="2:23" ht="0" hidden="1" customHeight="1" x14ac:dyDescent="0.2">
      <c r="B4228" s="8"/>
      <c r="C4228" s="8"/>
      <c r="D4228" s="8"/>
      <c r="E4228" s="8"/>
      <c r="F4228" s="8"/>
      <c r="G4228" s="8"/>
      <c r="H4228" s="8"/>
      <c r="I4228" s="8"/>
      <c r="J4228" s="8"/>
      <c r="K4228" s="8"/>
      <c r="L4228" s="8"/>
      <c r="M4228" s="1"/>
      <c r="W4228" s="15"/>
    </row>
    <row r="4229" spans="2:23" ht="0" hidden="1" customHeight="1" x14ac:dyDescent="0.2">
      <c r="B4229" s="8"/>
      <c r="C4229" s="8"/>
      <c r="D4229" s="8"/>
      <c r="E4229" s="8"/>
      <c r="F4229" s="8"/>
      <c r="G4229" s="8"/>
      <c r="H4229" s="8"/>
      <c r="I4229" s="8"/>
      <c r="J4229" s="8"/>
      <c r="K4229" s="8"/>
      <c r="L4229" s="8"/>
      <c r="M4229" s="1"/>
      <c r="W4229" s="15"/>
    </row>
    <row r="4230" spans="2:23" ht="0" hidden="1" customHeight="1" x14ac:dyDescent="0.2">
      <c r="B4230" s="8"/>
      <c r="C4230" s="8"/>
      <c r="D4230" s="8"/>
      <c r="E4230" s="8"/>
      <c r="F4230" s="8"/>
      <c r="G4230" s="8"/>
      <c r="H4230" s="8"/>
      <c r="I4230" s="8"/>
      <c r="J4230" s="8"/>
      <c r="K4230" s="8"/>
      <c r="L4230" s="8"/>
      <c r="M4230" s="1"/>
      <c r="W4230" s="15"/>
    </row>
    <row r="4231" spans="2:23" ht="0" hidden="1" customHeight="1" x14ac:dyDescent="0.2">
      <c r="B4231" s="8"/>
      <c r="C4231" s="8"/>
      <c r="D4231" s="8"/>
      <c r="E4231" s="8"/>
      <c r="F4231" s="8"/>
      <c r="G4231" s="8"/>
      <c r="H4231" s="8"/>
      <c r="I4231" s="8"/>
      <c r="J4231" s="8"/>
      <c r="K4231" s="8"/>
      <c r="L4231" s="8"/>
      <c r="M4231" s="1"/>
      <c r="W4231" s="15"/>
    </row>
    <row r="4232" spans="2:23" ht="0" hidden="1" customHeight="1" x14ac:dyDescent="0.2">
      <c r="B4232" s="8"/>
      <c r="C4232" s="8"/>
      <c r="D4232" s="8"/>
      <c r="E4232" s="8"/>
      <c r="F4232" s="8"/>
      <c r="G4232" s="8"/>
      <c r="H4232" s="8"/>
      <c r="I4232" s="8"/>
      <c r="J4232" s="8"/>
      <c r="K4232" s="8"/>
      <c r="L4232" s="8"/>
      <c r="M4232" s="1"/>
      <c r="W4232" s="15"/>
    </row>
    <row r="4233" spans="2:23" ht="0" hidden="1" customHeight="1" x14ac:dyDescent="0.2">
      <c r="B4233" s="8"/>
      <c r="C4233" s="8"/>
      <c r="D4233" s="8"/>
      <c r="E4233" s="8"/>
      <c r="F4233" s="8"/>
      <c r="G4233" s="8"/>
      <c r="H4233" s="8"/>
      <c r="I4233" s="8"/>
      <c r="J4233" s="8"/>
      <c r="K4233" s="8"/>
      <c r="L4233" s="8"/>
      <c r="M4233" s="1"/>
      <c r="W4233" s="15"/>
    </row>
    <row r="4234" spans="2:23" ht="0" hidden="1" customHeight="1" x14ac:dyDescent="0.2">
      <c r="B4234" s="8"/>
      <c r="C4234" s="8"/>
      <c r="D4234" s="8"/>
      <c r="E4234" s="8"/>
      <c r="F4234" s="8"/>
      <c r="G4234" s="8"/>
      <c r="H4234" s="8"/>
      <c r="I4234" s="8"/>
      <c r="J4234" s="8"/>
      <c r="K4234" s="8"/>
      <c r="L4234" s="8"/>
      <c r="M4234" s="1"/>
      <c r="W4234" s="15"/>
    </row>
    <row r="4235" spans="2:23" ht="0" hidden="1" customHeight="1" x14ac:dyDescent="0.2">
      <c r="B4235" s="8"/>
      <c r="C4235" s="8"/>
      <c r="D4235" s="8"/>
      <c r="E4235" s="8"/>
      <c r="F4235" s="8"/>
      <c r="G4235" s="8"/>
      <c r="H4235" s="8"/>
      <c r="I4235" s="8"/>
      <c r="J4235" s="8"/>
      <c r="K4235" s="8"/>
      <c r="L4235" s="8"/>
      <c r="M4235" s="1"/>
      <c r="W4235" s="15"/>
    </row>
    <row r="4236" spans="2:23" ht="0" hidden="1" customHeight="1" x14ac:dyDescent="0.2">
      <c r="B4236" s="8"/>
      <c r="C4236" s="8"/>
      <c r="D4236" s="8"/>
      <c r="E4236" s="8"/>
      <c r="F4236" s="8"/>
      <c r="G4236" s="8"/>
      <c r="H4236" s="8"/>
      <c r="I4236" s="8"/>
      <c r="J4236" s="8"/>
      <c r="K4236" s="8"/>
      <c r="L4236" s="8"/>
      <c r="M4236" s="1"/>
      <c r="W4236" s="15"/>
    </row>
    <row r="4237" spans="2:23" ht="0" hidden="1" customHeight="1" x14ac:dyDescent="0.2">
      <c r="B4237" s="8"/>
      <c r="C4237" s="8"/>
      <c r="D4237" s="8"/>
      <c r="E4237" s="8"/>
      <c r="F4237" s="8"/>
      <c r="G4237" s="8"/>
      <c r="H4237" s="8"/>
      <c r="I4237" s="8"/>
      <c r="J4237" s="8"/>
      <c r="K4237" s="8"/>
      <c r="L4237" s="8"/>
      <c r="M4237" s="1"/>
      <c r="W4237" s="15"/>
    </row>
    <row r="4238" spans="2:23" ht="0" hidden="1" customHeight="1" x14ac:dyDescent="0.2">
      <c r="B4238" s="8"/>
      <c r="C4238" s="8"/>
      <c r="D4238" s="8"/>
      <c r="E4238" s="8"/>
      <c r="F4238" s="8"/>
      <c r="G4238" s="8"/>
      <c r="H4238" s="8"/>
      <c r="I4238" s="8"/>
      <c r="J4238" s="8"/>
      <c r="K4238" s="8"/>
      <c r="L4238" s="8"/>
      <c r="M4238" s="1"/>
      <c r="W4238" s="15"/>
    </row>
    <row r="4239" spans="2:23" ht="0" hidden="1" customHeight="1" x14ac:dyDescent="0.2">
      <c r="B4239" s="8"/>
      <c r="C4239" s="8"/>
      <c r="D4239" s="8"/>
      <c r="E4239" s="8"/>
      <c r="F4239" s="8"/>
      <c r="G4239" s="8"/>
      <c r="H4239" s="8"/>
      <c r="I4239" s="8"/>
      <c r="J4239" s="8"/>
      <c r="K4239" s="8"/>
      <c r="L4239" s="8"/>
      <c r="M4239" s="1"/>
      <c r="W4239" s="15"/>
    </row>
    <row r="4240" spans="2:23" ht="0" hidden="1" customHeight="1" x14ac:dyDescent="0.2">
      <c r="B4240" s="8"/>
      <c r="C4240" s="8"/>
      <c r="D4240" s="8"/>
      <c r="E4240" s="8"/>
      <c r="F4240" s="8"/>
      <c r="G4240" s="8"/>
      <c r="H4240" s="8"/>
      <c r="I4240" s="8"/>
      <c r="J4240" s="8"/>
      <c r="K4240" s="8"/>
      <c r="L4240" s="8"/>
      <c r="M4240" s="1"/>
      <c r="W4240" s="15"/>
    </row>
    <row r="4241" spans="2:23" ht="0" hidden="1" customHeight="1" x14ac:dyDescent="0.2">
      <c r="B4241" s="8"/>
      <c r="C4241" s="8"/>
      <c r="D4241" s="8"/>
      <c r="E4241" s="8"/>
      <c r="F4241" s="8"/>
      <c r="G4241" s="8"/>
      <c r="H4241" s="8"/>
      <c r="I4241" s="8"/>
      <c r="J4241" s="8"/>
      <c r="K4241" s="8"/>
      <c r="L4241" s="8"/>
      <c r="M4241" s="1"/>
      <c r="W4241" s="15"/>
    </row>
    <row r="4242" spans="2:23" ht="0" hidden="1" customHeight="1" x14ac:dyDescent="0.2">
      <c r="B4242" s="8"/>
      <c r="C4242" s="8"/>
      <c r="D4242" s="8"/>
      <c r="E4242" s="8"/>
      <c r="F4242" s="8"/>
      <c r="G4242" s="8"/>
      <c r="H4242" s="8"/>
      <c r="I4242" s="8"/>
      <c r="J4242" s="8"/>
      <c r="K4242" s="8"/>
      <c r="L4242" s="8"/>
      <c r="M4242" s="1"/>
      <c r="W4242" s="15"/>
    </row>
    <row r="4243" spans="2:23" ht="0" hidden="1" customHeight="1" x14ac:dyDescent="0.2">
      <c r="B4243" s="8"/>
      <c r="C4243" s="8"/>
      <c r="D4243" s="8"/>
      <c r="E4243" s="8"/>
      <c r="F4243" s="8"/>
      <c r="G4243" s="8"/>
      <c r="H4243" s="8"/>
      <c r="I4243" s="8"/>
      <c r="J4243" s="8"/>
      <c r="K4243" s="8"/>
      <c r="L4243" s="8"/>
      <c r="M4243" s="1"/>
      <c r="W4243" s="15"/>
    </row>
    <row r="4244" spans="2:23" ht="0" hidden="1" customHeight="1" x14ac:dyDescent="0.2">
      <c r="B4244" s="8"/>
      <c r="C4244" s="8"/>
      <c r="D4244" s="8"/>
      <c r="E4244" s="8"/>
      <c r="F4244" s="8"/>
      <c r="G4244" s="8"/>
      <c r="H4244" s="8"/>
      <c r="I4244" s="8"/>
      <c r="J4244" s="8"/>
      <c r="K4244" s="8"/>
      <c r="L4244" s="8"/>
      <c r="M4244" s="1"/>
      <c r="W4244" s="15"/>
    </row>
    <row r="4245" spans="2:23" ht="0" hidden="1" customHeight="1" x14ac:dyDescent="0.2">
      <c r="B4245" s="8"/>
      <c r="C4245" s="8"/>
      <c r="D4245" s="8"/>
      <c r="E4245" s="8"/>
      <c r="F4245" s="8"/>
      <c r="G4245" s="8"/>
      <c r="H4245" s="8"/>
      <c r="I4245" s="8"/>
      <c r="J4245" s="8"/>
      <c r="K4245" s="8"/>
      <c r="L4245" s="8"/>
      <c r="M4245" s="1"/>
      <c r="W4245" s="15"/>
    </row>
    <row r="4246" spans="2:23" ht="0" hidden="1" customHeight="1" x14ac:dyDescent="0.2">
      <c r="B4246" s="8"/>
      <c r="C4246" s="8"/>
      <c r="D4246" s="8"/>
      <c r="E4246" s="8"/>
      <c r="F4246" s="8"/>
      <c r="G4246" s="8"/>
      <c r="H4246" s="8"/>
      <c r="I4246" s="8"/>
      <c r="J4246" s="8"/>
      <c r="K4246" s="8"/>
      <c r="L4246" s="8"/>
      <c r="M4246" s="1"/>
      <c r="W4246" s="15"/>
    </row>
    <row r="4247" spans="2:23" ht="0" hidden="1" customHeight="1" x14ac:dyDescent="0.2">
      <c r="B4247" s="8"/>
      <c r="C4247" s="8"/>
      <c r="D4247" s="8"/>
      <c r="E4247" s="8"/>
      <c r="F4247" s="8"/>
      <c r="G4247" s="8"/>
      <c r="H4247" s="8"/>
      <c r="I4247" s="8"/>
      <c r="J4247" s="8"/>
      <c r="K4247" s="8"/>
      <c r="L4247" s="8"/>
      <c r="M4247" s="1"/>
      <c r="W4247" s="15"/>
    </row>
    <row r="4248" spans="2:23" ht="0" hidden="1" customHeight="1" x14ac:dyDescent="0.2">
      <c r="B4248" s="8"/>
      <c r="C4248" s="8"/>
      <c r="D4248" s="8"/>
      <c r="E4248" s="8"/>
      <c r="F4248" s="8"/>
      <c r="G4248" s="8"/>
      <c r="H4248" s="8"/>
      <c r="I4248" s="8"/>
      <c r="J4248" s="8"/>
      <c r="K4248" s="8"/>
      <c r="L4248" s="8"/>
      <c r="M4248" s="1"/>
      <c r="W4248" s="15"/>
    </row>
    <row r="4249" spans="2:23" ht="0" hidden="1" customHeight="1" x14ac:dyDescent="0.2">
      <c r="B4249" s="8"/>
      <c r="C4249" s="8"/>
      <c r="D4249" s="8"/>
      <c r="E4249" s="8"/>
      <c r="F4249" s="8"/>
      <c r="G4249" s="8"/>
      <c r="H4249" s="8"/>
      <c r="I4249" s="8"/>
      <c r="J4249" s="8"/>
      <c r="K4249" s="8"/>
      <c r="L4249" s="8"/>
      <c r="M4249" s="1"/>
      <c r="W4249" s="15"/>
    </row>
    <row r="4250" spans="2:23" ht="0" hidden="1" customHeight="1" x14ac:dyDescent="0.2">
      <c r="B4250" s="8"/>
      <c r="C4250" s="8"/>
      <c r="D4250" s="8"/>
      <c r="E4250" s="8"/>
      <c r="F4250" s="8"/>
      <c r="G4250" s="8"/>
      <c r="H4250" s="8"/>
      <c r="I4250" s="8"/>
      <c r="J4250" s="8"/>
      <c r="K4250" s="8"/>
      <c r="L4250" s="8"/>
      <c r="M4250" s="1"/>
      <c r="W4250" s="15"/>
    </row>
    <row r="4251" spans="2:23" ht="0" hidden="1" customHeight="1" x14ac:dyDescent="0.2">
      <c r="B4251" s="8"/>
      <c r="C4251" s="8"/>
      <c r="D4251" s="8"/>
      <c r="E4251" s="8"/>
      <c r="F4251" s="8"/>
      <c r="G4251" s="8"/>
      <c r="H4251" s="8"/>
      <c r="I4251" s="8"/>
      <c r="J4251" s="8"/>
      <c r="K4251" s="8"/>
      <c r="L4251" s="8"/>
      <c r="M4251" s="1"/>
      <c r="W4251" s="15"/>
    </row>
    <row r="4252" spans="2:23" ht="0" hidden="1" customHeight="1" x14ac:dyDescent="0.2">
      <c r="B4252" s="8"/>
      <c r="C4252" s="8"/>
      <c r="D4252" s="8"/>
      <c r="E4252" s="8"/>
      <c r="F4252" s="8"/>
      <c r="G4252" s="8"/>
      <c r="H4252" s="8"/>
      <c r="I4252" s="8"/>
      <c r="J4252" s="8"/>
      <c r="K4252" s="8"/>
      <c r="L4252" s="8"/>
      <c r="M4252" s="1"/>
      <c r="W4252" s="15"/>
    </row>
    <row r="4253" spans="2:23" ht="0" hidden="1" customHeight="1" x14ac:dyDescent="0.2">
      <c r="B4253" s="8"/>
      <c r="C4253" s="8"/>
      <c r="D4253" s="8"/>
      <c r="E4253" s="8"/>
      <c r="F4253" s="8"/>
      <c r="G4253" s="8"/>
      <c r="H4253" s="8"/>
      <c r="I4253" s="8"/>
      <c r="J4253" s="8"/>
      <c r="K4253" s="8"/>
      <c r="L4253" s="8"/>
      <c r="M4253" s="1"/>
      <c r="W4253" s="15"/>
    </row>
    <row r="4254" spans="2:23" ht="0" hidden="1" customHeight="1" x14ac:dyDescent="0.2">
      <c r="B4254" s="8"/>
      <c r="C4254" s="8"/>
      <c r="D4254" s="8"/>
      <c r="E4254" s="8"/>
      <c r="F4254" s="8"/>
      <c r="G4254" s="8"/>
      <c r="H4254" s="8"/>
      <c r="I4254" s="8"/>
      <c r="J4254" s="8"/>
      <c r="K4254" s="8"/>
      <c r="L4254" s="8"/>
      <c r="M4254" s="1"/>
      <c r="W4254" s="15"/>
    </row>
    <row r="4255" spans="2:23" ht="0" hidden="1" customHeight="1" x14ac:dyDescent="0.2">
      <c r="B4255" s="8"/>
      <c r="C4255" s="8"/>
      <c r="D4255" s="8"/>
      <c r="E4255" s="8"/>
      <c r="F4255" s="8"/>
      <c r="G4255" s="8"/>
      <c r="H4255" s="8"/>
      <c r="I4255" s="8"/>
      <c r="J4255" s="8"/>
      <c r="K4255" s="8"/>
      <c r="L4255" s="8"/>
      <c r="M4255" s="1"/>
      <c r="W4255" s="15"/>
    </row>
    <row r="4256" spans="2:23" ht="0" hidden="1" customHeight="1" x14ac:dyDescent="0.2">
      <c r="B4256" s="8"/>
      <c r="C4256" s="8"/>
      <c r="D4256" s="8"/>
      <c r="E4256" s="8"/>
      <c r="F4256" s="8"/>
      <c r="G4256" s="8"/>
      <c r="H4256" s="8"/>
      <c r="I4256" s="8"/>
      <c r="J4256" s="8"/>
      <c r="K4256" s="8"/>
      <c r="L4256" s="8"/>
      <c r="M4256" s="1"/>
      <c r="W4256" s="15"/>
    </row>
    <row r="4257" spans="2:23" ht="0" hidden="1" customHeight="1" x14ac:dyDescent="0.2">
      <c r="B4257" s="8"/>
      <c r="C4257" s="8"/>
      <c r="D4257" s="8"/>
      <c r="E4257" s="8"/>
      <c r="F4257" s="8"/>
      <c r="G4257" s="8"/>
      <c r="H4257" s="8"/>
      <c r="I4257" s="8"/>
      <c r="J4257" s="8"/>
      <c r="K4257" s="8"/>
      <c r="L4257" s="8"/>
      <c r="M4257" s="1"/>
      <c r="W4257" s="15"/>
    </row>
    <row r="4258" spans="2:23" ht="0" hidden="1" customHeight="1" x14ac:dyDescent="0.2">
      <c r="B4258" s="8"/>
      <c r="C4258" s="8"/>
      <c r="D4258" s="8"/>
      <c r="E4258" s="8"/>
      <c r="F4258" s="8"/>
      <c r="G4258" s="8"/>
      <c r="H4258" s="8"/>
      <c r="I4258" s="8"/>
      <c r="J4258" s="8"/>
      <c r="K4258" s="8"/>
      <c r="L4258" s="8"/>
      <c r="M4258" s="1"/>
      <c r="W4258" s="15"/>
    </row>
    <row r="4259" spans="2:23" ht="0" hidden="1" customHeight="1" x14ac:dyDescent="0.2">
      <c r="B4259" s="8"/>
      <c r="C4259" s="8"/>
      <c r="D4259" s="8"/>
      <c r="E4259" s="8"/>
      <c r="F4259" s="8"/>
      <c r="G4259" s="8"/>
      <c r="H4259" s="8"/>
      <c r="I4259" s="8"/>
      <c r="J4259" s="8"/>
      <c r="K4259" s="8"/>
      <c r="L4259" s="8"/>
      <c r="M4259" s="1"/>
      <c r="W4259" s="15"/>
    </row>
    <row r="4260" spans="2:23" ht="0" hidden="1" customHeight="1" x14ac:dyDescent="0.2">
      <c r="B4260" s="8"/>
      <c r="C4260" s="8"/>
      <c r="D4260" s="8"/>
      <c r="E4260" s="8"/>
      <c r="F4260" s="8"/>
      <c r="G4260" s="8"/>
      <c r="H4260" s="8"/>
      <c r="I4260" s="8"/>
      <c r="J4260" s="8"/>
      <c r="K4260" s="8"/>
      <c r="L4260" s="8"/>
      <c r="M4260" s="1"/>
      <c r="W4260" s="15"/>
    </row>
    <row r="4261" spans="2:23" ht="0" hidden="1" customHeight="1" x14ac:dyDescent="0.2">
      <c r="B4261" s="8"/>
      <c r="C4261" s="8"/>
      <c r="D4261" s="8"/>
      <c r="E4261" s="8"/>
      <c r="F4261" s="8"/>
      <c r="G4261" s="8"/>
      <c r="H4261" s="8"/>
      <c r="I4261" s="8"/>
      <c r="J4261" s="8"/>
      <c r="K4261" s="8"/>
      <c r="L4261" s="8"/>
      <c r="M4261" s="1"/>
      <c r="W4261" s="15"/>
    </row>
    <row r="4262" spans="2:23" ht="0" hidden="1" customHeight="1" x14ac:dyDescent="0.2">
      <c r="B4262" s="8"/>
      <c r="C4262" s="8"/>
      <c r="D4262" s="8"/>
      <c r="E4262" s="8"/>
      <c r="F4262" s="8"/>
      <c r="G4262" s="8"/>
      <c r="H4262" s="8"/>
      <c r="I4262" s="8"/>
      <c r="J4262" s="8"/>
      <c r="K4262" s="8"/>
      <c r="L4262" s="8"/>
      <c r="M4262" s="1"/>
      <c r="W4262" s="15"/>
    </row>
    <row r="4263" spans="2:23" ht="0" hidden="1" customHeight="1" x14ac:dyDescent="0.2">
      <c r="B4263" s="8"/>
      <c r="C4263" s="8"/>
      <c r="D4263" s="8"/>
      <c r="E4263" s="8"/>
      <c r="F4263" s="8"/>
      <c r="G4263" s="8"/>
      <c r="H4263" s="8"/>
      <c r="I4263" s="8"/>
      <c r="J4263" s="8"/>
      <c r="K4263" s="8"/>
      <c r="L4263" s="8"/>
      <c r="M4263" s="1"/>
      <c r="W4263" s="15"/>
    </row>
    <row r="4264" spans="2:23" ht="0" hidden="1" customHeight="1" x14ac:dyDescent="0.2">
      <c r="B4264" s="8"/>
      <c r="C4264" s="8"/>
      <c r="D4264" s="8"/>
      <c r="E4264" s="8"/>
      <c r="F4264" s="8"/>
      <c r="G4264" s="8"/>
      <c r="H4264" s="8"/>
      <c r="I4264" s="8"/>
      <c r="J4264" s="8"/>
      <c r="K4264" s="8"/>
      <c r="L4264" s="8"/>
      <c r="M4264" s="1"/>
      <c r="W4264" s="15"/>
    </row>
    <row r="4265" spans="2:23" ht="0" hidden="1" customHeight="1" x14ac:dyDescent="0.2">
      <c r="B4265" s="8"/>
      <c r="C4265" s="8"/>
      <c r="D4265" s="8"/>
      <c r="E4265" s="8"/>
      <c r="F4265" s="8"/>
      <c r="G4265" s="8"/>
      <c r="H4265" s="8"/>
      <c r="I4265" s="8"/>
      <c r="J4265" s="8"/>
      <c r="K4265" s="8"/>
      <c r="L4265" s="8"/>
      <c r="M4265" s="1"/>
      <c r="W4265" s="15"/>
    </row>
    <row r="4266" spans="2:23" ht="0" hidden="1" customHeight="1" x14ac:dyDescent="0.2">
      <c r="B4266" s="8"/>
      <c r="C4266" s="8"/>
      <c r="D4266" s="8"/>
      <c r="E4266" s="8"/>
      <c r="F4266" s="8"/>
      <c r="G4266" s="8"/>
      <c r="H4266" s="8"/>
      <c r="I4266" s="8"/>
      <c r="J4266" s="8"/>
      <c r="K4266" s="8"/>
      <c r="L4266" s="8"/>
      <c r="M4266" s="1"/>
      <c r="W4266" s="15"/>
    </row>
    <row r="4267" spans="2:23" ht="0" hidden="1" customHeight="1" x14ac:dyDescent="0.2">
      <c r="B4267" s="8"/>
      <c r="C4267" s="8"/>
      <c r="D4267" s="8"/>
      <c r="E4267" s="8"/>
      <c r="F4267" s="8"/>
      <c r="G4267" s="8"/>
      <c r="H4267" s="8"/>
      <c r="I4267" s="8"/>
      <c r="J4267" s="8"/>
      <c r="K4267" s="8"/>
      <c r="L4267" s="8"/>
      <c r="M4267" s="1"/>
      <c r="W4267" s="15"/>
    </row>
    <row r="4268" spans="2:23" ht="0" hidden="1" customHeight="1" x14ac:dyDescent="0.2">
      <c r="B4268" s="8"/>
      <c r="C4268" s="8"/>
      <c r="D4268" s="8"/>
      <c r="E4268" s="8"/>
      <c r="F4268" s="8"/>
      <c r="G4268" s="8"/>
      <c r="H4268" s="8"/>
      <c r="I4268" s="8"/>
      <c r="J4268" s="8"/>
      <c r="K4268" s="8"/>
      <c r="L4268" s="8"/>
      <c r="M4268" s="1"/>
      <c r="W4268" s="15"/>
    </row>
    <row r="4269" spans="2:23" ht="0" hidden="1" customHeight="1" x14ac:dyDescent="0.2">
      <c r="B4269" s="8"/>
      <c r="C4269" s="8"/>
      <c r="D4269" s="8"/>
      <c r="E4269" s="8"/>
      <c r="F4269" s="8"/>
      <c r="G4269" s="8"/>
      <c r="H4269" s="8"/>
      <c r="I4269" s="8"/>
      <c r="J4269" s="8"/>
      <c r="K4269" s="8"/>
      <c r="L4269" s="8"/>
      <c r="M4269" s="1"/>
      <c r="W4269" s="15"/>
    </row>
    <row r="4270" spans="2:23" ht="0" hidden="1" customHeight="1" x14ac:dyDescent="0.2">
      <c r="B4270" s="8"/>
      <c r="C4270" s="8"/>
      <c r="D4270" s="8"/>
      <c r="E4270" s="8"/>
      <c r="F4270" s="8"/>
      <c r="G4270" s="8"/>
      <c r="H4270" s="8"/>
      <c r="I4270" s="8"/>
      <c r="J4270" s="8"/>
      <c r="K4270" s="8"/>
      <c r="L4270" s="8"/>
      <c r="M4270" s="1"/>
      <c r="W4270" s="15"/>
    </row>
    <row r="4271" spans="2:23" ht="0" hidden="1" customHeight="1" x14ac:dyDescent="0.2">
      <c r="B4271" s="8"/>
      <c r="C4271" s="8"/>
      <c r="D4271" s="8"/>
      <c r="E4271" s="8"/>
      <c r="F4271" s="8"/>
      <c r="G4271" s="8"/>
      <c r="H4271" s="8"/>
      <c r="I4271" s="8"/>
      <c r="J4271" s="8"/>
      <c r="K4271" s="8"/>
      <c r="L4271" s="8"/>
      <c r="M4271" s="1"/>
      <c r="W4271" s="15"/>
    </row>
    <row r="4272" spans="2:23" ht="0" hidden="1" customHeight="1" x14ac:dyDescent="0.2">
      <c r="B4272" s="8"/>
      <c r="C4272" s="8"/>
      <c r="D4272" s="8"/>
      <c r="E4272" s="8"/>
      <c r="F4272" s="8"/>
      <c r="G4272" s="8"/>
      <c r="H4272" s="8"/>
      <c r="I4272" s="8"/>
      <c r="J4272" s="8"/>
      <c r="K4272" s="8"/>
      <c r="L4272" s="8"/>
      <c r="M4272" s="1"/>
      <c r="W4272" s="15"/>
    </row>
    <row r="4273" spans="2:23" ht="0" hidden="1" customHeight="1" x14ac:dyDescent="0.2">
      <c r="B4273" s="8"/>
      <c r="C4273" s="8"/>
      <c r="D4273" s="8"/>
      <c r="E4273" s="8"/>
      <c r="F4273" s="8"/>
      <c r="G4273" s="8"/>
      <c r="H4273" s="8"/>
      <c r="I4273" s="8"/>
      <c r="J4273" s="8"/>
      <c r="K4273" s="8"/>
      <c r="L4273" s="8"/>
      <c r="M4273" s="1"/>
      <c r="W4273" s="15"/>
    </row>
    <row r="4274" spans="2:23" ht="0" hidden="1" customHeight="1" x14ac:dyDescent="0.2">
      <c r="B4274" s="8"/>
      <c r="C4274" s="8"/>
      <c r="D4274" s="8"/>
      <c r="E4274" s="8"/>
      <c r="F4274" s="8"/>
      <c r="G4274" s="8"/>
      <c r="H4274" s="8"/>
      <c r="I4274" s="8"/>
      <c r="J4274" s="8"/>
      <c r="K4274" s="8"/>
      <c r="L4274" s="8"/>
      <c r="M4274" s="1"/>
      <c r="W4274" s="15"/>
    </row>
    <row r="4275" spans="2:23" ht="0" hidden="1" customHeight="1" x14ac:dyDescent="0.2">
      <c r="B4275" s="8"/>
      <c r="C4275" s="8"/>
      <c r="D4275" s="8"/>
      <c r="E4275" s="8"/>
      <c r="F4275" s="8"/>
      <c r="G4275" s="8"/>
      <c r="H4275" s="8"/>
      <c r="I4275" s="8"/>
      <c r="J4275" s="8"/>
      <c r="K4275" s="8"/>
      <c r="L4275" s="8"/>
      <c r="M4275" s="1"/>
      <c r="W4275" s="15"/>
    </row>
    <row r="4276" spans="2:23" ht="0" hidden="1" customHeight="1" x14ac:dyDescent="0.2">
      <c r="B4276" s="8"/>
      <c r="C4276" s="8"/>
      <c r="D4276" s="8"/>
      <c r="E4276" s="8"/>
      <c r="F4276" s="8"/>
      <c r="G4276" s="8"/>
      <c r="H4276" s="8"/>
      <c r="I4276" s="8"/>
      <c r="J4276" s="8"/>
      <c r="K4276" s="8"/>
      <c r="L4276" s="8"/>
      <c r="M4276" s="1"/>
      <c r="W4276" s="15"/>
    </row>
    <row r="4277" spans="2:23" ht="0" hidden="1" customHeight="1" x14ac:dyDescent="0.2">
      <c r="B4277" s="8"/>
      <c r="C4277" s="8"/>
      <c r="D4277" s="8"/>
      <c r="E4277" s="8"/>
      <c r="F4277" s="8"/>
      <c r="G4277" s="8"/>
      <c r="H4277" s="8"/>
      <c r="I4277" s="8"/>
      <c r="J4277" s="8"/>
      <c r="K4277" s="8"/>
      <c r="L4277" s="8"/>
      <c r="M4277" s="1"/>
      <c r="W4277" s="15"/>
    </row>
    <row r="4278" spans="2:23" ht="0" hidden="1" customHeight="1" x14ac:dyDescent="0.2">
      <c r="B4278" s="8"/>
      <c r="C4278" s="8"/>
      <c r="D4278" s="8"/>
      <c r="E4278" s="8"/>
      <c r="F4278" s="8"/>
      <c r="G4278" s="8"/>
      <c r="H4278" s="8"/>
      <c r="I4278" s="8"/>
      <c r="J4278" s="8"/>
      <c r="K4278" s="8"/>
      <c r="L4278" s="8"/>
      <c r="M4278" s="1"/>
      <c r="W4278" s="15"/>
    </row>
    <row r="4279" spans="2:23" ht="0" hidden="1" customHeight="1" x14ac:dyDescent="0.2">
      <c r="B4279" s="8"/>
      <c r="C4279" s="8"/>
      <c r="D4279" s="8"/>
      <c r="E4279" s="8"/>
      <c r="F4279" s="8"/>
      <c r="G4279" s="8"/>
      <c r="H4279" s="8"/>
      <c r="I4279" s="8"/>
      <c r="J4279" s="8"/>
      <c r="K4279" s="8"/>
      <c r="L4279" s="8"/>
      <c r="M4279" s="1"/>
      <c r="W4279" s="15"/>
    </row>
    <row r="4280" spans="2:23" ht="0" hidden="1" customHeight="1" x14ac:dyDescent="0.2">
      <c r="B4280" s="8"/>
      <c r="C4280" s="8"/>
      <c r="D4280" s="8"/>
      <c r="E4280" s="8"/>
      <c r="F4280" s="8"/>
      <c r="G4280" s="8"/>
      <c r="H4280" s="8"/>
      <c r="I4280" s="8"/>
      <c r="J4280" s="8"/>
      <c r="K4280" s="8"/>
      <c r="L4280" s="8"/>
      <c r="M4280" s="1"/>
      <c r="W4280" s="15"/>
    </row>
    <row r="4281" spans="2:23" ht="0" hidden="1" customHeight="1" x14ac:dyDescent="0.2">
      <c r="B4281" s="8"/>
      <c r="C4281" s="8"/>
      <c r="D4281" s="8"/>
      <c r="E4281" s="8"/>
      <c r="F4281" s="8"/>
      <c r="G4281" s="8"/>
      <c r="H4281" s="8"/>
      <c r="I4281" s="8"/>
      <c r="J4281" s="8"/>
      <c r="K4281" s="8"/>
      <c r="L4281" s="8"/>
      <c r="M4281" s="1"/>
      <c r="W4281" s="15"/>
    </row>
    <row r="4282" spans="2:23" ht="0" hidden="1" customHeight="1" x14ac:dyDescent="0.2">
      <c r="B4282" s="8"/>
      <c r="C4282" s="8"/>
      <c r="D4282" s="8"/>
      <c r="E4282" s="8"/>
      <c r="F4282" s="8"/>
      <c r="G4282" s="8"/>
      <c r="H4282" s="8"/>
      <c r="I4282" s="8"/>
      <c r="J4282" s="8"/>
      <c r="K4282" s="8"/>
      <c r="L4282" s="8"/>
      <c r="M4282" s="1"/>
      <c r="W4282" s="15"/>
    </row>
    <row r="4283" spans="2:23" ht="0" hidden="1" customHeight="1" x14ac:dyDescent="0.2">
      <c r="B4283" s="8"/>
      <c r="C4283" s="8"/>
      <c r="D4283" s="8"/>
      <c r="E4283" s="8"/>
      <c r="F4283" s="8"/>
      <c r="G4283" s="8"/>
      <c r="H4283" s="8"/>
      <c r="I4283" s="8"/>
      <c r="J4283" s="8"/>
      <c r="K4283" s="8"/>
      <c r="L4283" s="8"/>
      <c r="M4283" s="1"/>
      <c r="W4283" s="15"/>
    </row>
    <row r="4284" spans="2:23" ht="0" hidden="1" customHeight="1" x14ac:dyDescent="0.2">
      <c r="B4284" s="8"/>
      <c r="C4284" s="8"/>
      <c r="D4284" s="8"/>
      <c r="E4284" s="8"/>
      <c r="F4284" s="8"/>
      <c r="G4284" s="8"/>
      <c r="H4284" s="8"/>
      <c r="I4284" s="8"/>
      <c r="J4284" s="8"/>
      <c r="K4284" s="8"/>
      <c r="L4284" s="8"/>
      <c r="M4284" s="1"/>
      <c r="W4284" s="15"/>
    </row>
    <row r="4285" spans="2:23" ht="0" hidden="1" customHeight="1" x14ac:dyDescent="0.2">
      <c r="B4285" s="8"/>
      <c r="C4285" s="8"/>
      <c r="D4285" s="8"/>
      <c r="E4285" s="8"/>
      <c r="F4285" s="8"/>
      <c r="G4285" s="8"/>
      <c r="H4285" s="8"/>
      <c r="I4285" s="8"/>
      <c r="J4285" s="8"/>
      <c r="K4285" s="8"/>
      <c r="L4285" s="8"/>
      <c r="M4285" s="1"/>
      <c r="W4285" s="15"/>
    </row>
    <row r="4286" spans="2:23" ht="0" hidden="1" customHeight="1" x14ac:dyDescent="0.2">
      <c r="B4286" s="8"/>
      <c r="C4286" s="8"/>
      <c r="D4286" s="8"/>
      <c r="E4286" s="8"/>
      <c r="F4286" s="8"/>
      <c r="G4286" s="8"/>
      <c r="H4286" s="8"/>
      <c r="I4286" s="8"/>
      <c r="J4286" s="8"/>
      <c r="K4286" s="8"/>
      <c r="L4286" s="8"/>
      <c r="M4286" s="1"/>
      <c r="W4286" s="15"/>
    </row>
    <row r="4287" spans="2:23" ht="0" hidden="1" customHeight="1" x14ac:dyDescent="0.2">
      <c r="B4287" s="8"/>
      <c r="C4287" s="8"/>
      <c r="D4287" s="8"/>
      <c r="E4287" s="8"/>
      <c r="F4287" s="8"/>
      <c r="G4287" s="8"/>
      <c r="H4287" s="8"/>
      <c r="I4287" s="8"/>
      <c r="J4287" s="8"/>
      <c r="K4287" s="8"/>
      <c r="L4287" s="8"/>
      <c r="M4287" s="1"/>
      <c r="W4287" s="15"/>
    </row>
    <row r="4288" spans="2:23" ht="0" hidden="1" customHeight="1" x14ac:dyDescent="0.2">
      <c r="B4288" s="8"/>
      <c r="C4288" s="8"/>
      <c r="D4288" s="8"/>
      <c r="E4288" s="8"/>
      <c r="F4288" s="8"/>
      <c r="G4288" s="8"/>
      <c r="H4288" s="8"/>
      <c r="I4288" s="8"/>
      <c r="J4288" s="8"/>
      <c r="K4288" s="8"/>
      <c r="L4288" s="8"/>
      <c r="M4288" s="1"/>
      <c r="W4288" s="15"/>
    </row>
    <row r="4289" spans="2:23" ht="0" hidden="1" customHeight="1" x14ac:dyDescent="0.2">
      <c r="B4289" s="8"/>
      <c r="C4289" s="8"/>
      <c r="D4289" s="8"/>
      <c r="E4289" s="8"/>
      <c r="F4289" s="8"/>
      <c r="G4289" s="8"/>
      <c r="H4289" s="8"/>
      <c r="I4289" s="8"/>
      <c r="J4289" s="8"/>
      <c r="K4289" s="8"/>
      <c r="L4289" s="8"/>
      <c r="M4289" s="1"/>
      <c r="W4289" s="15"/>
    </row>
    <row r="4290" spans="2:23" ht="0" hidden="1" customHeight="1" x14ac:dyDescent="0.2">
      <c r="B4290" s="8"/>
      <c r="C4290" s="8"/>
      <c r="D4290" s="8"/>
      <c r="E4290" s="8"/>
      <c r="F4290" s="8"/>
      <c r="G4290" s="8"/>
      <c r="H4290" s="8"/>
      <c r="I4290" s="8"/>
      <c r="J4290" s="8"/>
      <c r="K4290" s="8"/>
      <c r="L4290" s="8"/>
      <c r="M4290" s="1"/>
      <c r="W4290" s="15"/>
    </row>
    <row r="4291" spans="2:23" ht="0" hidden="1" customHeight="1" x14ac:dyDescent="0.2">
      <c r="B4291" s="8"/>
      <c r="C4291" s="8"/>
      <c r="D4291" s="8"/>
      <c r="E4291" s="8"/>
      <c r="F4291" s="8"/>
      <c r="G4291" s="8"/>
      <c r="H4291" s="8"/>
      <c r="I4291" s="8"/>
      <c r="J4291" s="8"/>
      <c r="K4291" s="8"/>
      <c r="L4291" s="8"/>
      <c r="M4291" s="1"/>
      <c r="W4291" s="15"/>
    </row>
    <row r="4292" spans="2:23" ht="0" hidden="1" customHeight="1" x14ac:dyDescent="0.2">
      <c r="B4292" s="8"/>
      <c r="C4292" s="8"/>
      <c r="D4292" s="8"/>
      <c r="E4292" s="8"/>
      <c r="F4292" s="8"/>
      <c r="G4292" s="8"/>
      <c r="H4292" s="8"/>
      <c r="I4292" s="8"/>
      <c r="J4292" s="8"/>
      <c r="K4292" s="8"/>
      <c r="L4292" s="8"/>
      <c r="M4292" s="1"/>
      <c r="W4292" s="15"/>
    </row>
    <row r="4293" spans="2:23" ht="0" hidden="1" customHeight="1" x14ac:dyDescent="0.2">
      <c r="B4293" s="8"/>
      <c r="C4293" s="8"/>
      <c r="D4293" s="8"/>
      <c r="E4293" s="8"/>
      <c r="F4293" s="8"/>
      <c r="G4293" s="8"/>
      <c r="H4293" s="8"/>
      <c r="I4293" s="8"/>
      <c r="J4293" s="8"/>
      <c r="K4293" s="8"/>
      <c r="L4293" s="8"/>
      <c r="M4293" s="1"/>
      <c r="W4293" s="15"/>
    </row>
    <row r="4294" spans="2:23" ht="0" hidden="1" customHeight="1" x14ac:dyDescent="0.2">
      <c r="B4294" s="8"/>
      <c r="C4294" s="8"/>
      <c r="D4294" s="8"/>
      <c r="E4294" s="8"/>
      <c r="F4294" s="8"/>
      <c r="G4294" s="8"/>
      <c r="H4294" s="8"/>
      <c r="I4294" s="8"/>
      <c r="J4294" s="8"/>
      <c r="K4294" s="8"/>
      <c r="L4294" s="8"/>
      <c r="M4294" s="1"/>
      <c r="W4294" s="15"/>
    </row>
    <row r="4295" spans="2:23" ht="0" hidden="1" customHeight="1" x14ac:dyDescent="0.2">
      <c r="B4295" s="8"/>
      <c r="C4295" s="8"/>
      <c r="D4295" s="8"/>
      <c r="E4295" s="8"/>
      <c r="F4295" s="8"/>
      <c r="G4295" s="8"/>
      <c r="H4295" s="8"/>
      <c r="I4295" s="8"/>
      <c r="J4295" s="8"/>
      <c r="K4295" s="8"/>
      <c r="L4295" s="8"/>
      <c r="M4295" s="1"/>
      <c r="W4295" s="15"/>
    </row>
    <row r="4296" spans="2:23" ht="0" hidden="1" customHeight="1" x14ac:dyDescent="0.2">
      <c r="B4296" s="8"/>
      <c r="C4296" s="8"/>
      <c r="D4296" s="8"/>
      <c r="E4296" s="8"/>
      <c r="F4296" s="8"/>
      <c r="G4296" s="8"/>
      <c r="H4296" s="8"/>
      <c r="I4296" s="8"/>
      <c r="J4296" s="8"/>
      <c r="K4296" s="8"/>
      <c r="L4296" s="8"/>
      <c r="M4296" s="1"/>
      <c r="W4296" s="15"/>
    </row>
    <row r="4297" spans="2:23" ht="0" hidden="1" customHeight="1" x14ac:dyDescent="0.2">
      <c r="B4297" s="8"/>
      <c r="C4297" s="8"/>
      <c r="D4297" s="8"/>
      <c r="E4297" s="8"/>
      <c r="F4297" s="8"/>
      <c r="G4297" s="8"/>
      <c r="H4297" s="8"/>
      <c r="I4297" s="8"/>
      <c r="J4297" s="8"/>
      <c r="K4297" s="8"/>
      <c r="L4297" s="8"/>
      <c r="M4297" s="1"/>
      <c r="W4297" s="15"/>
    </row>
    <row r="4298" spans="2:23" ht="0" hidden="1" customHeight="1" x14ac:dyDescent="0.2">
      <c r="B4298" s="8"/>
      <c r="C4298" s="8"/>
      <c r="D4298" s="8"/>
      <c r="E4298" s="8"/>
      <c r="F4298" s="8"/>
      <c r="G4298" s="8"/>
      <c r="H4298" s="8"/>
      <c r="I4298" s="8"/>
      <c r="J4298" s="8"/>
      <c r="K4298" s="8"/>
      <c r="L4298" s="8"/>
      <c r="M4298" s="1"/>
      <c r="W4298" s="15"/>
    </row>
    <row r="4299" spans="2:23" ht="0" hidden="1" customHeight="1" x14ac:dyDescent="0.2">
      <c r="B4299" s="8"/>
      <c r="C4299" s="8"/>
      <c r="D4299" s="8"/>
      <c r="E4299" s="8"/>
      <c r="F4299" s="8"/>
      <c r="G4299" s="8"/>
      <c r="H4299" s="8"/>
      <c r="I4299" s="8"/>
      <c r="J4299" s="8"/>
      <c r="K4299" s="8"/>
      <c r="L4299" s="8"/>
      <c r="M4299" s="1"/>
      <c r="W4299" s="15"/>
    </row>
    <row r="4300" spans="2:23" ht="0" hidden="1" customHeight="1" x14ac:dyDescent="0.2">
      <c r="B4300" s="8"/>
      <c r="C4300" s="8"/>
      <c r="D4300" s="8"/>
      <c r="E4300" s="8"/>
      <c r="F4300" s="8"/>
      <c r="G4300" s="8"/>
      <c r="H4300" s="8"/>
      <c r="I4300" s="8"/>
      <c r="J4300" s="8"/>
      <c r="K4300" s="8"/>
      <c r="L4300" s="8"/>
      <c r="M4300" s="1"/>
      <c r="W4300" s="15"/>
    </row>
    <row r="4301" spans="2:23" ht="0" hidden="1" customHeight="1" x14ac:dyDescent="0.2">
      <c r="B4301" s="8"/>
      <c r="C4301" s="8"/>
      <c r="D4301" s="8"/>
      <c r="E4301" s="8"/>
      <c r="F4301" s="8"/>
      <c r="G4301" s="8"/>
      <c r="H4301" s="8"/>
      <c r="I4301" s="8"/>
      <c r="J4301" s="8"/>
      <c r="K4301" s="8"/>
      <c r="L4301" s="8"/>
      <c r="M4301" s="1"/>
      <c r="W4301" s="15"/>
    </row>
    <row r="4302" spans="2:23" ht="0" hidden="1" customHeight="1" x14ac:dyDescent="0.2">
      <c r="B4302" s="8"/>
      <c r="C4302" s="8"/>
      <c r="D4302" s="8"/>
      <c r="E4302" s="8"/>
      <c r="F4302" s="8"/>
      <c r="G4302" s="8"/>
      <c r="H4302" s="8"/>
      <c r="I4302" s="8"/>
      <c r="J4302" s="8"/>
      <c r="K4302" s="8"/>
      <c r="L4302" s="8"/>
      <c r="M4302" s="1"/>
      <c r="W4302" s="15"/>
    </row>
    <row r="4303" spans="2:23" ht="0" hidden="1" customHeight="1" x14ac:dyDescent="0.2">
      <c r="B4303" s="8"/>
      <c r="C4303" s="8"/>
      <c r="D4303" s="8"/>
      <c r="E4303" s="8"/>
      <c r="F4303" s="8"/>
      <c r="G4303" s="8"/>
      <c r="H4303" s="8"/>
      <c r="I4303" s="8"/>
      <c r="J4303" s="8"/>
      <c r="K4303" s="8"/>
      <c r="L4303" s="8"/>
      <c r="M4303" s="1"/>
      <c r="W4303" s="15"/>
    </row>
    <row r="4304" spans="2:23" ht="0" hidden="1" customHeight="1" x14ac:dyDescent="0.2">
      <c r="B4304" s="8"/>
      <c r="C4304" s="8"/>
      <c r="D4304" s="8"/>
      <c r="E4304" s="8"/>
      <c r="F4304" s="8"/>
      <c r="G4304" s="8"/>
      <c r="H4304" s="8"/>
      <c r="I4304" s="8"/>
      <c r="J4304" s="8"/>
      <c r="K4304" s="8"/>
      <c r="L4304" s="8"/>
      <c r="M4304" s="1"/>
      <c r="W4304" s="15"/>
    </row>
    <row r="4305" spans="2:23" ht="0" hidden="1" customHeight="1" x14ac:dyDescent="0.2">
      <c r="B4305" s="8"/>
      <c r="C4305" s="8"/>
      <c r="D4305" s="8"/>
      <c r="E4305" s="8"/>
      <c r="F4305" s="8"/>
      <c r="G4305" s="8"/>
      <c r="H4305" s="8"/>
      <c r="I4305" s="8"/>
      <c r="J4305" s="8"/>
      <c r="K4305" s="8"/>
      <c r="L4305" s="8"/>
      <c r="M4305" s="1"/>
      <c r="W4305" s="15"/>
    </row>
    <row r="4306" spans="2:23" ht="0" hidden="1" customHeight="1" x14ac:dyDescent="0.2">
      <c r="B4306" s="8"/>
      <c r="C4306" s="8"/>
      <c r="D4306" s="8"/>
      <c r="E4306" s="8"/>
      <c r="F4306" s="8"/>
      <c r="G4306" s="8"/>
      <c r="H4306" s="8"/>
      <c r="I4306" s="8"/>
      <c r="J4306" s="8"/>
      <c r="K4306" s="8"/>
      <c r="L4306" s="8"/>
      <c r="M4306" s="1"/>
      <c r="W4306" s="15"/>
    </row>
    <row r="4307" spans="2:23" ht="0" hidden="1" customHeight="1" x14ac:dyDescent="0.2">
      <c r="B4307" s="8"/>
      <c r="C4307" s="8"/>
      <c r="D4307" s="8"/>
      <c r="E4307" s="8"/>
      <c r="F4307" s="8"/>
      <c r="G4307" s="8"/>
      <c r="H4307" s="8"/>
      <c r="I4307" s="8"/>
      <c r="J4307" s="8"/>
      <c r="K4307" s="8"/>
      <c r="L4307" s="8"/>
      <c r="M4307" s="1"/>
      <c r="W4307" s="15"/>
    </row>
    <row r="4308" spans="2:23" ht="0" hidden="1" customHeight="1" x14ac:dyDescent="0.2">
      <c r="B4308" s="8"/>
      <c r="C4308" s="8"/>
      <c r="D4308" s="8"/>
      <c r="E4308" s="8"/>
      <c r="F4308" s="8"/>
      <c r="G4308" s="8"/>
      <c r="H4308" s="8"/>
      <c r="I4308" s="8"/>
      <c r="J4308" s="8"/>
      <c r="K4308" s="8"/>
      <c r="L4308" s="8"/>
      <c r="M4308" s="1"/>
      <c r="W4308" s="15"/>
    </row>
    <row r="4309" spans="2:23" ht="0" hidden="1" customHeight="1" x14ac:dyDescent="0.2">
      <c r="B4309" s="8"/>
      <c r="C4309" s="8"/>
      <c r="D4309" s="8"/>
      <c r="E4309" s="8"/>
      <c r="F4309" s="8"/>
      <c r="G4309" s="8"/>
      <c r="H4309" s="8"/>
      <c r="I4309" s="8"/>
      <c r="J4309" s="8"/>
      <c r="K4309" s="8"/>
      <c r="L4309" s="8"/>
      <c r="M4309" s="1"/>
      <c r="W4309" s="15"/>
    </row>
    <row r="4310" spans="2:23" ht="0" hidden="1" customHeight="1" x14ac:dyDescent="0.2">
      <c r="B4310" s="8"/>
      <c r="C4310" s="8"/>
      <c r="D4310" s="8"/>
      <c r="E4310" s="8"/>
      <c r="F4310" s="8"/>
      <c r="G4310" s="8"/>
      <c r="H4310" s="8"/>
      <c r="I4310" s="8"/>
      <c r="J4310" s="8"/>
      <c r="K4310" s="8"/>
      <c r="L4310" s="8"/>
      <c r="M4310" s="1"/>
      <c r="W4310" s="15"/>
    </row>
    <row r="4311" spans="2:23" ht="0" hidden="1" customHeight="1" x14ac:dyDescent="0.2">
      <c r="B4311" s="8"/>
      <c r="C4311" s="8"/>
      <c r="D4311" s="8"/>
      <c r="E4311" s="8"/>
      <c r="F4311" s="8"/>
      <c r="G4311" s="8"/>
      <c r="H4311" s="8"/>
      <c r="I4311" s="8"/>
      <c r="J4311" s="8"/>
      <c r="K4311" s="8"/>
      <c r="L4311" s="8"/>
      <c r="M4311" s="1"/>
      <c r="W4311" s="15"/>
    </row>
    <row r="4312" spans="2:23" ht="0" hidden="1" customHeight="1" x14ac:dyDescent="0.2">
      <c r="B4312" s="8"/>
      <c r="C4312" s="8"/>
      <c r="D4312" s="8"/>
      <c r="E4312" s="8"/>
      <c r="F4312" s="8"/>
      <c r="G4312" s="8"/>
      <c r="H4312" s="8"/>
      <c r="I4312" s="8"/>
      <c r="J4312" s="8"/>
      <c r="K4312" s="8"/>
      <c r="L4312" s="8"/>
      <c r="M4312" s="1"/>
      <c r="W4312" s="15"/>
    </row>
    <row r="4313" spans="2:23" ht="0" hidden="1" customHeight="1" x14ac:dyDescent="0.2">
      <c r="B4313" s="8"/>
      <c r="C4313" s="8"/>
      <c r="D4313" s="8"/>
      <c r="E4313" s="8"/>
      <c r="F4313" s="8"/>
      <c r="G4313" s="8"/>
      <c r="H4313" s="8"/>
      <c r="I4313" s="8"/>
      <c r="J4313" s="8"/>
      <c r="K4313" s="8"/>
      <c r="L4313" s="8"/>
      <c r="M4313" s="1"/>
      <c r="W4313" s="15"/>
    </row>
    <row r="4314" spans="2:23" ht="0" hidden="1" customHeight="1" x14ac:dyDescent="0.2">
      <c r="B4314" s="8"/>
      <c r="C4314" s="8"/>
      <c r="D4314" s="8"/>
      <c r="E4314" s="8"/>
      <c r="F4314" s="8"/>
      <c r="G4314" s="8"/>
      <c r="H4314" s="8"/>
      <c r="I4314" s="8"/>
      <c r="J4314" s="8"/>
      <c r="K4314" s="8"/>
      <c r="L4314" s="8"/>
      <c r="M4314" s="1"/>
      <c r="W4314" s="15"/>
    </row>
    <row r="4315" spans="2:23" ht="0" hidden="1" customHeight="1" x14ac:dyDescent="0.2">
      <c r="B4315" s="8"/>
      <c r="C4315" s="8"/>
      <c r="D4315" s="8"/>
      <c r="E4315" s="8"/>
      <c r="F4315" s="8"/>
      <c r="G4315" s="8"/>
      <c r="H4315" s="8"/>
      <c r="I4315" s="8"/>
      <c r="J4315" s="8"/>
      <c r="K4315" s="8"/>
      <c r="L4315" s="8"/>
      <c r="M4315" s="1"/>
      <c r="W4315" s="15"/>
    </row>
    <row r="4316" spans="2:23" ht="0" hidden="1" customHeight="1" x14ac:dyDescent="0.2">
      <c r="B4316" s="8"/>
      <c r="C4316" s="8"/>
      <c r="D4316" s="8"/>
      <c r="E4316" s="8"/>
      <c r="F4316" s="8"/>
      <c r="G4316" s="8"/>
      <c r="H4316" s="8"/>
      <c r="I4316" s="8"/>
      <c r="J4316" s="8"/>
      <c r="K4316" s="8"/>
      <c r="L4316" s="8"/>
      <c r="M4316" s="1"/>
      <c r="W4316" s="15"/>
    </row>
    <row r="4317" spans="2:23" ht="0" hidden="1" customHeight="1" x14ac:dyDescent="0.2">
      <c r="B4317" s="8"/>
      <c r="C4317" s="8"/>
      <c r="D4317" s="8"/>
      <c r="E4317" s="8"/>
      <c r="F4317" s="8"/>
      <c r="G4317" s="8"/>
      <c r="H4317" s="8"/>
      <c r="I4317" s="8"/>
      <c r="J4317" s="8"/>
      <c r="K4317" s="8"/>
      <c r="L4317" s="8"/>
      <c r="M4317" s="1"/>
      <c r="W4317" s="15"/>
    </row>
    <row r="4318" spans="2:23" ht="0" hidden="1" customHeight="1" x14ac:dyDescent="0.2">
      <c r="B4318" s="8"/>
      <c r="C4318" s="8"/>
      <c r="D4318" s="8"/>
      <c r="E4318" s="8"/>
      <c r="F4318" s="8"/>
      <c r="G4318" s="8"/>
      <c r="H4318" s="8"/>
      <c r="I4318" s="8"/>
      <c r="J4318" s="8"/>
      <c r="K4318" s="8"/>
      <c r="L4318" s="8"/>
      <c r="M4318" s="1"/>
      <c r="W4318" s="15"/>
    </row>
    <row r="4319" spans="2:23" ht="0" hidden="1" customHeight="1" x14ac:dyDescent="0.2">
      <c r="B4319" s="8"/>
      <c r="C4319" s="8"/>
      <c r="D4319" s="8"/>
      <c r="E4319" s="8"/>
      <c r="F4319" s="8"/>
      <c r="G4319" s="8"/>
      <c r="H4319" s="8"/>
      <c r="I4319" s="8"/>
      <c r="J4319" s="8"/>
      <c r="K4319" s="8"/>
      <c r="L4319" s="8"/>
      <c r="M4319" s="1"/>
      <c r="W4319" s="15"/>
    </row>
    <row r="4320" spans="2:23" ht="0" hidden="1" customHeight="1" x14ac:dyDescent="0.2">
      <c r="B4320" s="8"/>
      <c r="C4320" s="8"/>
      <c r="D4320" s="8"/>
      <c r="E4320" s="8"/>
      <c r="F4320" s="8"/>
      <c r="G4320" s="8"/>
      <c r="H4320" s="8"/>
      <c r="I4320" s="8"/>
      <c r="J4320" s="8"/>
      <c r="K4320" s="8"/>
      <c r="L4320" s="8"/>
      <c r="M4320" s="1"/>
      <c r="W4320" s="15"/>
    </row>
    <row r="4321" spans="2:23" ht="0" hidden="1" customHeight="1" x14ac:dyDescent="0.2">
      <c r="B4321" s="8"/>
      <c r="C4321" s="8"/>
      <c r="D4321" s="8"/>
      <c r="E4321" s="8"/>
      <c r="F4321" s="8"/>
      <c r="G4321" s="8"/>
      <c r="H4321" s="8"/>
      <c r="I4321" s="8"/>
      <c r="J4321" s="8"/>
      <c r="K4321" s="8"/>
      <c r="L4321" s="8"/>
      <c r="M4321" s="1"/>
      <c r="W4321" s="15"/>
    </row>
    <row r="4322" spans="2:23" ht="0" hidden="1" customHeight="1" x14ac:dyDescent="0.2">
      <c r="B4322" s="8"/>
      <c r="C4322" s="8"/>
      <c r="D4322" s="8"/>
      <c r="E4322" s="8"/>
      <c r="F4322" s="8"/>
      <c r="G4322" s="8"/>
      <c r="H4322" s="8"/>
      <c r="I4322" s="8"/>
      <c r="J4322" s="8"/>
      <c r="K4322" s="8"/>
      <c r="L4322" s="8"/>
      <c r="M4322" s="1"/>
      <c r="W4322" s="15"/>
    </row>
    <row r="4323" spans="2:23" ht="0" hidden="1" customHeight="1" x14ac:dyDescent="0.2">
      <c r="B4323" s="8"/>
      <c r="C4323" s="8"/>
      <c r="D4323" s="8"/>
      <c r="E4323" s="8"/>
      <c r="F4323" s="8"/>
      <c r="G4323" s="8"/>
      <c r="H4323" s="8"/>
      <c r="I4323" s="8"/>
      <c r="J4323" s="8"/>
      <c r="K4323" s="8"/>
      <c r="L4323" s="8"/>
      <c r="M4323" s="1"/>
      <c r="W4323" s="15"/>
    </row>
    <row r="4324" spans="2:23" ht="0" hidden="1" customHeight="1" x14ac:dyDescent="0.2">
      <c r="B4324" s="8"/>
      <c r="C4324" s="8"/>
      <c r="D4324" s="8"/>
      <c r="E4324" s="8"/>
      <c r="F4324" s="8"/>
      <c r="G4324" s="8"/>
      <c r="H4324" s="8"/>
      <c r="I4324" s="8"/>
      <c r="J4324" s="8"/>
      <c r="K4324" s="8"/>
      <c r="L4324" s="8"/>
      <c r="M4324" s="1"/>
      <c r="W4324" s="15"/>
    </row>
    <row r="4325" spans="2:23" ht="0" hidden="1" customHeight="1" x14ac:dyDescent="0.2">
      <c r="B4325" s="8"/>
      <c r="C4325" s="8"/>
      <c r="D4325" s="8"/>
      <c r="E4325" s="8"/>
      <c r="F4325" s="8"/>
      <c r="G4325" s="8"/>
      <c r="H4325" s="8"/>
      <c r="I4325" s="8"/>
      <c r="J4325" s="8"/>
      <c r="K4325" s="8"/>
      <c r="L4325" s="8"/>
      <c r="M4325" s="1"/>
      <c r="W4325" s="15"/>
    </row>
    <row r="4326" spans="2:23" ht="0" hidden="1" customHeight="1" x14ac:dyDescent="0.2">
      <c r="B4326" s="8"/>
      <c r="C4326" s="8"/>
      <c r="D4326" s="8"/>
      <c r="E4326" s="8"/>
      <c r="F4326" s="8"/>
      <c r="G4326" s="8"/>
      <c r="H4326" s="8"/>
      <c r="I4326" s="8"/>
      <c r="J4326" s="8"/>
      <c r="K4326" s="8"/>
      <c r="L4326" s="8"/>
      <c r="M4326" s="1"/>
      <c r="W4326" s="15"/>
    </row>
    <row r="4327" spans="2:23" ht="0" hidden="1" customHeight="1" x14ac:dyDescent="0.2">
      <c r="B4327" s="8"/>
      <c r="C4327" s="8"/>
      <c r="D4327" s="8"/>
      <c r="E4327" s="8"/>
      <c r="F4327" s="8"/>
      <c r="G4327" s="8"/>
      <c r="H4327" s="8"/>
      <c r="I4327" s="8"/>
      <c r="J4327" s="8"/>
      <c r="K4327" s="8"/>
      <c r="L4327" s="8"/>
      <c r="M4327" s="1"/>
      <c r="W4327" s="15"/>
    </row>
    <row r="4328" spans="2:23" ht="0" hidden="1" customHeight="1" x14ac:dyDescent="0.2">
      <c r="B4328" s="8"/>
      <c r="C4328" s="8"/>
      <c r="D4328" s="8"/>
      <c r="E4328" s="8"/>
      <c r="F4328" s="8"/>
      <c r="G4328" s="8"/>
      <c r="H4328" s="8"/>
      <c r="I4328" s="8"/>
      <c r="J4328" s="8"/>
      <c r="K4328" s="8"/>
      <c r="L4328" s="8"/>
      <c r="M4328" s="1"/>
      <c r="W4328" s="15"/>
    </row>
    <row r="4329" spans="2:23" ht="0" hidden="1" customHeight="1" x14ac:dyDescent="0.2">
      <c r="B4329" s="8"/>
      <c r="C4329" s="8"/>
      <c r="D4329" s="8"/>
      <c r="E4329" s="8"/>
      <c r="F4329" s="8"/>
      <c r="G4329" s="8"/>
      <c r="H4329" s="8"/>
      <c r="I4329" s="8"/>
      <c r="J4329" s="8"/>
      <c r="K4329" s="8"/>
      <c r="L4329" s="8"/>
      <c r="M4329" s="1"/>
      <c r="W4329" s="15"/>
    </row>
    <row r="4330" spans="2:23" ht="0" hidden="1" customHeight="1" x14ac:dyDescent="0.2">
      <c r="B4330" s="8"/>
      <c r="C4330" s="8"/>
      <c r="D4330" s="8"/>
      <c r="E4330" s="8"/>
      <c r="F4330" s="8"/>
      <c r="G4330" s="8"/>
      <c r="H4330" s="8"/>
      <c r="I4330" s="8"/>
      <c r="J4330" s="8"/>
      <c r="K4330" s="8"/>
      <c r="L4330" s="8"/>
      <c r="M4330" s="1"/>
      <c r="W4330" s="15"/>
    </row>
    <row r="4331" spans="2:23" ht="0" hidden="1" customHeight="1" x14ac:dyDescent="0.2">
      <c r="B4331" s="8"/>
      <c r="C4331" s="8"/>
      <c r="D4331" s="8"/>
      <c r="E4331" s="8"/>
      <c r="F4331" s="8"/>
      <c r="G4331" s="8"/>
      <c r="H4331" s="8"/>
      <c r="I4331" s="8"/>
      <c r="J4331" s="8"/>
      <c r="K4331" s="8"/>
      <c r="L4331" s="8"/>
      <c r="M4331" s="1"/>
      <c r="W4331" s="15"/>
    </row>
    <row r="4332" spans="2:23" ht="0" hidden="1" customHeight="1" x14ac:dyDescent="0.2">
      <c r="B4332" s="8"/>
      <c r="C4332" s="8"/>
      <c r="D4332" s="8"/>
      <c r="E4332" s="8"/>
      <c r="F4332" s="8"/>
      <c r="G4332" s="8"/>
      <c r="H4332" s="8"/>
      <c r="I4332" s="8"/>
      <c r="J4332" s="8"/>
      <c r="K4332" s="8"/>
      <c r="L4332" s="8"/>
      <c r="M4332" s="1"/>
      <c r="W4332" s="15"/>
    </row>
    <row r="4333" spans="2:23" ht="0" hidden="1" customHeight="1" x14ac:dyDescent="0.2">
      <c r="B4333" s="8"/>
      <c r="C4333" s="8"/>
      <c r="D4333" s="8"/>
      <c r="E4333" s="8"/>
      <c r="F4333" s="8"/>
      <c r="G4333" s="8"/>
      <c r="H4333" s="8"/>
      <c r="I4333" s="8"/>
      <c r="J4333" s="8"/>
      <c r="K4333" s="8"/>
      <c r="L4333" s="8"/>
      <c r="M4333" s="1"/>
      <c r="W4333" s="15"/>
    </row>
    <row r="4334" spans="2:23" ht="0" hidden="1" customHeight="1" x14ac:dyDescent="0.2">
      <c r="B4334" s="8"/>
      <c r="C4334" s="8"/>
      <c r="D4334" s="8"/>
      <c r="E4334" s="8"/>
      <c r="F4334" s="8"/>
      <c r="G4334" s="8"/>
      <c r="H4334" s="8"/>
      <c r="I4334" s="8"/>
      <c r="J4334" s="8"/>
      <c r="K4334" s="8"/>
      <c r="L4334" s="8"/>
      <c r="M4334" s="1"/>
      <c r="W4334" s="15"/>
    </row>
    <row r="4335" spans="2:23" ht="0" hidden="1" customHeight="1" x14ac:dyDescent="0.2">
      <c r="B4335" s="8"/>
      <c r="C4335" s="8"/>
      <c r="D4335" s="8"/>
      <c r="E4335" s="8"/>
      <c r="F4335" s="8"/>
      <c r="G4335" s="8"/>
      <c r="H4335" s="8"/>
      <c r="I4335" s="8"/>
      <c r="J4335" s="8"/>
      <c r="K4335" s="8"/>
      <c r="L4335" s="8"/>
      <c r="M4335" s="1"/>
      <c r="W4335" s="15"/>
    </row>
    <row r="4336" spans="2:23" ht="0" hidden="1" customHeight="1" x14ac:dyDescent="0.2">
      <c r="B4336" s="8"/>
      <c r="C4336" s="8"/>
      <c r="D4336" s="8"/>
      <c r="E4336" s="8"/>
      <c r="F4336" s="8"/>
      <c r="G4336" s="8"/>
      <c r="H4336" s="8"/>
      <c r="I4336" s="8"/>
      <c r="J4336" s="8"/>
      <c r="K4336" s="8"/>
      <c r="L4336" s="8"/>
      <c r="M4336" s="1"/>
      <c r="W4336" s="15"/>
    </row>
    <row r="4337" spans="2:23" ht="0" hidden="1" customHeight="1" x14ac:dyDescent="0.2">
      <c r="B4337" s="8"/>
      <c r="C4337" s="8"/>
      <c r="D4337" s="8"/>
      <c r="E4337" s="8"/>
      <c r="F4337" s="8"/>
      <c r="G4337" s="8"/>
      <c r="H4337" s="8"/>
      <c r="I4337" s="8"/>
      <c r="J4337" s="8"/>
      <c r="K4337" s="8"/>
      <c r="L4337" s="8"/>
      <c r="M4337" s="1"/>
      <c r="W4337" s="15"/>
    </row>
    <row r="4338" spans="2:23" ht="0" hidden="1" customHeight="1" x14ac:dyDescent="0.2">
      <c r="B4338" s="8"/>
      <c r="C4338" s="8"/>
      <c r="D4338" s="8"/>
      <c r="E4338" s="8"/>
      <c r="F4338" s="8"/>
      <c r="G4338" s="8"/>
      <c r="H4338" s="8"/>
      <c r="I4338" s="8"/>
      <c r="J4338" s="8"/>
      <c r="K4338" s="8"/>
      <c r="L4338" s="8"/>
      <c r="M4338" s="1"/>
      <c r="W4338" s="15"/>
    </row>
    <row r="4339" spans="2:23" ht="0" hidden="1" customHeight="1" x14ac:dyDescent="0.2">
      <c r="B4339" s="8"/>
      <c r="C4339" s="8"/>
      <c r="D4339" s="8"/>
      <c r="E4339" s="8"/>
      <c r="F4339" s="8"/>
      <c r="G4339" s="8"/>
      <c r="H4339" s="8"/>
      <c r="I4339" s="8"/>
      <c r="J4339" s="8"/>
      <c r="K4339" s="8"/>
      <c r="L4339" s="8"/>
      <c r="M4339" s="1"/>
      <c r="W4339" s="15"/>
    </row>
    <row r="4340" spans="2:23" ht="0" hidden="1" customHeight="1" x14ac:dyDescent="0.2">
      <c r="B4340" s="8"/>
      <c r="C4340" s="8"/>
      <c r="D4340" s="8"/>
      <c r="E4340" s="8"/>
      <c r="F4340" s="8"/>
      <c r="G4340" s="8"/>
      <c r="H4340" s="8"/>
      <c r="I4340" s="8"/>
      <c r="J4340" s="8"/>
      <c r="K4340" s="8"/>
      <c r="L4340" s="8"/>
      <c r="M4340" s="1"/>
      <c r="W4340" s="15"/>
    </row>
    <row r="4341" spans="2:23" ht="0" hidden="1" customHeight="1" x14ac:dyDescent="0.2">
      <c r="B4341" s="8"/>
      <c r="C4341" s="8"/>
      <c r="D4341" s="8"/>
      <c r="E4341" s="8"/>
      <c r="F4341" s="8"/>
      <c r="G4341" s="8"/>
      <c r="H4341" s="8"/>
      <c r="I4341" s="8"/>
      <c r="J4341" s="8"/>
      <c r="K4341" s="8"/>
      <c r="L4341" s="8"/>
      <c r="M4341" s="1"/>
      <c r="W4341" s="15"/>
    </row>
    <row r="4342" spans="2:23" ht="0" hidden="1" customHeight="1" x14ac:dyDescent="0.2">
      <c r="B4342" s="8"/>
      <c r="C4342" s="8"/>
      <c r="D4342" s="8"/>
      <c r="E4342" s="8"/>
      <c r="F4342" s="8"/>
      <c r="G4342" s="8"/>
      <c r="H4342" s="8"/>
      <c r="I4342" s="8"/>
      <c r="J4342" s="8"/>
      <c r="K4342" s="8"/>
      <c r="L4342" s="8"/>
      <c r="M4342" s="1"/>
      <c r="W4342" s="15"/>
    </row>
    <row r="4343" spans="2:23" ht="0" hidden="1" customHeight="1" x14ac:dyDescent="0.2">
      <c r="B4343" s="8"/>
      <c r="C4343" s="8"/>
      <c r="D4343" s="8"/>
      <c r="E4343" s="8"/>
      <c r="F4343" s="8"/>
      <c r="G4343" s="8"/>
      <c r="H4343" s="8"/>
      <c r="I4343" s="8"/>
      <c r="J4343" s="8"/>
      <c r="K4343" s="8"/>
      <c r="L4343" s="8"/>
      <c r="M4343" s="1"/>
      <c r="W4343" s="15"/>
    </row>
    <row r="4344" spans="2:23" ht="0" hidden="1" customHeight="1" x14ac:dyDescent="0.2">
      <c r="B4344" s="8"/>
      <c r="C4344" s="8"/>
      <c r="D4344" s="8"/>
      <c r="E4344" s="8"/>
      <c r="F4344" s="8"/>
      <c r="G4344" s="8"/>
      <c r="H4344" s="8"/>
      <c r="I4344" s="8"/>
      <c r="J4344" s="8"/>
      <c r="K4344" s="8"/>
      <c r="L4344" s="8"/>
      <c r="M4344" s="1"/>
      <c r="W4344" s="15"/>
    </row>
    <row r="4345" spans="2:23" ht="0" hidden="1" customHeight="1" x14ac:dyDescent="0.2">
      <c r="B4345" s="8"/>
      <c r="C4345" s="8"/>
      <c r="D4345" s="8"/>
      <c r="E4345" s="8"/>
      <c r="F4345" s="8"/>
      <c r="G4345" s="8"/>
      <c r="H4345" s="8"/>
      <c r="I4345" s="8"/>
      <c r="J4345" s="8"/>
      <c r="K4345" s="8"/>
      <c r="L4345" s="8"/>
      <c r="M4345" s="1"/>
      <c r="W4345" s="15"/>
    </row>
    <row r="4346" spans="2:23" ht="0" hidden="1" customHeight="1" x14ac:dyDescent="0.2">
      <c r="B4346" s="8"/>
      <c r="C4346" s="8"/>
      <c r="D4346" s="8"/>
      <c r="E4346" s="8"/>
      <c r="F4346" s="8"/>
      <c r="G4346" s="8"/>
      <c r="H4346" s="8"/>
      <c r="I4346" s="8"/>
      <c r="J4346" s="8"/>
      <c r="K4346" s="8"/>
      <c r="L4346" s="8"/>
      <c r="M4346" s="1"/>
      <c r="W4346" s="15"/>
    </row>
    <row r="4347" spans="2:23" ht="0" hidden="1" customHeight="1" x14ac:dyDescent="0.2">
      <c r="B4347" s="8"/>
      <c r="C4347" s="8"/>
      <c r="D4347" s="8"/>
      <c r="E4347" s="8"/>
      <c r="F4347" s="8"/>
      <c r="G4347" s="8"/>
      <c r="H4347" s="8"/>
      <c r="I4347" s="8"/>
      <c r="J4347" s="8"/>
      <c r="K4347" s="8"/>
      <c r="L4347" s="8"/>
      <c r="M4347" s="1"/>
      <c r="W4347" s="15"/>
    </row>
    <row r="4348" spans="2:23" ht="0" hidden="1" customHeight="1" x14ac:dyDescent="0.2">
      <c r="B4348" s="8"/>
      <c r="C4348" s="8"/>
      <c r="D4348" s="8"/>
      <c r="E4348" s="8"/>
      <c r="F4348" s="8"/>
      <c r="G4348" s="8"/>
      <c r="H4348" s="8"/>
      <c r="I4348" s="8"/>
      <c r="J4348" s="8"/>
      <c r="K4348" s="8"/>
      <c r="L4348" s="8"/>
      <c r="M4348" s="1"/>
      <c r="W4348" s="15"/>
    </row>
    <row r="4349" spans="2:23" ht="0" hidden="1" customHeight="1" x14ac:dyDescent="0.2">
      <c r="B4349" s="8"/>
      <c r="C4349" s="8"/>
      <c r="D4349" s="8"/>
      <c r="E4349" s="8"/>
      <c r="F4349" s="8"/>
      <c r="G4349" s="8"/>
      <c r="H4349" s="8"/>
      <c r="I4349" s="8"/>
      <c r="J4349" s="8"/>
      <c r="K4349" s="8"/>
      <c r="L4349" s="8"/>
      <c r="M4349" s="1"/>
      <c r="W4349" s="15"/>
    </row>
    <row r="4350" spans="2:23" ht="0" hidden="1" customHeight="1" x14ac:dyDescent="0.2">
      <c r="B4350" s="8"/>
      <c r="C4350" s="8"/>
      <c r="D4350" s="8"/>
      <c r="E4350" s="8"/>
      <c r="F4350" s="8"/>
      <c r="G4350" s="8"/>
      <c r="H4350" s="8"/>
      <c r="I4350" s="8"/>
      <c r="J4350" s="8"/>
      <c r="K4350" s="8"/>
      <c r="L4350" s="8"/>
      <c r="M4350" s="1"/>
      <c r="W4350" s="15"/>
    </row>
    <row r="4351" spans="2:23" ht="0" hidden="1" customHeight="1" x14ac:dyDescent="0.2">
      <c r="B4351" s="8"/>
      <c r="C4351" s="8"/>
      <c r="D4351" s="8"/>
      <c r="E4351" s="8"/>
      <c r="F4351" s="8"/>
      <c r="G4351" s="8"/>
      <c r="H4351" s="8"/>
      <c r="I4351" s="8"/>
      <c r="J4351" s="8"/>
      <c r="K4351" s="8"/>
      <c r="L4351" s="8"/>
      <c r="M4351" s="1"/>
      <c r="W4351" s="15"/>
    </row>
    <row r="4352" spans="2:23" ht="0" hidden="1" customHeight="1" x14ac:dyDescent="0.2">
      <c r="B4352" s="8"/>
      <c r="C4352" s="8"/>
      <c r="D4352" s="8"/>
      <c r="E4352" s="8"/>
      <c r="F4352" s="8"/>
      <c r="G4352" s="8"/>
      <c r="H4352" s="8"/>
      <c r="I4352" s="8"/>
      <c r="J4352" s="8"/>
      <c r="K4352" s="8"/>
      <c r="L4352" s="8"/>
      <c r="M4352" s="1"/>
      <c r="W4352" s="15"/>
    </row>
    <row r="4353" spans="2:23" ht="0" hidden="1" customHeight="1" x14ac:dyDescent="0.2">
      <c r="B4353" s="8"/>
      <c r="C4353" s="8"/>
      <c r="D4353" s="8"/>
      <c r="E4353" s="8"/>
      <c r="F4353" s="8"/>
      <c r="G4353" s="8"/>
      <c r="H4353" s="8"/>
      <c r="I4353" s="8"/>
      <c r="J4353" s="8"/>
      <c r="K4353" s="8"/>
      <c r="L4353" s="8"/>
      <c r="M4353" s="1"/>
      <c r="W4353" s="15"/>
    </row>
    <row r="4354" spans="2:23" ht="0" hidden="1" customHeight="1" x14ac:dyDescent="0.2">
      <c r="B4354" s="8"/>
      <c r="C4354" s="8"/>
      <c r="D4354" s="8"/>
      <c r="E4354" s="8"/>
      <c r="F4354" s="8"/>
      <c r="G4354" s="8"/>
      <c r="H4354" s="8"/>
      <c r="I4354" s="8"/>
      <c r="J4354" s="8"/>
      <c r="K4354" s="8"/>
      <c r="L4354" s="8"/>
      <c r="M4354" s="1"/>
      <c r="W4354" s="15"/>
    </row>
    <row r="4355" spans="2:23" ht="0" hidden="1" customHeight="1" x14ac:dyDescent="0.2">
      <c r="B4355" s="8"/>
      <c r="C4355" s="8"/>
      <c r="D4355" s="8"/>
      <c r="E4355" s="8"/>
      <c r="F4355" s="8"/>
      <c r="G4355" s="8"/>
      <c r="H4355" s="8"/>
      <c r="I4355" s="8"/>
      <c r="J4355" s="8"/>
      <c r="K4355" s="8"/>
      <c r="L4355" s="8"/>
      <c r="M4355" s="1"/>
      <c r="W4355" s="15"/>
    </row>
    <row r="4356" spans="2:23" ht="0" hidden="1" customHeight="1" x14ac:dyDescent="0.2">
      <c r="B4356" s="8"/>
      <c r="C4356" s="8"/>
      <c r="D4356" s="8"/>
      <c r="E4356" s="8"/>
      <c r="F4356" s="8"/>
      <c r="G4356" s="8"/>
      <c r="H4356" s="8"/>
      <c r="I4356" s="8"/>
      <c r="J4356" s="8"/>
      <c r="K4356" s="8"/>
      <c r="L4356" s="8"/>
      <c r="M4356" s="1"/>
      <c r="W4356" s="15"/>
    </row>
    <row r="4357" spans="2:23" ht="0" hidden="1" customHeight="1" x14ac:dyDescent="0.2">
      <c r="B4357" s="8"/>
      <c r="C4357" s="8"/>
      <c r="D4357" s="8"/>
      <c r="E4357" s="8"/>
      <c r="F4357" s="8"/>
      <c r="G4357" s="8"/>
      <c r="H4357" s="8"/>
      <c r="I4357" s="8"/>
      <c r="J4357" s="8"/>
      <c r="K4357" s="8"/>
      <c r="L4357" s="8"/>
      <c r="M4357" s="1"/>
      <c r="W4357" s="15"/>
    </row>
    <row r="4358" spans="2:23" ht="0" hidden="1" customHeight="1" x14ac:dyDescent="0.2">
      <c r="B4358" s="8"/>
      <c r="C4358" s="8"/>
      <c r="D4358" s="8"/>
      <c r="E4358" s="8"/>
      <c r="F4358" s="8"/>
      <c r="G4358" s="8"/>
      <c r="H4358" s="8"/>
      <c r="I4358" s="8"/>
      <c r="J4358" s="8"/>
      <c r="K4358" s="8"/>
      <c r="L4358" s="8"/>
      <c r="M4358" s="1"/>
      <c r="W4358" s="15"/>
    </row>
    <row r="4359" spans="2:23" ht="0" hidden="1" customHeight="1" x14ac:dyDescent="0.2">
      <c r="B4359" s="8"/>
      <c r="C4359" s="8"/>
      <c r="D4359" s="8"/>
      <c r="E4359" s="8"/>
      <c r="F4359" s="8"/>
      <c r="G4359" s="8"/>
      <c r="H4359" s="8"/>
      <c r="I4359" s="8"/>
      <c r="J4359" s="8"/>
      <c r="K4359" s="8"/>
      <c r="L4359" s="8"/>
      <c r="M4359" s="1"/>
      <c r="W4359" s="15"/>
    </row>
    <row r="4360" spans="2:23" ht="0" hidden="1" customHeight="1" x14ac:dyDescent="0.2">
      <c r="B4360" s="8"/>
      <c r="C4360" s="8"/>
      <c r="D4360" s="8"/>
      <c r="E4360" s="8"/>
      <c r="F4360" s="8"/>
      <c r="G4360" s="8"/>
      <c r="H4360" s="8"/>
      <c r="I4360" s="8"/>
      <c r="J4360" s="8"/>
      <c r="K4360" s="8"/>
      <c r="L4360" s="8"/>
      <c r="M4360" s="1"/>
      <c r="W4360" s="15"/>
    </row>
    <row r="4361" spans="2:23" ht="0" hidden="1" customHeight="1" x14ac:dyDescent="0.2">
      <c r="B4361" s="8"/>
      <c r="C4361" s="8"/>
      <c r="D4361" s="8"/>
      <c r="E4361" s="8"/>
      <c r="F4361" s="8"/>
      <c r="G4361" s="8"/>
      <c r="H4361" s="8"/>
      <c r="I4361" s="8"/>
      <c r="J4361" s="8"/>
      <c r="K4361" s="8"/>
      <c r="L4361" s="8"/>
      <c r="M4361" s="1"/>
      <c r="W4361" s="15"/>
    </row>
    <row r="4362" spans="2:23" ht="0" hidden="1" customHeight="1" x14ac:dyDescent="0.2">
      <c r="B4362" s="8"/>
      <c r="C4362" s="8"/>
      <c r="D4362" s="8"/>
      <c r="E4362" s="8"/>
      <c r="F4362" s="8"/>
      <c r="G4362" s="8"/>
      <c r="H4362" s="8"/>
      <c r="I4362" s="8"/>
      <c r="J4362" s="8"/>
      <c r="K4362" s="8"/>
      <c r="L4362" s="8"/>
      <c r="M4362" s="1"/>
      <c r="W4362" s="15"/>
    </row>
    <row r="4363" spans="2:23" ht="0" hidden="1" customHeight="1" x14ac:dyDescent="0.2">
      <c r="B4363" s="8"/>
      <c r="C4363" s="8"/>
      <c r="D4363" s="8"/>
      <c r="E4363" s="8"/>
      <c r="F4363" s="8"/>
      <c r="G4363" s="8"/>
      <c r="H4363" s="8"/>
      <c r="I4363" s="8"/>
      <c r="J4363" s="8"/>
      <c r="K4363" s="8"/>
      <c r="L4363" s="8"/>
      <c r="M4363" s="1"/>
      <c r="W4363" s="15"/>
    </row>
    <row r="4364" spans="2:23" ht="0" hidden="1" customHeight="1" x14ac:dyDescent="0.2">
      <c r="B4364" s="8"/>
      <c r="C4364" s="8"/>
      <c r="D4364" s="8"/>
      <c r="E4364" s="8"/>
      <c r="F4364" s="8"/>
      <c r="G4364" s="8"/>
      <c r="H4364" s="8"/>
      <c r="I4364" s="8"/>
      <c r="J4364" s="8"/>
      <c r="K4364" s="8"/>
      <c r="L4364" s="8"/>
      <c r="M4364" s="1"/>
      <c r="W4364" s="15"/>
    </row>
    <row r="4365" spans="2:23" ht="0" hidden="1" customHeight="1" x14ac:dyDescent="0.2">
      <c r="B4365" s="8"/>
      <c r="C4365" s="8"/>
      <c r="D4365" s="8"/>
      <c r="E4365" s="8"/>
      <c r="F4365" s="8"/>
      <c r="G4365" s="8"/>
      <c r="H4365" s="8"/>
      <c r="I4365" s="8"/>
      <c r="J4365" s="8"/>
      <c r="K4365" s="8"/>
      <c r="L4365" s="8"/>
      <c r="M4365" s="1"/>
      <c r="W4365" s="15"/>
    </row>
    <row r="4366" spans="2:23" ht="0" hidden="1" customHeight="1" x14ac:dyDescent="0.2">
      <c r="B4366" s="8"/>
      <c r="C4366" s="8"/>
      <c r="D4366" s="8"/>
      <c r="E4366" s="8"/>
      <c r="F4366" s="8"/>
      <c r="G4366" s="8"/>
      <c r="H4366" s="8"/>
      <c r="I4366" s="8"/>
      <c r="J4366" s="8"/>
      <c r="K4366" s="8"/>
      <c r="L4366" s="8"/>
      <c r="M4366" s="1"/>
      <c r="W4366" s="15"/>
    </row>
    <row r="4367" spans="2:23" ht="0" hidden="1" customHeight="1" x14ac:dyDescent="0.2">
      <c r="B4367" s="8"/>
      <c r="C4367" s="8"/>
      <c r="D4367" s="8"/>
      <c r="E4367" s="8"/>
      <c r="F4367" s="8"/>
      <c r="G4367" s="8"/>
      <c r="H4367" s="8"/>
      <c r="I4367" s="8"/>
      <c r="J4367" s="8"/>
      <c r="K4367" s="8"/>
      <c r="L4367" s="8"/>
      <c r="M4367" s="1"/>
      <c r="W4367" s="15"/>
    </row>
    <row r="4368" spans="2:23" ht="0" hidden="1" customHeight="1" x14ac:dyDescent="0.2">
      <c r="B4368" s="8"/>
      <c r="C4368" s="8"/>
      <c r="D4368" s="8"/>
      <c r="E4368" s="8"/>
      <c r="F4368" s="8"/>
      <c r="G4368" s="8"/>
      <c r="H4368" s="8"/>
      <c r="I4368" s="8"/>
      <c r="J4368" s="8"/>
      <c r="K4368" s="8"/>
      <c r="L4368" s="8"/>
      <c r="M4368" s="1"/>
      <c r="W4368" s="15"/>
    </row>
    <row r="4369" spans="2:23" ht="0" hidden="1" customHeight="1" x14ac:dyDescent="0.2">
      <c r="B4369" s="8"/>
      <c r="C4369" s="8"/>
      <c r="D4369" s="8"/>
      <c r="E4369" s="8"/>
      <c r="F4369" s="8"/>
      <c r="G4369" s="8"/>
      <c r="H4369" s="8"/>
      <c r="I4369" s="8"/>
      <c r="J4369" s="8"/>
      <c r="K4369" s="8"/>
      <c r="L4369" s="8"/>
      <c r="M4369" s="1"/>
      <c r="W4369" s="15"/>
    </row>
    <row r="4370" spans="2:23" ht="0" hidden="1" customHeight="1" x14ac:dyDescent="0.2">
      <c r="B4370" s="8"/>
      <c r="C4370" s="8"/>
      <c r="D4370" s="8"/>
      <c r="E4370" s="8"/>
      <c r="F4370" s="8"/>
      <c r="G4370" s="8"/>
      <c r="H4370" s="8"/>
      <c r="I4370" s="8"/>
      <c r="J4370" s="8"/>
      <c r="K4370" s="8"/>
      <c r="L4370" s="8"/>
      <c r="M4370" s="1"/>
      <c r="W4370" s="15"/>
    </row>
    <row r="4371" spans="2:23" ht="0" hidden="1" customHeight="1" x14ac:dyDescent="0.2">
      <c r="B4371" s="8"/>
      <c r="C4371" s="8"/>
      <c r="D4371" s="8"/>
      <c r="E4371" s="8"/>
      <c r="F4371" s="8"/>
      <c r="G4371" s="8"/>
      <c r="H4371" s="8"/>
      <c r="I4371" s="8"/>
      <c r="J4371" s="8"/>
      <c r="K4371" s="8"/>
      <c r="L4371" s="8"/>
      <c r="M4371" s="1"/>
      <c r="W4371" s="15"/>
    </row>
    <row r="4372" spans="2:23" ht="0" hidden="1" customHeight="1" x14ac:dyDescent="0.2">
      <c r="B4372" s="8"/>
      <c r="C4372" s="8"/>
      <c r="D4372" s="8"/>
      <c r="E4372" s="8"/>
      <c r="F4372" s="8"/>
      <c r="G4372" s="8"/>
      <c r="H4372" s="8"/>
      <c r="I4372" s="8"/>
      <c r="J4372" s="8"/>
      <c r="K4372" s="8"/>
      <c r="L4372" s="8"/>
      <c r="M4372" s="1"/>
      <c r="W4372" s="15"/>
    </row>
    <row r="4373" spans="2:23" ht="0" hidden="1" customHeight="1" x14ac:dyDescent="0.2">
      <c r="B4373" s="8"/>
      <c r="C4373" s="8"/>
      <c r="D4373" s="8"/>
      <c r="E4373" s="8"/>
      <c r="F4373" s="8"/>
      <c r="G4373" s="8"/>
      <c r="H4373" s="8"/>
      <c r="I4373" s="8"/>
      <c r="J4373" s="8"/>
      <c r="K4373" s="8"/>
      <c r="L4373" s="8"/>
      <c r="M4373" s="1"/>
      <c r="W4373" s="15"/>
    </row>
    <row r="4374" spans="2:23" ht="0" hidden="1" customHeight="1" x14ac:dyDescent="0.2">
      <c r="B4374" s="8"/>
      <c r="C4374" s="8"/>
      <c r="D4374" s="8"/>
      <c r="E4374" s="8"/>
      <c r="F4374" s="8"/>
      <c r="G4374" s="8"/>
      <c r="H4374" s="8"/>
      <c r="I4374" s="8"/>
      <c r="J4374" s="8"/>
      <c r="K4374" s="8"/>
      <c r="L4374" s="8"/>
      <c r="M4374" s="1"/>
      <c r="W4374" s="15"/>
    </row>
    <row r="4375" spans="2:23" ht="0" hidden="1" customHeight="1" x14ac:dyDescent="0.2">
      <c r="B4375" s="8"/>
      <c r="C4375" s="8"/>
      <c r="D4375" s="8"/>
      <c r="E4375" s="8"/>
      <c r="F4375" s="8"/>
      <c r="G4375" s="8"/>
      <c r="H4375" s="8"/>
      <c r="I4375" s="8"/>
      <c r="J4375" s="8"/>
      <c r="K4375" s="8"/>
      <c r="L4375" s="8"/>
      <c r="M4375" s="1"/>
      <c r="W4375" s="15"/>
    </row>
    <row r="4376" spans="2:23" ht="0" hidden="1" customHeight="1" x14ac:dyDescent="0.2">
      <c r="B4376" s="8"/>
      <c r="C4376" s="8"/>
      <c r="D4376" s="8"/>
      <c r="E4376" s="8"/>
      <c r="F4376" s="8"/>
      <c r="G4376" s="8"/>
      <c r="H4376" s="8"/>
      <c r="I4376" s="8"/>
      <c r="J4376" s="8"/>
      <c r="K4376" s="8"/>
      <c r="L4376" s="8"/>
      <c r="M4376" s="1"/>
      <c r="W4376" s="15"/>
    </row>
    <row r="4377" spans="2:23" ht="0" hidden="1" customHeight="1" x14ac:dyDescent="0.2">
      <c r="B4377" s="8"/>
      <c r="C4377" s="8"/>
      <c r="D4377" s="8"/>
      <c r="E4377" s="8"/>
      <c r="F4377" s="8"/>
      <c r="G4377" s="8"/>
      <c r="H4377" s="8"/>
      <c r="I4377" s="8"/>
      <c r="J4377" s="8"/>
      <c r="K4377" s="8"/>
      <c r="L4377" s="8"/>
      <c r="M4377" s="1"/>
      <c r="W4377" s="15"/>
    </row>
    <row r="4378" spans="2:23" ht="0" hidden="1" customHeight="1" x14ac:dyDescent="0.2">
      <c r="B4378" s="8"/>
      <c r="C4378" s="8"/>
      <c r="D4378" s="8"/>
      <c r="E4378" s="8"/>
      <c r="F4378" s="8"/>
      <c r="G4378" s="8"/>
      <c r="H4378" s="8"/>
      <c r="I4378" s="8"/>
      <c r="J4378" s="8"/>
      <c r="K4378" s="8"/>
      <c r="L4378" s="8"/>
      <c r="M4378" s="1"/>
      <c r="W4378" s="15"/>
    </row>
    <row r="4379" spans="2:23" ht="0" hidden="1" customHeight="1" x14ac:dyDescent="0.2">
      <c r="B4379" s="8"/>
      <c r="C4379" s="8"/>
      <c r="D4379" s="8"/>
      <c r="E4379" s="8"/>
      <c r="F4379" s="8"/>
      <c r="G4379" s="8"/>
      <c r="H4379" s="8"/>
      <c r="I4379" s="8"/>
      <c r="J4379" s="8"/>
      <c r="K4379" s="8"/>
      <c r="L4379" s="8"/>
      <c r="M4379" s="1"/>
      <c r="W4379" s="15"/>
    </row>
    <row r="4380" spans="2:23" ht="0" hidden="1" customHeight="1" x14ac:dyDescent="0.2">
      <c r="B4380" s="8"/>
      <c r="C4380" s="8"/>
      <c r="D4380" s="8"/>
      <c r="E4380" s="8"/>
      <c r="F4380" s="8"/>
      <c r="G4380" s="8"/>
      <c r="H4380" s="8"/>
      <c r="I4380" s="8"/>
      <c r="J4380" s="8"/>
      <c r="K4380" s="8"/>
      <c r="L4380" s="8"/>
      <c r="M4380" s="1"/>
      <c r="W4380" s="15"/>
    </row>
    <row r="4381" spans="2:23" ht="0" hidden="1" customHeight="1" x14ac:dyDescent="0.2">
      <c r="B4381" s="8"/>
      <c r="C4381" s="8"/>
      <c r="D4381" s="8"/>
      <c r="E4381" s="8"/>
      <c r="F4381" s="8"/>
      <c r="G4381" s="8"/>
      <c r="H4381" s="8"/>
      <c r="I4381" s="8"/>
      <c r="J4381" s="8"/>
      <c r="K4381" s="8"/>
      <c r="L4381" s="8"/>
      <c r="M4381" s="1"/>
      <c r="W4381" s="15"/>
    </row>
    <row r="4382" spans="2:23" ht="0" hidden="1" customHeight="1" x14ac:dyDescent="0.2">
      <c r="B4382" s="8"/>
      <c r="C4382" s="8"/>
      <c r="D4382" s="8"/>
      <c r="E4382" s="8"/>
      <c r="F4382" s="8"/>
      <c r="G4382" s="8"/>
      <c r="H4382" s="8"/>
      <c r="I4382" s="8"/>
      <c r="J4382" s="8"/>
      <c r="K4382" s="8"/>
      <c r="L4382" s="8"/>
      <c r="M4382" s="1"/>
      <c r="W4382" s="15"/>
    </row>
    <row r="4383" spans="2:23" ht="0" hidden="1" customHeight="1" x14ac:dyDescent="0.2">
      <c r="B4383" s="8"/>
      <c r="C4383" s="8"/>
      <c r="D4383" s="8"/>
      <c r="E4383" s="8"/>
      <c r="F4383" s="8"/>
      <c r="G4383" s="8"/>
      <c r="H4383" s="8"/>
      <c r="I4383" s="8"/>
      <c r="J4383" s="8"/>
      <c r="K4383" s="8"/>
      <c r="L4383" s="8"/>
      <c r="M4383" s="1"/>
      <c r="W4383" s="15"/>
    </row>
    <row r="4384" spans="2:23" ht="0" hidden="1" customHeight="1" x14ac:dyDescent="0.2">
      <c r="B4384" s="8"/>
      <c r="C4384" s="8"/>
      <c r="D4384" s="8"/>
      <c r="E4384" s="8"/>
      <c r="F4384" s="8"/>
      <c r="G4384" s="8"/>
      <c r="H4384" s="8"/>
      <c r="I4384" s="8"/>
      <c r="J4384" s="8"/>
      <c r="K4384" s="8"/>
      <c r="L4384" s="8"/>
      <c r="M4384" s="1"/>
      <c r="W4384" s="15"/>
    </row>
    <row r="4385" spans="2:23" ht="0" hidden="1" customHeight="1" x14ac:dyDescent="0.2">
      <c r="B4385" s="8"/>
      <c r="C4385" s="8"/>
      <c r="D4385" s="8"/>
      <c r="E4385" s="8"/>
      <c r="F4385" s="8"/>
      <c r="G4385" s="8"/>
      <c r="H4385" s="8"/>
      <c r="I4385" s="8"/>
      <c r="J4385" s="8"/>
      <c r="K4385" s="8"/>
      <c r="L4385" s="8"/>
      <c r="M4385" s="1"/>
      <c r="W4385" s="15"/>
    </row>
    <row r="4386" spans="2:23" ht="0" hidden="1" customHeight="1" x14ac:dyDescent="0.2">
      <c r="B4386" s="8"/>
      <c r="C4386" s="8"/>
      <c r="D4386" s="8"/>
      <c r="E4386" s="8"/>
      <c r="F4386" s="8"/>
      <c r="G4386" s="8"/>
      <c r="H4386" s="8"/>
      <c r="I4386" s="8"/>
      <c r="J4386" s="8"/>
      <c r="K4386" s="8"/>
      <c r="L4386" s="8"/>
      <c r="M4386" s="1"/>
      <c r="W4386" s="15"/>
    </row>
    <row r="4387" spans="2:23" ht="0" hidden="1" customHeight="1" x14ac:dyDescent="0.2">
      <c r="B4387" s="8"/>
      <c r="C4387" s="8"/>
      <c r="D4387" s="8"/>
      <c r="E4387" s="8"/>
      <c r="F4387" s="8"/>
      <c r="G4387" s="8"/>
      <c r="H4387" s="8"/>
      <c r="I4387" s="8"/>
      <c r="J4387" s="8"/>
      <c r="K4387" s="8"/>
      <c r="L4387" s="8"/>
      <c r="M4387" s="1"/>
      <c r="W4387" s="15"/>
    </row>
    <row r="4388" spans="2:23" ht="0" hidden="1" customHeight="1" x14ac:dyDescent="0.2">
      <c r="B4388" s="8"/>
      <c r="C4388" s="8"/>
      <c r="D4388" s="8"/>
      <c r="E4388" s="8"/>
      <c r="F4388" s="8"/>
      <c r="G4388" s="8"/>
      <c r="H4388" s="8"/>
      <c r="I4388" s="8"/>
      <c r="J4388" s="8"/>
      <c r="K4388" s="8"/>
      <c r="L4388" s="8"/>
      <c r="M4388" s="1"/>
      <c r="W4388" s="15"/>
    </row>
    <row r="4389" spans="2:23" ht="0" hidden="1" customHeight="1" x14ac:dyDescent="0.2">
      <c r="B4389" s="8"/>
      <c r="C4389" s="8"/>
      <c r="D4389" s="8"/>
      <c r="E4389" s="8"/>
      <c r="F4389" s="8"/>
      <c r="G4389" s="8"/>
      <c r="H4389" s="8"/>
      <c r="I4389" s="8"/>
      <c r="J4389" s="8"/>
      <c r="K4389" s="8"/>
      <c r="L4389" s="8"/>
      <c r="M4389" s="1"/>
      <c r="W4389" s="15"/>
    </row>
    <row r="4390" spans="2:23" ht="0" hidden="1" customHeight="1" x14ac:dyDescent="0.2">
      <c r="B4390" s="8"/>
      <c r="C4390" s="8"/>
      <c r="D4390" s="8"/>
      <c r="E4390" s="8"/>
      <c r="F4390" s="8"/>
      <c r="G4390" s="8"/>
      <c r="H4390" s="8"/>
      <c r="I4390" s="8"/>
      <c r="J4390" s="8"/>
      <c r="K4390" s="8"/>
      <c r="L4390" s="8"/>
      <c r="M4390" s="1"/>
      <c r="W4390" s="15"/>
    </row>
    <row r="4391" spans="2:23" ht="0" hidden="1" customHeight="1" x14ac:dyDescent="0.2">
      <c r="B4391" s="8"/>
      <c r="C4391" s="8"/>
      <c r="D4391" s="8"/>
      <c r="E4391" s="8"/>
      <c r="F4391" s="8"/>
      <c r="G4391" s="8"/>
      <c r="H4391" s="8"/>
      <c r="I4391" s="8"/>
      <c r="J4391" s="8"/>
      <c r="K4391" s="8"/>
      <c r="L4391" s="8"/>
      <c r="M4391" s="1"/>
      <c r="W4391" s="15"/>
    </row>
    <row r="4392" spans="2:23" ht="0" hidden="1" customHeight="1" x14ac:dyDescent="0.2">
      <c r="B4392" s="8"/>
      <c r="C4392" s="8"/>
      <c r="D4392" s="8"/>
      <c r="E4392" s="8"/>
      <c r="F4392" s="8"/>
      <c r="G4392" s="8"/>
      <c r="H4392" s="8"/>
      <c r="I4392" s="8"/>
      <c r="J4392" s="8"/>
      <c r="K4392" s="8"/>
      <c r="L4392" s="8"/>
      <c r="M4392" s="1"/>
      <c r="W4392" s="15"/>
    </row>
    <row r="4393" spans="2:23" ht="0" hidden="1" customHeight="1" x14ac:dyDescent="0.2">
      <c r="B4393" s="8"/>
      <c r="C4393" s="8"/>
      <c r="D4393" s="8"/>
      <c r="E4393" s="8"/>
      <c r="F4393" s="8"/>
      <c r="G4393" s="8"/>
      <c r="H4393" s="8"/>
      <c r="I4393" s="8"/>
      <c r="J4393" s="8"/>
      <c r="K4393" s="8"/>
      <c r="L4393" s="8"/>
      <c r="M4393" s="1"/>
      <c r="W4393" s="15"/>
    </row>
    <row r="4394" spans="2:23" ht="0" hidden="1" customHeight="1" x14ac:dyDescent="0.2">
      <c r="B4394" s="8"/>
      <c r="C4394" s="8"/>
      <c r="D4394" s="8"/>
      <c r="E4394" s="8"/>
      <c r="F4394" s="8"/>
      <c r="G4394" s="8"/>
      <c r="H4394" s="8"/>
      <c r="I4394" s="8"/>
      <c r="J4394" s="8"/>
      <c r="K4394" s="8"/>
      <c r="L4394" s="8"/>
      <c r="M4394" s="1"/>
      <c r="W4394" s="15"/>
    </row>
    <row r="4395" spans="2:23" ht="0" hidden="1" customHeight="1" x14ac:dyDescent="0.2">
      <c r="B4395" s="8"/>
      <c r="C4395" s="8"/>
      <c r="D4395" s="8"/>
      <c r="E4395" s="8"/>
      <c r="F4395" s="8"/>
      <c r="G4395" s="8"/>
      <c r="H4395" s="8"/>
      <c r="I4395" s="8"/>
      <c r="J4395" s="8"/>
      <c r="K4395" s="8"/>
      <c r="L4395" s="8"/>
      <c r="M4395" s="1"/>
      <c r="W4395" s="15"/>
    </row>
    <row r="4396" spans="2:23" ht="0" hidden="1" customHeight="1" x14ac:dyDescent="0.2">
      <c r="B4396" s="8"/>
      <c r="C4396" s="8"/>
      <c r="D4396" s="8"/>
      <c r="E4396" s="8"/>
      <c r="F4396" s="8"/>
      <c r="G4396" s="8"/>
      <c r="H4396" s="8"/>
      <c r="I4396" s="8"/>
      <c r="J4396" s="8"/>
      <c r="K4396" s="8"/>
      <c r="L4396" s="8"/>
      <c r="M4396" s="1"/>
      <c r="W4396" s="15"/>
    </row>
    <row r="4397" spans="2:23" ht="0" hidden="1" customHeight="1" x14ac:dyDescent="0.2">
      <c r="B4397" s="8"/>
      <c r="C4397" s="8"/>
      <c r="D4397" s="8"/>
      <c r="E4397" s="8"/>
      <c r="F4397" s="8"/>
      <c r="G4397" s="8"/>
      <c r="H4397" s="8"/>
      <c r="I4397" s="8"/>
      <c r="J4397" s="8"/>
      <c r="K4397" s="8"/>
      <c r="L4397" s="8"/>
      <c r="M4397" s="1"/>
      <c r="W4397" s="15"/>
    </row>
    <row r="4398" spans="2:23" ht="0" hidden="1" customHeight="1" x14ac:dyDescent="0.2">
      <c r="B4398" s="8"/>
      <c r="C4398" s="8"/>
      <c r="D4398" s="8"/>
      <c r="E4398" s="8"/>
      <c r="F4398" s="8"/>
      <c r="G4398" s="8"/>
      <c r="H4398" s="8"/>
      <c r="I4398" s="8"/>
      <c r="J4398" s="8"/>
      <c r="K4398" s="8"/>
      <c r="L4398" s="8"/>
      <c r="M4398" s="1"/>
      <c r="W4398" s="15"/>
    </row>
    <row r="4399" spans="2:23" ht="0" hidden="1" customHeight="1" x14ac:dyDescent="0.2">
      <c r="B4399" s="8"/>
      <c r="C4399" s="8"/>
      <c r="D4399" s="8"/>
      <c r="E4399" s="8"/>
      <c r="F4399" s="8"/>
      <c r="G4399" s="8"/>
      <c r="H4399" s="8"/>
      <c r="I4399" s="8"/>
      <c r="J4399" s="8"/>
      <c r="K4399" s="8"/>
      <c r="L4399" s="8"/>
      <c r="M4399" s="1"/>
      <c r="W4399" s="15"/>
    </row>
    <row r="4400" spans="2:23" ht="0" hidden="1" customHeight="1" x14ac:dyDescent="0.2">
      <c r="B4400" s="8"/>
      <c r="C4400" s="8"/>
      <c r="D4400" s="8"/>
      <c r="E4400" s="8"/>
      <c r="F4400" s="8"/>
      <c r="G4400" s="8"/>
      <c r="H4400" s="8"/>
      <c r="I4400" s="8"/>
      <c r="J4400" s="8"/>
      <c r="K4400" s="8"/>
      <c r="L4400" s="8"/>
      <c r="M4400" s="1"/>
      <c r="W4400" s="15"/>
    </row>
    <row r="4401" spans="2:23" ht="0" hidden="1" customHeight="1" x14ac:dyDescent="0.2">
      <c r="B4401" s="8"/>
      <c r="C4401" s="8"/>
      <c r="D4401" s="8"/>
      <c r="E4401" s="8"/>
      <c r="F4401" s="8"/>
      <c r="G4401" s="8"/>
      <c r="H4401" s="8"/>
      <c r="I4401" s="8"/>
      <c r="J4401" s="8"/>
      <c r="K4401" s="8"/>
      <c r="L4401" s="8"/>
      <c r="M4401" s="1"/>
      <c r="W4401" s="15"/>
    </row>
    <row r="4402" spans="2:23" ht="0" hidden="1" customHeight="1" x14ac:dyDescent="0.2">
      <c r="B4402" s="8"/>
      <c r="C4402" s="8"/>
      <c r="D4402" s="8"/>
      <c r="E4402" s="8"/>
      <c r="F4402" s="8"/>
      <c r="G4402" s="8"/>
      <c r="H4402" s="8"/>
      <c r="I4402" s="8"/>
      <c r="J4402" s="8"/>
      <c r="K4402" s="8"/>
      <c r="L4402" s="8"/>
      <c r="M4402" s="1"/>
      <c r="W4402" s="15"/>
    </row>
    <row r="4403" spans="2:23" ht="0" hidden="1" customHeight="1" x14ac:dyDescent="0.2">
      <c r="B4403" s="8"/>
      <c r="C4403" s="8"/>
      <c r="D4403" s="8"/>
      <c r="E4403" s="8"/>
      <c r="F4403" s="8"/>
      <c r="G4403" s="8"/>
      <c r="H4403" s="8"/>
      <c r="I4403" s="8"/>
      <c r="J4403" s="8"/>
      <c r="K4403" s="8"/>
      <c r="L4403" s="8"/>
      <c r="M4403" s="1"/>
      <c r="W4403" s="15"/>
    </row>
    <row r="4404" spans="2:23" ht="0" hidden="1" customHeight="1" x14ac:dyDescent="0.2">
      <c r="B4404" s="8"/>
      <c r="C4404" s="8"/>
      <c r="D4404" s="8"/>
      <c r="E4404" s="8"/>
      <c r="F4404" s="8"/>
      <c r="G4404" s="8"/>
      <c r="H4404" s="8"/>
      <c r="I4404" s="8"/>
      <c r="J4404" s="8"/>
      <c r="K4404" s="8"/>
      <c r="L4404" s="8"/>
      <c r="M4404" s="1"/>
      <c r="W4404" s="15"/>
    </row>
    <row r="4405" spans="2:23" ht="0" hidden="1" customHeight="1" x14ac:dyDescent="0.2">
      <c r="B4405" s="8"/>
      <c r="C4405" s="8"/>
      <c r="D4405" s="8"/>
      <c r="E4405" s="8"/>
      <c r="F4405" s="8"/>
      <c r="G4405" s="8"/>
      <c r="H4405" s="8"/>
      <c r="I4405" s="8"/>
      <c r="J4405" s="8"/>
      <c r="K4405" s="8"/>
      <c r="L4405" s="8"/>
      <c r="M4405" s="1"/>
      <c r="W4405" s="15"/>
    </row>
    <row r="4406" spans="2:23" ht="0" hidden="1" customHeight="1" x14ac:dyDescent="0.2">
      <c r="B4406" s="8"/>
      <c r="C4406" s="8"/>
      <c r="D4406" s="8"/>
      <c r="E4406" s="8"/>
      <c r="F4406" s="8"/>
      <c r="G4406" s="8"/>
      <c r="H4406" s="8"/>
      <c r="I4406" s="8"/>
      <c r="J4406" s="8"/>
      <c r="K4406" s="8"/>
      <c r="L4406" s="8"/>
      <c r="M4406" s="1"/>
      <c r="W4406" s="15"/>
    </row>
    <row r="4407" spans="2:23" ht="0" hidden="1" customHeight="1" x14ac:dyDescent="0.2">
      <c r="B4407" s="8"/>
      <c r="C4407" s="8"/>
      <c r="D4407" s="8"/>
      <c r="E4407" s="8"/>
      <c r="F4407" s="8"/>
      <c r="G4407" s="8"/>
      <c r="H4407" s="8"/>
      <c r="I4407" s="8"/>
      <c r="J4407" s="8"/>
      <c r="K4407" s="8"/>
      <c r="L4407" s="8"/>
      <c r="M4407" s="1"/>
      <c r="W4407" s="15"/>
    </row>
    <row r="4408" spans="2:23" ht="0" hidden="1" customHeight="1" x14ac:dyDescent="0.2">
      <c r="B4408" s="8"/>
      <c r="C4408" s="8"/>
      <c r="D4408" s="8"/>
      <c r="E4408" s="8"/>
      <c r="F4408" s="8"/>
      <c r="G4408" s="8"/>
      <c r="H4408" s="8"/>
      <c r="I4408" s="8"/>
      <c r="J4408" s="8"/>
      <c r="K4408" s="8"/>
      <c r="L4408" s="8"/>
      <c r="M4408" s="1"/>
      <c r="W4408" s="15"/>
    </row>
    <row r="4409" spans="2:23" ht="0" hidden="1" customHeight="1" x14ac:dyDescent="0.2">
      <c r="B4409" s="8"/>
      <c r="C4409" s="8"/>
      <c r="D4409" s="8"/>
      <c r="E4409" s="8"/>
      <c r="F4409" s="8"/>
      <c r="G4409" s="8"/>
      <c r="H4409" s="8"/>
      <c r="I4409" s="8"/>
      <c r="J4409" s="8"/>
      <c r="K4409" s="8"/>
      <c r="L4409" s="8"/>
      <c r="M4409" s="1"/>
      <c r="W4409" s="15"/>
    </row>
    <row r="4410" spans="2:23" ht="0" hidden="1" customHeight="1" x14ac:dyDescent="0.2">
      <c r="B4410" s="8"/>
      <c r="C4410" s="8"/>
      <c r="D4410" s="8"/>
      <c r="E4410" s="8"/>
      <c r="F4410" s="8"/>
      <c r="G4410" s="8"/>
      <c r="H4410" s="8"/>
      <c r="I4410" s="8"/>
      <c r="J4410" s="8"/>
      <c r="K4410" s="8"/>
      <c r="L4410" s="8"/>
      <c r="M4410" s="1"/>
      <c r="W4410" s="15"/>
    </row>
    <row r="4411" spans="2:23" ht="0" hidden="1" customHeight="1" x14ac:dyDescent="0.2">
      <c r="B4411" s="8"/>
      <c r="C4411" s="8"/>
      <c r="D4411" s="8"/>
      <c r="E4411" s="8"/>
      <c r="F4411" s="8"/>
      <c r="G4411" s="8"/>
      <c r="H4411" s="8"/>
      <c r="I4411" s="8"/>
      <c r="J4411" s="8"/>
      <c r="K4411" s="8"/>
      <c r="L4411" s="8"/>
      <c r="M4411" s="1"/>
      <c r="W4411" s="15"/>
    </row>
    <row r="4412" spans="2:23" ht="0" hidden="1" customHeight="1" x14ac:dyDescent="0.2">
      <c r="B4412" s="8"/>
      <c r="C4412" s="8"/>
      <c r="D4412" s="8"/>
      <c r="E4412" s="8"/>
      <c r="F4412" s="8"/>
      <c r="G4412" s="8"/>
      <c r="H4412" s="8"/>
      <c r="I4412" s="8"/>
      <c r="J4412" s="8"/>
      <c r="K4412" s="8"/>
      <c r="L4412" s="8"/>
      <c r="M4412" s="1"/>
      <c r="W4412" s="15"/>
    </row>
    <row r="4413" spans="2:23" ht="0" hidden="1" customHeight="1" x14ac:dyDescent="0.2">
      <c r="B4413" s="8"/>
      <c r="C4413" s="8"/>
      <c r="D4413" s="8"/>
      <c r="E4413" s="8"/>
      <c r="F4413" s="8"/>
      <c r="G4413" s="8"/>
      <c r="H4413" s="8"/>
      <c r="I4413" s="8"/>
      <c r="J4413" s="8"/>
      <c r="K4413" s="8"/>
      <c r="L4413" s="8"/>
      <c r="M4413" s="1"/>
      <c r="W4413" s="15"/>
    </row>
    <row r="4414" spans="2:23" ht="0" hidden="1" customHeight="1" x14ac:dyDescent="0.2">
      <c r="B4414" s="8"/>
      <c r="C4414" s="8"/>
      <c r="D4414" s="8"/>
      <c r="E4414" s="8"/>
      <c r="F4414" s="8"/>
      <c r="G4414" s="8"/>
      <c r="H4414" s="8"/>
      <c r="I4414" s="8"/>
      <c r="J4414" s="8"/>
      <c r="K4414" s="8"/>
      <c r="L4414" s="8"/>
      <c r="M4414" s="1"/>
      <c r="W4414" s="15"/>
    </row>
    <row r="4415" spans="2:23" ht="0" hidden="1" customHeight="1" x14ac:dyDescent="0.2">
      <c r="B4415" s="8"/>
      <c r="C4415" s="8"/>
      <c r="D4415" s="8"/>
      <c r="E4415" s="8"/>
      <c r="F4415" s="8"/>
      <c r="G4415" s="8"/>
      <c r="H4415" s="8"/>
      <c r="I4415" s="8"/>
      <c r="J4415" s="8"/>
      <c r="K4415" s="8"/>
      <c r="L4415" s="8"/>
      <c r="M4415" s="1"/>
      <c r="W4415" s="15"/>
    </row>
    <row r="4416" spans="2:23" ht="0" hidden="1" customHeight="1" x14ac:dyDescent="0.2">
      <c r="B4416" s="8"/>
      <c r="C4416" s="8"/>
      <c r="D4416" s="8"/>
      <c r="E4416" s="8"/>
      <c r="F4416" s="8"/>
      <c r="G4416" s="8"/>
      <c r="H4416" s="8"/>
      <c r="I4416" s="8"/>
      <c r="J4416" s="8"/>
      <c r="K4416" s="8"/>
      <c r="L4416" s="8"/>
      <c r="M4416" s="1"/>
      <c r="W4416" s="15"/>
    </row>
    <row r="4417" spans="2:23" ht="0" hidden="1" customHeight="1" x14ac:dyDescent="0.2">
      <c r="B4417" s="8"/>
      <c r="C4417" s="8"/>
      <c r="D4417" s="8"/>
      <c r="E4417" s="8"/>
      <c r="F4417" s="8"/>
      <c r="G4417" s="8"/>
      <c r="H4417" s="8"/>
      <c r="I4417" s="8"/>
      <c r="J4417" s="8"/>
      <c r="K4417" s="8"/>
      <c r="L4417" s="8"/>
      <c r="M4417" s="1"/>
      <c r="W4417" s="15"/>
    </row>
    <row r="4418" spans="2:23" ht="0" hidden="1" customHeight="1" x14ac:dyDescent="0.2">
      <c r="B4418" s="8"/>
      <c r="C4418" s="8"/>
      <c r="D4418" s="8"/>
      <c r="E4418" s="8"/>
      <c r="F4418" s="8"/>
      <c r="G4418" s="8"/>
      <c r="H4418" s="8"/>
      <c r="I4418" s="8"/>
      <c r="J4418" s="8"/>
      <c r="K4418" s="8"/>
      <c r="L4418" s="8"/>
      <c r="M4418" s="1"/>
      <c r="W4418" s="15"/>
    </row>
    <row r="4419" spans="2:23" ht="0" hidden="1" customHeight="1" x14ac:dyDescent="0.2">
      <c r="B4419" s="8"/>
      <c r="C4419" s="8"/>
      <c r="D4419" s="8"/>
      <c r="E4419" s="8"/>
      <c r="F4419" s="8"/>
      <c r="G4419" s="8"/>
      <c r="H4419" s="8"/>
      <c r="I4419" s="8"/>
      <c r="J4419" s="8"/>
      <c r="K4419" s="8"/>
      <c r="L4419" s="8"/>
      <c r="M4419" s="1"/>
      <c r="W4419" s="15"/>
    </row>
    <row r="4420" spans="2:23" ht="0" hidden="1" customHeight="1" x14ac:dyDescent="0.2">
      <c r="B4420" s="8"/>
      <c r="C4420" s="8"/>
      <c r="D4420" s="8"/>
      <c r="E4420" s="8"/>
      <c r="F4420" s="8"/>
      <c r="G4420" s="8"/>
      <c r="H4420" s="8"/>
      <c r="I4420" s="8"/>
      <c r="J4420" s="8"/>
      <c r="K4420" s="8"/>
      <c r="L4420" s="8"/>
      <c r="M4420" s="1"/>
      <c r="W4420" s="15"/>
    </row>
    <row r="4421" spans="2:23" ht="0" hidden="1" customHeight="1" x14ac:dyDescent="0.2">
      <c r="B4421" s="8"/>
      <c r="C4421" s="8"/>
      <c r="D4421" s="8"/>
      <c r="E4421" s="8"/>
      <c r="F4421" s="8"/>
      <c r="G4421" s="8"/>
      <c r="H4421" s="8"/>
      <c r="I4421" s="8"/>
      <c r="J4421" s="8"/>
      <c r="K4421" s="8"/>
      <c r="L4421" s="8"/>
      <c r="M4421" s="1"/>
      <c r="W4421" s="15"/>
    </row>
    <row r="4422" spans="2:23" ht="0" hidden="1" customHeight="1" x14ac:dyDescent="0.2">
      <c r="B4422" s="8"/>
      <c r="C4422" s="8"/>
      <c r="D4422" s="8"/>
      <c r="E4422" s="8"/>
      <c r="F4422" s="8"/>
      <c r="G4422" s="8"/>
      <c r="H4422" s="8"/>
      <c r="I4422" s="8"/>
      <c r="J4422" s="8"/>
      <c r="K4422" s="8"/>
      <c r="L4422" s="8"/>
      <c r="M4422" s="1"/>
      <c r="W4422" s="15"/>
    </row>
    <row r="4423" spans="2:23" ht="0" hidden="1" customHeight="1" x14ac:dyDescent="0.2">
      <c r="B4423" s="8"/>
      <c r="C4423" s="8"/>
      <c r="D4423" s="8"/>
      <c r="E4423" s="8"/>
      <c r="F4423" s="8"/>
      <c r="G4423" s="8"/>
      <c r="H4423" s="8"/>
      <c r="I4423" s="8"/>
      <c r="J4423" s="8"/>
      <c r="K4423" s="8"/>
      <c r="L4423" s="8"/>
      <c r="M4423" s="1"/>
      <c r="W4423" s="15"/>
    </row>
    <row r="4424" spans="2:23" ht="0" hidden="1" customHeight="1" x14ac:dyDescent="0.2">
      <c r="B4424" s="8"/>
      <c r="C4424" s="8"/>
      <c r="D4424" s="8"/>
      <c r="E4424" s="8"/>
      <c r="F4424" s="8"/>
      <c r="G4424" s="8"/>
      <c r="H4424" s="8"/>
      <c r="I4424" s="8"/>
      <c r="J4424" s="8"/>
      <c r="K4424" s="8"/>
      <c r="L4424" s="8"/>
      <c r="M4424" s="1"/>
      <c r="W4424" s="15"/>
    </row>
    <row r="4425" spans="2:23" ht="0" hidden="1" customHeight="1" x14ac:dyDescent="0.2">
      <c r="B4425" s="8"/>
      <c r="C4425" s="8"/>
      <c r="D4425" s="8"/>
      <c r="E4425" s="8"/>
      <c r="F4425" s="8"/>
      <c r="G4425" s="8"/>
      <c r="H4425" s="8"/>
      <c r="I4425" s="8"/>
      <c r="J4425" s="8"/>
      <c r="K4425" s="8"/>
      <c r="L4425" s="8"/>
      <c r="M4425" s="1"/>
      <c r="W4425" s="15"/>
    </row>
    <row r="4426" spans="2:23" ht="0" hidden="1" customHeight="1" x14ac:dyDescent="0.2">
      <c r="B4426" s="8"/>
      <c r="C4426" s="8"/>
      <c r="D4426" s="8"/>
      <c r="E4426" s="8"/>
      <c r="F4426" s="8"/>
      <c r="G4426" s="8"/>
      <c r="H4426" s="8"/>
      <c r="I4426" s="8"/>
      <c r="J4426" s="8"/>
      <c r="K4426" s="8"/>
      <c r="L4426" s="8"/>
      <c r="M4426" s="1"/>
      <c r="W4426" s="15"/>
    </row>
    <row r="4427" spans="2:23" ht="0" hidden="1" customHeight="1" x14ac:dyDescent="0.2">
      <c r="B4427" s="8"/>
      <c r="C4427" s="8"/>
      <c r="D4427" s="8"/>
      <c r="E4427" s="8"/>
      <c r="F4427" s="8"/>
      <c r="G4427" s="8"/>
      <c r="H4427" s="8"/>
      <c r="I4427" s="8"/>
      <c r="J4427" s="8"/>
      <c r="K4427" s="8"/>
      <c r="L4427" s="8"/>
      <c r="M4427" s="1"/>
      <c r="W4427" s="15"/>
    </row>
    <row r="4428" spans="2:23" ht="0" hidden="1" customHeight="1" x14ac:dyDescent="0.2">
      <c r="B4428" s="8"/>
      <c r="C4428" s="8"/>
      <c r="D4428" s="8"/>
      <c r="E4428" s="8"/>
      <c r="F4428" s="8"/>
      <c r="G4428" s="8"/>
      <c r="H4428" s="8"/>
      <c r="I4428" s="8"/>
      <c r="J4428" s="8"/>
      <c r="K4428" s="8"/>
      <c r="L4428" s="8"/>
      <c r="M4428" s="1"/>
      <c r="W4428" s="15"/>
    </row>
    <row r="4429" spans="2:23" ht="0" hidden="1" customHeight="1" x14ac:dyDescent="0.2">
      <c r="B4429" s="8"/>
      <c r="C4429" s="8"/>
      <c r="D4429" s="8"/>
      <c r="E4429" s="8"/>
      <c r="F4429" s="8"/>
      <c r="G4429" s="8"/>
      <c r="H4429" s="8"/>
      <c r="I4429" s="8"/>
      <c r="J4429" s="8"/>
      <c r="K4429" s="8"/>
      <c r="L4429" s="8"/>
      <c r="M4429" s="1"/>
      <c r="W4429" s="15"/>
    </row>
    <row r="4430" spans="2:23" ht="0" hidden="1" customHeight="1" x14ac:dyDescent="0.2">
      <c r="B4430" s="8"/>
      <c r="C4430" s="8"/>
      <c r="D4430" s="8"/>
      <c r="E4430" s="8"/>
      <c r="F4430" s="8"/>
      <c r="G4430" s="8"/>
      <c r="H4430" s="8"/>
      <c r="I4430" s="8"/>
      <c r="J4430" s="8"/>
      <c r="K4430" s="8"/>
      <c r="L4430" s="8"/>
      <c r="M4430" s="1"/>
      <c r="W4430" s="15"/>
    </row>
    <row r="4431" spans="2:23" ht="0" hidden="1" customHeight="1" x14ac:dyDescent="0.2">
      <c r="B4431" s="8"/>
      <c r="C4431" s="8"/>
      <c r="D4431" s="8"/>
      <c r="E4431" s="8"/>
      <c r="F4431" s="8"/>
      <c r="G4431" s="8"/>
      <c r="H4431" s="8"/>
      <c r="I4431" s="8"/>
      <c r="J4431" s="8"/>
      <c r="K4431" s="8"/>
      <c r="L4431" s="8"/>
      <c r="M4431" s="1"/>
      <c r="W4431" s="15"/>
    </row>
    <row r="4432" spans="2:23" ht="0" hidden="1" customHeight="1" x14ac:dyDescent="0.2">
      <c r="B4432" s="8"/>
      <c r="C4432" s="8"/>
      <c r="D4432" s="8"/>
      <c r="E4432" s="8"/>
      <c r="F4432" s="8"/>
      <c r="G4432" s="8"/>
      <c r="H4432" s="8"/>
      <c r="I4432" s="8"/>
      <c r="J4432" s="8"/>
      <c r="K4432" s="8"/>
      <c r="L4432" s="8"/>
      <c r="M4432" s="1"/>
      <c r="W4432" s="15"/>
    </row>
    <row r="4433" spans="2:23" ht="0" hidden="1" customHeight="1" x14ac:dyDescent="0.2">
      <c r="B4433" s="8"/>
      <c r="C4433" s="8"/>
      <c r="D4433" s="8"/>
      <c r="E4433" s="8"/>
      <c r="F4433" s="8"/>
      <c r="G4433" s="8"/>
      <c r="H4433" s="8"/>
      <c r="I4433" s="8"/>
      <c r="J4433" s="8"/>
      <c r="K4433" s="8"/>
      <c r="L4433" s="8"/>
      <c r="M4433" s="1"/>
      <c r="W4433" s="15"/>
    </row>
    <row r="4434" spans="2:23" ht="0" hidden="1" customHeight="1" x14ac:dyDescent="0.2">
      <c r="B4434" s="8"/>
      <c r="C4434" s="8"/>
      <c r="D4434" s="8"/>
      <c r="E4434" s="8"/>
      <c r="F4434" s="8"/>
      <c r="G4434" s="8"/>
      <c r="H4434" s="8"/>
      <c r="I4434" s="8"/>
      <c r="J4434" s="8"/>
      <c r="K4434" s="8"/>
      <c r="L4434" s="8"/>
      <c r="M4434" s="1"/>
      <c r="W4434" s="15"/>
    </row>
    <row r="4435" spans="2:23" ht="0" hidden="1" customHeight="1" x14ac:dyDescent="0.2">
      <c r="B4435" s="8"/>
      <c r="C4435" s="8"/>
      <c r="D4435" s="8"/>
      <c r="E4435" s="8"/>
      <c r="F4435" s="8"/>
      <c r="G4435" s="8"/>
      <c r="H4435" s="8"/>
      <c r="I4435" s="8"/>
      <c r="J4435" s="8"/>
      <c r="K4435" s="8"/>
      <c r="L4435" s="8"/>
      <c r="M4435" s="1"/>
      <c r="W4435" s="15"/>
    </row>
    <row r="4436" spans="2:23" ht="0" hidden="1" customHeight="1" x14ac:dyDescent="0.2">
      <c r="B4436" s="8"/>
      <c r="C4436" s="8"/>
      <c r="D4436" s="8"/>
      <c r="E4436" s="8"/>
      <c r="F4436" s="8"/>
      <c r="G4436" s="8"/>
      <c r="H4436" s="8"/>
      <c r="I4436" s="8"/>
      <c r="J4436" s="8"/>
      <c r="K4436" s="8"/>
      <c r="L4436" s="8"/>
      <c r="M4436" s="1"/>
      <c r="W4436" s="15"/>
    </row>
    <row r="4437" spans="2:23" ht="0" hidden="1" customHeight="1" x14ac:dyDescent="0.2">
      <c r="B4437" s="8"/>
      <c r="C4437" s="8"/>
      <c r="D4437" s="8"/>
      <c r="E4437" s="8"/>
      <c r="F4437" s="8"/>
      <c r="G4437" s="8"/>
      <c r="H4437" s="8"/>
      <c r="I4437" s="8"/>
      <c r="J4437" s="8"/>
      <c r="K4437" s="8"/>
      <c r="L4437" s="8"/>
      <c r="M4437" s="1"/>
      <c r="W4437" s="15"/>
    </row>
    <row r="4438" spans="2:23" ht="0" hidden="1" customHeight="1" x14ac:dyDescent="0.2">
      <c r="B4438" s="8"/>
      <c r="C4438" s="8"/>
      <c r="D4438" s="8"/>
      <c r="E4438" s="8"/>
      <c r="F4438" s="8"/>
      <c r="G4438" s="8"/>
      <c r="H4438" s="8"/>
      <c r="I4438" s="8"/>
      <c r="J4438" s="8"/>
      <c r="K4438" s="8"/>
      <c r="L4438" s="8"/>
      <c r="M4438" s="1"/>
      <c r="W4438" s="15"/>
    </row>
    <row r="4439" spans="2:23" ht="0" hidden="1" customHeight="1" x14ac:dyDescent="0.2">
      <c r="B4439" s="8"/>
      <c r="C4439" s="8"/>
      <c r="D4439" s="8"/>
      <c r="E4439" s="8"/>
      <c r="F4439" s="8"/>
      <c r="G4439" s="8"/>
      <c r="H4439" s="8"/>
      <c r="I4439" s="8"/>
      <c r="J4439" s="8"/>
      <c r="K4439" s="8"/>
      <c r="L4439" s="8"/>
      <c r="M4439" s="1"/>
      <c r="W4439" s="15"/>
    </row>
    <row r="4440" spans="2:23" ht="0" hidden="1" customHeight="1" x14ac:dyDescent="0.2">
      <c r="B4440" s="8"/>
      <c r="C4440" s="8"/>
      <c r="D4440" s="8"/>
      <c r="E4440" s="8"/>
      <c r="F4440" s="8"/>
      <c r="G4440" s="8"/>
      <c r="H4440" s="8"/>
      <c r="I4440" s="8"/>
      <c r="J4440" s="8"/>
      <c r="K4440" s="8"/>
      <c r="L4440" s="8"/>
      <c r="M4440" s="1"/>
      <c r="W4440" s="15"/>
    </row>
    <row r="4441" spans="2:23" ht="0" hidden="1" customHeight="1" x14ac:dyDescent="0.2">
      <c r="B4441" s="8"/>
      <c r="C4441" s="8"/>
      <c r="D4441" s="8"/>
      <c r="E4441" s="8"/>
      <c r="F4441" s="8"/>
      <c r="G4441" s="8"/>
      <c r="H4441" s="8"/>
      <c r="I4441" s="8"/>
      <c r="J4441" s="8"/>
      <c r="K4441" s="8"/>
      <c r="L4441" s="8"/>
      <c r="M4441" s="1"/>
      <c r="W4441" s="15"/>
    </row>
    <row r="4442" spans="2:23" ht="0" hidden="1" customHeight="1" x14ac:dyDescent="0.2">
      <c r="B4442" s="8"/>
      <c r="C4442" s="8"/>
      <c r="D4442" s="8"/>
      <c r="E4442" s="8"/>
      <c r="F4442" s="8"/>
      <c r="G4442" s="8"/>
      <c r="H4442" s="8"/>
      <c r="I4442" s="8"/>
      <c r="J4442" s="8"/>
      <c r="K4442" s="8"/>
      <c r="L4442" s="8"/>
      <c r="M4442" s="1"/>
      <c r="W4442" s="15"/>
    </row>
    <row r="4443" spans="2:23" ht="0" hidden="1" customHeight="1" x14ac:dyDescent="0.2">
      <c r="B4443" s="8"/>
      <c r="C4443" s="8"/>
      <c r="D4443" s="8"/>
      <c r="E4443" s="8"/>
      <c r="F4443" s="8"/>
      <c r="G4443" s="8"/>
      <c r="H4443" s="8"/>
      <c r="I4443" s="8"/>
      <c r="J4443" s="8"/>
      <c r="K4443" s="8"/>
      <c r="L4443" s="8"/>
      <c r="M4443" s="1"/>
      <c r="W4443" s="15"/>
    </row>
    <row r="4444" spans="2:23" ht="0" hidden="1" customHeight="1" x14ac:dyDescent="0.2">
      <c r="B4444" s="8"/>
      <c r="C4444" s="8"/>
      <c r="D4444" s="8"/>
      <c r="E4444" s="8"/>
      <c r="F4444" s="8"/>
      <c r="G4444" s="8"/>
      <c r="H4444" s="8"/>
      <c r="I4444" s="8"/>
      <c r="J4444" s="8"/>
      <c r="K4444" s="8"/>
      <c r="L4444" s="8"/>
      <c r="M4444" s="1"/>
      <c r="W4444" s="15"/>
    </row>
    <row r="4445" spans="2:23" ht="0" hidden="1" customHeight="1" x14ac:dyDescent="0.2">
      <c r="B4445" s="8"/>
      <c r="C4445" s="8"/>
      <c r="D4445" s="8"/>
      <c r="E4445" s="8"/>
      <c r="F4445" s="8"/>
      <c r="G4445" s="8"/>
      <c r="H4445" s="8"/>
      <c r="I4445" s="8"/>
      <c r="J4445" s="8"/>
      <c r="K4445" s="8"/>
      <c r="L4445" s="8"/>
      <c r="M4445" s="1"/>
      <c r="W4445" s="15"/>
    </row>
    <row r="4446" spans="2:23" ht="0" hidden="1" customHeight="1" x14ac:dyDescent="0.2">
      <c r="B4446" s="8"/>
      <c r="C4446" s="8"/>
      <c r="D4446" s="8"/>
      <c r="E4446" s="8"/>
      <c r="F4446" s="8"/>
      <c r="G4446" s="8"/>
      <c r="H4446" s="8"/>
      <c r="I4446" s="8"/>
      <c r="J4446" s="8"/>
      <c r="K4446" s="8"/>
      <c r="L4446" s="8"/>
      <c r="M4446" s="1"/>
      <c r="W4446" s="15"/>
    </row>
    <row r="4447" spans="2:23" ht="0" hidden="1" customHeight="1" x14ac:dyDescent="0.2">
      <c r="B4447" s="8"/>
      <c r="C4447" s="8"/>
      <c r="D4447" s="8"/>
      <c r="E4447" s="8"/>
      <c r="F4447" s="8"/>
      <c r="G4447" s="8"/>
      <c r="H4447" s="8"/>
      <c r="I4447" s="8"/>
      <c r="J4447" s="8"/>
      <c r="K4447" s="8"/>
      <c r="L4447" s="8"/>
      <c r="M4447" s="1"/>
      <c r="W4447" s="15"/>
    </row>
    <row r="4448" spans="2:23" ht="0" hidden="1" customHeight="1" x14ac:dyDescent="0.2">
      <c r="B4448" s="8"/>
      <c r="C4448" s="8"/>
      <c r="D4448" s="8"/>
      <c r="E4448" s="8"/>
      <c r="F4448" s="8"/>
      <c r="G4448" s="8"/>
      <c r="H4448" s="8"/>
      <c r="I4448" s="8"/>
      <c r="J4448" s="8"/>
      <c r="K4448" s="8"/>
      <c r="L4448" s="8"/>
      <c r="M4448" s="1"/>
      <c r="W4448" s="15"/>
    </row>
    <row r="4449" spans="2:23" ht="0" hidden="1" customHeight="1" x14ac:dyDescent="0.2">
      <c r="B4449" s="8"/>
      <c r="C4449" s="8"/>
      <c r="D4449" s="8"/>
      <c r="E4449" s="8"/>
      <c r="F4449" s="8"/>
      <c r="G4449" s="8"/>
      <c r="H4449" s="8"/>
      <c r="I4449" s="8"/>
      <c r="J4449" s="8"/>
      <c r="K4449" s="8"/>
      <c r="L4449" s="8"/>
      <c r="M4449" s="1"/>
      <c r="W4449" s="15"/>
    </row>
    <row r="4450" spans="2:23" ht="0" hidden="1" customHeight="1" x14ac:dyDescent="0.2">
      <c r="B4450" s="8"/>
      <c r="C4450" s="8"/>
      <c r="D4450" s="8"/>
      <c r="E4450" s="8"/>
      <c r="F4450" s="8"/>
      <c r="G4450" s="8"/>
      <c r="H4450" s="8"/>
      <c r="I4450" s="8"/>
      <c r="J4450" s="8"/>
      <c r="K4450" s="8"/>
      <c r="L4450" s="8"/>
      <c r="M4450" s="1"/>
      <c r="W4450" s="15"/>
    </row>
    <row r="4451" spans="2:23" ht="0" hidden="1" customHeight="1" x14ac:dyDescent="0.2">
      <c r="B4451" s="8"/>
      <c r="C4451" s="8"/>
      <c r="D4451" s="8"/>
      <c r="E4451" s="8"/>
      <c r="F4451" s="8"/>
      <c r="G4451" s="8"/>
      <c r="H4451" s="8"/>
      <c r="I4451" s="8"/>
      <c r="J4451" s="8"/>
      <c r="K4451" s="8"/>
      <c r="L4451" s="8"/>
      <c r="M4451" s="1"/>
      <c r="W4451" s="15"/>
    </row>
    <row r="4452" spans="2:23" ht="0" hidden="1" customHeight="1" x14ac:dyDescent="0.2">
      <c r="B4452" s="8"/>
      <c r="C4452" s="8"/>
      <c r="D4452" s="8"/>
      <c r="E4452" s="8"/>
      <c r="F4452" s="8"/>
      <c r="G4452" s="8"/>
      <c r="H4452" s="8"/>
      <c r="I4452" s="8"/>
      <c r="J4452" s="8"/>
      <c r="K4452" s="8"/>
      <c r="L4452" s="8"/>
      <c r="M4452" s="1"/>
      <c r="W4452" s="15"/>
    </row>
    <row r="4453" spans="2:23" ht="0" hidden="1" customHeight="1" x14ac:dyDescent="0.2">
      <c r="B4453" s="8"/>
      <c r="C4453" s="8"/>
      <c r="D4453" s="8"/>
      <c r="E4453" s="8"/>
      <c r="F4453" s="8"/>
      <c r="G4453" s="8"/>
      <c r="H4453" s="8"/>
      <c r="I4453" s="8"/>
      <c r="J4453" s="8"/>
      <c r="K4453" s="8"/>
      <c r="L4453" s="8"/>
      <c r="M4453" s="1"/>
      <c r="W4453" s="15"/>
    </row>
    <row r="4454" spans="2:23" ht="0" hidden="1" customHeight="1" x14ac:dyDescent="0.2">
      <c r="B4454" s="8"/>
      <c r="C4454" s="8"/>
      <c r="D4454" s="8"/>
      <c r="E4454" s="8"/>
      <c r="F4454" s="8"/>
      <c r="G4454" s="8"/>
      <c r="H4454" s="8"/>
      <c r="I4454" s="8"/>
      <c r="J4454" s="8"/>
      <c r="K4454" s="8"/>
      <c r="L4454" s="8"/>
      <c r="M4454" s="1"/>
      <c r="W4454" s="15"/>
    </row>
    <row r="4455" spans="2:23" ht="0" hidden="1" customHeight="1" x14ac:dyDescent="0.2">
      <c r="B4455" s="8"/>
      <c r="C4455" s="8"/>
      <c r="D4455" s="8"/>
      <c r="E4455" s="8"/>
      <c r="F4455" s="8"/>
      <c r="G4455" s="8"/>
      <c r="H4455" s="8"/>
      <c r="I4455" s="8"/>
      <c r="J4455" s="8"/>
      <c r="K4455" s="8"/>
      <c r="L4455" s="8"/>
      <c r="M4455" s="1"/>
      <c r="W4455" s="15"/>
    </row>
    <row r="4456" spans="2:23" ht="0" hidden="1" customHeight="1" x14ac:dyDescent="0.2">
      <c r="B4456" s="8"/>
      <c r="C4456" s="8"/>
      <c r="D4456" s="8"/>
      <c r="E4456" s="8"/>
      <c r="F4456" s="8"/>
      <c r="G4456" s="8"/>
      <c r="H4456" s="8"/>
      <c r="I4456" s="8"/>
      <c r="J4456" s="8"/>
      <c r="K4456" s="8"/>
      <c r="L4456" s="8"/>
      <c r="M4456" s="1"/>
      <c r="W4456" s="15"/>
    </row>
    <row r="4457" spans="2:23" ht="0" hidden="1" customHeight="1" x14ac:dyDescent="0.2">
      <c r="B4457" s="8"/>
      <c r="C4457" s="8"/>
      <c r="D4457" s="8"/>
      <c r="E4457" s="8"/>
      <c r="F4457" s="8"/>
      <c r="G4457" s="8"/>
      <c r="H4457" s="8"/>
      <c r="I4457" s="8"/>
      <c r="J4457" s="8"/>
      <c r="K4457" s="8"/>
      <c r="L4457" s="8"/>
      <c r="M4457" s="1"/>
      <c r="W4457" s="15"/>
    </row>
    <row r="4458" spans="2:23" ht="0" hidden="1" customHeight="1" x14ac:dyDescent="0.2">
      <c r="B4458" s="8"/>
      <c r="C4458" s="8"/>
      <c r="D4458" s="8"/>
      <c r="E4458" s="8"/>
      <c r="F4458" s="8"/>
      <c r="G4458" s="8"/>
      <c r="H4458" s="8"/>
      <c r="I4458" s="8"/>
      <c r="J4458" s="8"/>
      <c r="K4458" s="8"/>
      <c r="L4458" s="8"/>
      <c r="M4458" s="1"/>
      <c r="W4458" s="15"/>
    </row>
    <row r="4459" spans="2:23" ht="0" hidden="1" customHeight="1" x14ac:dyDescent="0.2">
      <c r="B4459" s="8"/>
      <c r="C4459" s="8"/>
      <c r="D4459" s="8"/>
      <c r="E4459" s="8"/>
      <c r="F4459" s="8"/>
      <c r="G4459" s="8"/>
      <c r="H4459" s="8"/>
      <c r="I4459" s="8"/>
      <c r="J4459" s="8"/>
      <c r="K4459" s="8"/>
      <c r="L4459" s="8"/>
      <c r="M4459" s="1"/>
      <c r="W4459" s="15"/>
    </row>
    <row r="4460" spans="2:23" ht="0" hidden="1" customHeight="1" x14ac:dyDescent="0.2">
      <c r="B4460" s="8"/>
      <c r="C4460" s="8"/>
      <c r="D4460" s="8"/>
      <c r="E4460" s="8"/>
      <c r="F4460" s="8"/>
      <c r="G4460" s="8"/>
      <c r="H4460" s="8"/>
      <c r="I4460" s="8"/>
      <c r="J4460" s="8"/>
      <c r="K4460" s="8"/>
      <c r="L4460" s="8"/>
      <c r="M4460" s="1"/>
      <c r="W4460" s="15"/>
    </row>
    <row r="4461" spans="2:23" ht="0" hidden="1" customHeight="1" x14ac:dyDescent="0.2">
      <c r="B4461" s="8"/>
      <c r="C4461" s="8"/>
      <c r="D4461" s="8"/>
      <c r="E4461" s="8"/>
      <c r="F4461" s="8"/>
      <c r="G4461" s="8"/>
      <c r="H4461" s="8"/>
      <c r="I4461" s="8"/>
      <c r="J4461" s="8"/>
      <c r="K4461" s="8"/>
      <c r="L4461" s="8"/>
      <c r="M4461" s="1"/>
      <c r="W4461" s="15"/>
    </row>
    <row r="4462" spans="2:23" ht="0" hidden="1" customHeight="1" x14ac:dyDescent="0.2">
      <c r="B4462" s="8"/>
      <c r="C4462" s="8"/>
      <c r="D4462" s="8"/>
      <c r="E4462" s="8"/>
      <c r="F4462" s="8"/>
      <c r="G4462" s="8"/>
      <c r="H4462" s="8"/>
      <c r="I4462" s="8"/>
      <c r="J4462" s="8"/>
      <c r="K4462" s="8"/>
      <c r="L4462" s="8"/>
      <c r="M4462" s="1"/>
      <c r="W4462" s="15"/>
    </row>
    <row r="4463" spans="2:23" ht="0" hidden="1" customHeight="1" x14ac:dyDescent="0.2">
      <c r="B4463" s="8"/>
      <c r="C4463" s="8"/>
      <c r="D4463" s="8"/>
      <c r="E4463" s="8"/>
      <c r="F4463" s="8"/>
      <c r="G4463" s="8"/>
      <c r="H4463" s="8"/>
      <c r="I4463" s="8"/>
      <c r="J4463" s="8"/>
      <c r="K4463" s="8"/>
      <c r="L4463" s="8"/>
      <c r="M4463" s="1"/>
      <c r="W4463" s="15"/>
    </row>
    <row r="4464" spans="2:23" ht="0" hidden="1" customHeight="1" x14ac:dyDescent="0.2">
      <c r="B4464" s="8"/>
      <c r="C4464" s="8"/>
      <c r="D4464" s="8"/>
      <c r="E4464" s="8"/>
      <c r="F4464" s="8"/>
      <c r="G4464" s="8"/>
      <c r="H4464" s="8"/>
      <c r="I4464" s="8"/>
      <c r="J4464" s="8"/>
      <c r="K4464" s="8"/>
      <c r="L4464" s="8"/>
      <c r="M4464" s="1"/>
      <c r="W4464" s="15"/>
    </row>
    <row r="4465" spans="2:23" ht="0" hidden="1" customHeight="1" x14ac:dyDescent="0.2">
      <c r="B4465" s="8"/>
      <c r="C4465" s="8"/>
      <c r="D4465" s="8"/>
      <c r="E4465" s="8"/>
      <c r="F4465" s="8"/>
      <c r="G4465" s="8"/>
      <c r="H4465" s="8"/>
      <c r="I4465" s="8"/>
      <c r="J4465" s="8"/>
      <c r="K4465" s="8"/>
      <c r="L4465" s="8"/>
      <c r="M4465" s="1"/>
      <c r="W4465" s="15"/>
    </row>
    <row r="4466" spans="2:23" ht="0" hidden="1" customHeight="1" x14ac:dyDescent="0.2">
      <c r="B4466" s="8"/>
      <c r="C4466" s="8"/>
      <c r="D4466" s="8"/>
      <c r="E4466" s="8"/>
      <c r="F4466" s="8"/>
      <c r="G4466" s="8"/>
      <c r="H4466" s="8"/>
      <c r="I4466" s="8"/>
      <c r="J4466" s="8"/>
      <c r="K4466" s="8"/>
      <c r="L4466" s="8"/>
      <c r="M4466" s="1"/>
      <c r="W4466" s="15"/>
    </row>
    <row r="4467" spans="2:23" ht="0" hidden="1" customHeight="1" x14ac:dyDescent="0.2">
      <c r="B4467" s="8"/>
      <c r="C4467" s="8"/>
      <c r="D4467" s="8"/>
      <c r="E4467" s="8"/>
      <c r="F4467" s="8"/>
      <c r="G4467" s="8"/>
      <c r="H4467" s="8"/>
      <c r="I4467" s="8"/>
      <c r="J4467" s="8"/>
      <c r="K4467" s="8"/>
      <c r="L4467" s="8"/>
      <c r="M4467" s="1"/>
      <c r="W4467" s="15"/>
    </row>
    <row r="4468" spans="2:23" ht="0" hidden="1" customHeight="1" x14ac:dyDescent="0.2">
      <c r="B4468" s="8"/>
      <c r="C4468" s="8"/>
      <c r="D4468" s="8"/>
      <c r="E4468" s="8"/>
      <c r="F4468" s="8"/>
      <c r="G4468" s="8"/>
      <c r="H4468" s="8"/>
      <c r="I4468" s="8"/>
      <c r="J4468" s="8"/>
      <c r="K4468" s="8"/>
      <c r="L4468" s="8"/>
      <c r="M4468" s="1"/>
      <c r="W4468" s="15"/>
    </row>
    <row r="4469" spans="2:23" ht="0" hidden="1" customHeight="1" x14ac:dyDescent="0.2">
      <c r="B4469" s="8"/>
      <c r="C4469" s="8"/>
      <c r="D4469" s="8"/>
      <c r="E4469" s="8"/>
      <c r="F4469" s="8"/>
      <c r="G4469" s="8"/>
      <c r="H4469" s="8"/>
      <c r="I4469" s="8"/>
      <c r="J4469" s="8"/>
      <c r="K4469" s="8"/>
      <c r="L4469" s="8"/>
      <c r="M4469" s="1"/>
      <c r="W4469" s="15"/>
    </row>
    <row r="4470" spans="2:23" ht="0" hidden="1" customHeight="1" x14ac:dyDescent="0.2">
      <c r="B4470" s="8"/>
      <c r="C4470" s="8"/>
      <c r="D4470" s="8"/>
      <c r="E4470" s="8"/>
      <c r="F4470" s="8"/>
      <c r="G4470" s="8"/>
      <c r="H4470" s="8"/>
      <c r="I4470" s="8"/>
      <c r="J4470" s="8"/>
      <c r="K4470" s="8"/>
      <c r="L4470" s="8"/>
      <c r="M4470" s="1"/>
      <c r="W4470" s="15"/>
    </row>
    <row r="4471" spans="2:23" ht="0" hidden="1" customHeight="1" x14ac:dyDescent="0.2">
      <c r="B4471" s="8"/>
      <c r="C4471" s="8"/>
      <c r="D4471" s="8"/>
      <c r="E4471" s="8"/>
      <c r="F4471" s="8"/>
      <c r="G4471" s="8"/>
      <c r="H4471" s="8"/>
      <c r="I4471" s="8"/>
      <c r="J4471" s="8"/>
      <c r="K4471" s="8"/>
      <c r="L4471" s="8"/>
      <c r="M4471" s="1"/>
      <c r="W4471" s="15"/>
    </row>
    <row r="4472" spans="2:23" ht="0" hidden="1" customHeight="1" x14ac:dyDescent="0.2">
      <c r="B4472" s="8"/>
      <c r="C4472" s="8"/>
      <c r="D4472" s="8"/>
      <c r="E4472" s="8"/>
      <c r="F4472" s="8"/>
      <c r="G4472" s="8"/>
      <c r="H4472" s="8"/>
      <c r="I4472" s="8"/>
      <c r="J4472" s="8"/>
      <c r="K4472" s="8"/>
      <c r="L4472" s="8"/>
      <c r="M4472" s="1"/>
      <c r="W4472" s="15"/>
    </row>
    <row r="4473" spans="2:23" ht="0" hidden="1" customHeight="1" x14ac:dyDescent="0.2">
      <c r="B4473" s="8"/>
      <c r="C4473" s="8"/>
      <c r="D4473" s="8"/>
      <c r="E4473" s="8"/>
      <c r="F4473" s="8"/>
      <c r="G4473" s="8"/>
      <c r="H4473" s="8"/>
      <c r="I4473" s="8"/>
      <c r="J4473" s="8"/>
      <c r="K4473" s="8"/>
      <c r="L4473" s="8"/>
      <c r="M4473" s="1"/>
      <c r="W4473" s="15"/>
    </row>
    <row r="4474" spans="2:23" ht="0" hidden="1" customHeight="1" x14ac:dyDescent="0.2">
      <c r="B4474" s="8"/>
      <c r="C4474" s="8"/>
      <c r="D4474" s="8"/>
      <c r="E4474" s="8"/>
      <c r="F4474" s="8"/>
      <c r="G4474" s="8"/>
      <c r="H4474" s="8"/>
      <c r="I4474" s="8"/>
      <c r="J4474" s="8"/>
      <c r="K4474" s="8"/>
      <c r="L4474" s="8"/>
      <c r="M4474" s="1"/>
      <c r="W4474" s="15"/>
    </row>
    <row r="4475" spans="2:23" ht="0" hidden="1" customHeight="1" x14ac:dyDescent="0.2">
      <c r="B4475" s="8"/>
      <c r="C4475" s="8"/>
      <c r="D4475" s="8"/>
      <c r="E4475" s="8"/>
      <c r="F4475" s="8"/>
      <c r="G4475" s="8"/>
      <c r="H4475" s="8"/>
      <c r="I4475" s="8"/>
      <c r="J4475" s="8"/>
      <c r="K4475" s="8"/>
      <c r="L4475" s="8"/>
      <c r="M4475" s="1"/>
      <c r="W4475" s="15"/>
    </row>
    <row r="4476" spans="2:23" ht="0" hidden="1" customHeight="1" x14ac:dyDescent="0.2">
      <c r="B4476" s="8"/>
      <c r="C4476" s="8"/>
      <c r="D4476" s="8"/>
      <c r="E4476" s="8"/>
      <c r="F4476" s="8"/>
      <c r="G4476" s="8"/>
      <c r="H4476" s="8"/>
      <c r="I4476" s="8"/>
      <c r="J4476" s="8"/>
      <c r="K4476" s="8"/>
      <c r="L4476" s="8"/>
      <c r="M4476" s="1"/>
      <c r="W4476" s="15"/>
    </row>
    <row r="4477" spans="2:23" ht="0" hidden="1" customHeight="1" x14ac:dyDescent="0.2">
      <c r="B4477" s="8"/>
      <c r="C4477" s="8"/>
      <c r="D4477" s="8"/>
      <c r="E4477" s="8"/>
      <c r="F4477" s="8"/>
      <c r="G4477" s="8"/>
      <c r="H4477" s="8"/>
      <c r="I4477" s="8"/>
      <c r="J4477" s="8"/>
      <c r="K4477" s="8"/>
      <c r="L4477" s="8"/>
      <c r="M4477" s="1"/>
      <c r="W4477" s="15"/>
    </row>
    <row r="4478" spans="2:23" ht="0" hidden="1" customHeight="1" x14ac:dyDescent="0.2">
      <c r="B4478" s="8"/>
      <c r="C4478" s="8"/>
      <c r="D4478" s="8"/>
      <c r="E4478" s="8"/>
      <c r="F4478" s="8"/>
      <c r="G4478" s="8"/>
      <c r="H4478" s="8"/>
      <c r="I4478" s="8"/>
      <c r="J4478" s="8"/>
      <c r="K4478" s="8"/>
      <c r="L4478" s="8"/>
      <c r="M4478" s="1"/>
      <c r="W4478" s="15"/>
    </row>
    <row r="4479" spans="2:23" ht="0" hidden="1" customHeight="1" x14ac:dyDescent="0.2">
      <c r="B4479" s="8"/>
      <c r="C4479" s="8"/>
      <c r="D4479" s="8"/>
      <c r="E4479" s="8"/>
      <c r="F4479" s="8"/>
      <c r="G4479" s="8"/>
      <c r="H4479" s="8"/>
      <c r="I4479" s="8"/>
      <c r="J4479" s="8"/>
      <c r="K4479" s="8"/>
      <c r="L4479" s="8"/>
      <c r="M4479" s="1"/>
      <c r="W4479" s="15"/>
    </row>
    <row r="4480" spans="2:23" ht="0" hidden="1" customHeight="1" x14ac:dyDescent="0.2">
      <c r="B4480" s="8"/>
      <c r="C4480" s="8"/>
      <c r="D4480" s="8"/>
      <c r="E4480" s="8"/>
      <c r="F4480" s="8"/>
      <c r="G4480" s="8"/>
      <c r="H4480" s="8"/>
      <c r="I4480" s="8"/>
      <c r="J4480" s="8"/>
      <c r="K4480" s="8"/>
      <c r="L4480" s="8"/>
      <c r="M4480" s="1"/>
      <c r="W4480" s="15"/>
    </row>
    <row r="4481" spans="2:23" ht="0" hidden="1" customHeight="1" x14ac:dyDescent="0.2">
      <c r="B4481" s="8"/>
      <c r="C4481" s="8"/>
      <c r="D4481" s="8"/>
      <c r="E4481" s="8"/>
      <c r="F4481" s="8"/>
      <c r="G4481" s="8"/>
      <c r="H4481" s="8"/>
      <c r="I4481" s="8"/>
      <c r="J4481" s="8"/>
      <c r="K4481" s="8"/>
      <c r="L4481" s="8"/>
      <c r="M4481" s="1"/>
      <c r="W4481" s="15"/>
    </row>
    <row r="4482" spans="2:23" ht="0" hidden="1" customHeight="1" x14ac:dyDescent="0.2">
      <c r="B4482" s="8"/>
      <c r="C4482" s="8"/>
      <c r="D4482" s="8"/>
      <c r="E4482" s="8"/>
      <c r="F4482" s="8"/>
      <c r="G4482" s="8"/>
      <c r="H4482" s="8"/>
      <c r="I4482" s="8"/>
      <c r="J4482" s="8"/>
      <c r="K4482" s="8"/>
      <c r="L4482" s="8"/>
      <c r="M4482" s="1"/>
      <c r="W4482" s="15"/>
    </row>
    <row r="4483" spans="2:23" ht="0" hidden="1" customHeight="1" x14ac:dyDescent="0.2">
      <c r="B4483" s="8"/>
      <c r="C4483" s="8"/>
      <c r="D4483" s="8"/>
      <c r="E4483" s="8"/>
      <c r="F4483" s="8"/>
      <c r="G4483" s="8"/>
      <c r="H4483" s="8"/>
      <c r="I4483" s="8"/>
      <c r="J4483" s="8"/>
      <c r="K4483" s="8"/>
      <c r="L4483" s="8"/>
      <c r="M4483" s="1"/>
      <c r="W4483" s="15"/>
    </row>
    <row r="4484" spans="2:23" ht="0" hidden="1" customHeight="1" x14ac:dyDescent="0.2">
      <c r="B4484" s="8"/>
      <c r="C4484" s="8"/>
      <c r="D4484" s="8"/>
      <c r="E4484" s="8"/>
      <c r="F4484" s="8"/>
      <c r="G4484" s="8"/>
      <c r="H4484" s="8"/>
      <c r="I4484" s="8"/>
      <c r="J4484" s="8"/>
      <c r="K4484" s="8"/>
      <c r="L4484" s="8"/>
      <c r="M4484" s="1"/>
      <c r="W4484" s="15"/>
    </row>
    <row r="4485" spans="2:23" ht="0" hidden="1" customHeight="1" x14ac:dyDescent="0.2">
      <c r="B4485" s="8"/>
      <c r="C4485" s="8"/>
      <c r="D4485" s="8"/>
      <c r="E4485" s="8"/>
      <c r="F4485" s="8"/>
      <c r="G4485" s="8"/>
      <c r="H4485" s="8"/>
      <c r="I4485" s="8"/>
      <c r="J4485" s="8"/>
      <c r="K4485" s="8"/>
      <c r="L4485" s="8"/>
      <c r="M4485" s="1"/>
      <c r="W4485" s="15"/>
    </row>
    <row r="4486" spans="2:23" ht="0" hidden="1" customHeight="1" x14ac:dyDescent="0.2">
      <c r="B4486" s="8"/>
      <c r="C4486" s="8"/>
      <c r="D4486" s="8"/>
      <c r="E4486" s="8"/>
      <c r="F4486" s="8"/>
      <c r="G4486" s="8"/>
      <c r="H4486" s="8"/>
      <c r="I4486" s="8"/>
      <c r="J4486" s="8"/>
      <c r="K4486" s="8"/>
      <c r="L4486" s="8"/>
      <c r="M4486" s="1"/>
      <c r="W4486" s="15"/>
    </row>
    <row r="4487" spans="2:23" ht="0" hidden="1" customHeight="1" x14ac:dyDescent="0.2">
      <c r="B4487" s="8"/>
      <c r="C4487" s="8"/>
      <c r="D4487" s="8"/>
      <c r="E4487" s="8"/>
      <c r="F4487" s="8"/>
      <c r="G4487" s="8"/>
      <c r="H4487" s="8"/>
      <c r="I4487" s="8"/>
      <c r="J4487" s="8"/>
      <c r="K4487" s="8"/>
      <c r="L4487" s="8"/>
      <c r="M4487" s="1"/>
      <c r="W4487" s="15"/>
    </row>
    <row r="4488" spans="2:23" ht="0" hidden="1" customHeight="1" x14ac:dyDescent="0.2">
      <c r="B4488" s="8"/>
      <c r="C4488" s="8"/>
      <c r="D4488" s="8"/>
      <c r="E4488" s="8"/>
      <c r="F4488" s="8"/>
      <c r="G4488" s="8"/>
      <c r="H4488" s="8"/>
      <c r="I4488" s="8"/>
      <c r="J4488" s="8"/>
      <c r="K4488" s="8"/>
      <c r="L4488" s="8"/>
      <c r="M4488" s="1"/>
      <c r="W4488" s="15"/>
    </row>
    <row r="4489" spans="2:23" ht="0" hidden="1" customHeight="1" x14ac:dyDescent="0.2">
      <c r="B4489" s="8"/>
      <c r="C4489" s="8"/>
      <c r="D4489" s="8"/>
      <c r="E4489" s="8"/>
      <c r="F4489" s="8"/>
      <c r="G4489" s="8"/>
      <c r="H4489" s="8"/>
      <c r="I4489" s="8"/>
      <c r="J4489" s="8"/>
      <c r="K4489" s="8"/>
      <c r="L4489" s="8"/>
      <c r="M4489" s="1"/>
      <c r="W4489" s="15"/>
    </row>
    <row r="4490" spans="2:23" ht="0" hidden="1" customHeight="1" x14ac:dyDescent="0.2">
      <c r="B4490" s="8"/>
      <c r="C4490" s="8"/>
      <c r="D4490" s="8"/>
      <c r="E4490" s="8"/>
      <c r="F4490" s="8"/>
      <c r="G4490" s="8"/>
      <c r="H4490" s="8"/>
      <c r="I4490" s="8"/>
      <c r="J4490" s="8"/>
      <c r="K4490" s="8"/>
      <c r="L4490" s="8"/>
      <c r="M4490" s="1"/>
      <c r="W4490" s="15"/>
    </row>
    <row r="4491" spans="2:23" ht="0" hidden="1" customHeight="1" x14ac:dyDescent="0.2">
      <c r="B4491" s="8"/>
      <c r="C4491" s="8"/>
      <c r="D4491" s="8"/>
      <c r="E4491" s="8"/>
      <c r="F4491" s="8"/>
      <c r="G4491" s="8"/>
      <c r="H4491" s="8"/>
      <c r="I4491" s="8"/>
      <c r="J4491" s="8"/>
      <c r="K4491" s="8"/>
      <c r="L4491" s="8"/>
      <c r="M4491" s="1"/>
      <c r="W4491" s="15"/>
    </row>
    <row r="4492" spans="2:23" ht="0" hidden="1" customHeight="1" x14ac:dyDescent="0.2">
      <c r="B4492" s="8"/>
      <c r="C4492" s="8"/>
      <c r="D4492" s="8"/>
      <c r="E4492" s="8"/>
      <c r="F4492" s="8"/>
      <c r="G4492" s="8"/>
      <c r="H4492" s="8"/>
      <c r="I4492" s="8"/>
      <c r="J4492" s="8"/>
      <c r="K4492" s="8"/>
      <c r="L4492" s="8"/>
      <c r="M4492" s="1"/>
      <c r="W4492" s="15"/>
    </row>
    <row r="4493" spans="2:23" ht="0" hidden="1" customHeight="1" x14ac:dyDescent="0.2">
      <c r="B4493" s="8"/>
      <c r="C4493" s="8"/>
      <c r="D4493" s="8"/>
      <c r="E4493" s="8"/>
      <c r="F4493" s="8"/>
      <c r="G4493" s="8"/>
      <c r="H4493" s="8"/>
      <c r="I4493" s="8"/>
      <c r="J4493" s="8"/>
      <c r="K4493" s="8"/>
      <c r="L4493" s="8"/>
      <c r="M4493" s="1"/>
      <c r="W4493" s="15"/>
    </row>
    <row r="4494" spans="2:23" ht="0" hidden="1" customHeight="1" x14ac:dyDescent="0.2">
      <c r="B4494" s="8"/>
      <c r="C4494" s="8"/>
      <c r="D4494" s="8"/>
      <c r="E4494" s="8"/>
      <c r="F4494" s="8"/>
      <c r="G4494" s="8"/>
      <c r="H4494" s="8"/>
      <c r="I4494" s="8"/>
      <c r="J4494" s="8"/>
      <c r="K4494" s="8"/>
      <c r="L4494" s="8"/>
      <c r="M4494" s="1"/>
      <c r="W4494" s="15"/>
    </row>
    <row r="4495" spans="2:23" ht="0" hidden="1" customHeight="1" x14ac:dyDescent="0.2">
      <c r="B4495" s="8"/>
      <c r="C4495" s="8"/>
      <c r="D4495" s="8"/>
      <c r="E4495" s="8"/>
      <c r="F4495" s="8"/>
      <c r="G4495" s="8"/>
      <c r="H4495" s="8"/>
      <c r="I4495" s="8"/>
      <c r="J4495" s="8"/>
      <c r="K4495" s="8"/>
      <c r="L4495" s="8"/>
      <c r="M4495" s="1"/>
      <c r="W4495" s="15"/>
    </row>
    <row r="4496" spans="2:23" ht="0" hidden="1" customHeight="1" x14ac:dyDescent="0.2">
      <c r="B4496" s="8"/>
      <c r="C4496" s="8"/>
      <c r="D4496" s="8"/>
      <c r="E4496" s="8"/>
      <c r="F4496" s="8"/>
      <c r="G4496" s="8"/>
      <c r="H4496" s="8"/>
      <c r="I4496" s="8"/>
      <c r="J4496" s="8"/>
      <c r="K4496" s="8"/>
      <c r="L4496" s="8"/>
      <c r="M4496" s="1"/>
      <c r="W4496" s="15"/>
    </row>
    <row r="4497" spans="2:23" ht="0" hidden="1" customHeight="1" x14ac:dyDescent="0.2">
      <c r="B4497" s="8"/>
      <c r="C4497" s="8"/>
      <c r="D4497" s="8"/>
      <c r="E4497" s="8"/>
      <c r="F4497" s="8"/>
      <c r="G4497" s="8"/>
      <c r="H4497" s="8"/>
      <c r="I4497" s="8"/>
      <c r="J4497" s="8"/>
      <c r="K4497" s="8"/>
      <c r="L4497" s="8"/>
      <c r="M4497" s="1"/>
      <c r="W4497" s="15"/>
    </row>
    <row r="4498" spans="2:23" ht="0" hidden="1" customHeight="1" x14ac:dyDescent="0.2">
      <c r="B4498" s="8"/>
      <c r="C4498" s="8"/>
      <c r="D4498" s="8"/>
      <c r="E4498" s="8"/>
      <c r="F4498" s="8"/>
      <c r="G4498" s="8"/>
      <c r="H4498" s="8"/>
      <c r="I4498" s="8"/>
      <c r="J4498" s="8"/>
      <c r="K4498" s="8"/>
      <c r="L4498" s="8"/>
      <c r="M4498" s="1"/>
      <c r="W4498" s="15"/>
    </row>
    <row r="4499" spans="2:23" ht="0" hidden="1" customHeight="1" x14ac:dyDescent="0.2">
      <c r="B4499" s="8"/>
      <c r="C4499" s="8"/>
      <c r="D4499" s="8"/>
      <c r="E4499" s="8"/>
      <c r="F4499" s="8"/>
      <c r="G4499" s="8"/>
      <c r="H4499" s="8"/>
      <c r="I4499" s="8"/>
      <c r="J4499" s="8"/>
      <c r="K4499" s="8"/>
      <c r="L4499" s="8"/>
      <c r="M4499" s="1"/>
      <c r="W4499" s="15"/>
    </row>
    <row r="4500" spans="2:23" ht="0" hidden="1" customHeight="1" x14ac:dyDescent="0.2">
      <c r="B4500" s="8"/>
      <c r="C4500" s="8"/>
      <c r="D4500" s="8"/>
      <c r="E4500" s="8"/>
      <c r="F4500" s="8"/>
      <c r="G4500" s="8"/>
      <c r="H4500" s="8"/>
      <c r="I4500" s="8"/>
      <c r="J4500" s="8"/>
      <c r="K4500" s="8"/>
      <c r="L4500" s="8"/>
      <c r="M4500" s="1"/>
      <c r="W4500" s="15"/>
    </row>
    <row r="4501" spans="2:23" ht="0" hidden="1" customHeight="1" x14ac:dyDescent="0.2">
      <c r="B4501" s="8"/>
      <c r="C4501" s="8"/>
      <c r="D4501" s="8"/>
      <c r="E4501" s="8"/>
      <c r="F4501" s="8"/>
      <c r="G4501" s="8"/>
      <c r="H4501" s="8"/>
      <c r="I4501" s="8"/>
      <c r="J4501" s="8"/>
      <c r="K4501" s="8"/>
      <c r="L4501" s="8"/>
      <c r="M4501" s="1"/>
      <c r="W4501" s="15"/>
    </row>
    <row r="4502" spans="2:23" ht="0" hidden="1" customHeight="1" x14ac:dyDescent="0.2">
      <c r="B4502" s="8"/>
      <c r="C4502" s="8"/>
      <c r="D4502" s="8"/>
      <c r="E4502" s="8"/>
      <c r="F4502" s="8"/>
      <c r="G4502" s="8"/>
      <c r="H4502" s="8"/>
      <c r="I4502" s="8"/>
      <c r="J4502" s="8"/>
      <c r="K4502" s="8"/>
      <c r="L4502" s="8"/>
      <c r="M4502" s="1"/>
      <c r="W4502" s="15"/>
    </row>
    <row r="4503" spans="2:23" ht="0" hidden="1" customHeight="1" x14ac:dyDescent="0.2">
      <c r="B4503" s="8"/>
      <c r="C4503" s="8"/>
      <c r="D4503" s="8"/>
      <c r="E4503" s="8"/>
      <c r="F4503" s="8"/>
      <c r="G4503" s="8"/>
      <c r="H4503" s="8"/>
      <c r="I4503" s="8"/>
      <c r="J4503" s="8"/>
      <c r="K4503" s="8"/>
      <c r="L4503" s="8"/>
      <c r="M4503" s="1"/>
      <c r="W4503" s="15"/>
    </row>
    <row r="4504" spans="2:23" ht="0" hidden="1" customHeight="1" x14ac:dyDescent="0.2">
      <c r="B4504" s="8"/>
      <c r="C4504" s="8"/>
      <c r="D4504" s="8"/>
      <c r="E4504" s="8"/>
      <c r="F4504" s="8"/>
      <c r="G4504" s="8"/>
      <c r="H4504" s="8"/>
      <c r="I4504" s="8"/>
      <c r="J4504" s="8"/>
      <c r="K4504" s="8"/>
      <c r="L4504" s="8"/>
      <c r="M4504" s="1"/>
      <c r="W4504" s="15"/>
    </row>
    <row r="4505" spans="2:23" ht="0" hidden="1" customHeight="1" x14ac:dyDescent="0.2">
      <c r="B4505" s="8"/>
      <c r="C4505" s="8"/>
      <c r="D4505" s="8"/>
      <c r="E4505" s="8"/>
      <c r="F4505" s="8"/>
      <c r="G4505" s="8"/>
      <c r="H4505" s="8"/>
      <c r="I4505" s="8"/>
      <c r="J4505" s="8"/>
      <c r="K4505" s="8"/>
      <c r="L4505" s="8"/>
      <c r="M4505" s="1"/>
      <c r="W4505" s="15"/>
    </row>
    <row r="4506" spans="2:23" ht="0" hidden="1" customHeight="1" x14ac:dyDescent="0.2">
      <c r="B4506" s="8"/>
      <c r="C4506" s="8"/>
      <c r="D4506" s="8"/>
      <c r="E4506" s="8"/>
      <c r="F4506" s="8"/>
      <c r="G4506" s="8"/>
      <c r="H4506" s="8"/>
      <c r="I4506" s="8"/>
      <c r="J4506" s="8"/>
      <c r="K4506" s="8"/>
      <c r="L4506" s="8"/>
      <c r="M4506" s="1"/>
      <c r="W4506" s="15"/>
    </row>
    <row r="4507" spans="2:23" ht="0" hidden="1" customHeight="1" x14ac:dyDescent="0.2">
      <c r="B4507" s="8"/>
      <c r="C4507" s="8"/>
      <c r="D4507" s="8"/>
      <c r="E4507" s="8"/>
      <c r="F4507" s="8"/>
      <c r="G4507" s="8"/>
      <c r="H4507" s="8"/>
      <c r="I4507" s="8"/>
      <c r="J4507" s="8"/>
      <c r="K4507" s="8"/>
      <c r="L4507" s="8"/>
      <c r="M4507" s="1"/>
      <c r="W4507" s="15"/>
    </row>
    <row r="4508" spans="2:23" ht="0" hidden="1" customHeight="1" x14ac:dyDescent="0.2">
      <c r="B4508" s="8"/>
      <c r="C4508" s="8"/>
      <c r="D4508" s="8"/>
      <c r="E4508" s="8"/>
      <c r="F4508" s="8"/>
      <c r="G4508" s="8"/>
      <c r="H4508" s="8"/>
      <c r="I4508" s="8"/>
      <c r="J4508" s="8"/>
      <c r="K4508" s="8"/>
      <c r="L4508" s="8"/>
      <c r="M4508" s="1"/>
      <c r="W4508" s="15"/>
    </row>
    <row r="4509" spans="2:23" ht="0" hidden="1" customHeight="1" x14ac:dyDescent="0.2">
      <c r="B4509" s="8"/>
      <c r="C4509" s="8"/>
      <c r="D4509" s="8"/>
      <c r="E4509" s="8"/>
      <c r="F4509" s="8"/>
      <c r="G4509" s="8"/>
      <c r="H4509" s="8"/>
      <c r="I4509" s="8"/>
      <c r="J4509" s="8"/>
      <c r="K4509" s="8"/>
      <c r="L4509" s="8"/>
      <c r="M4509" s="1"/>
      <c r="W4509" s="15"/>
    </row>
    <row r="4510" spans="2:23" ht="0" hidden="1" customHeight="1" x14ac:dyDescent="0.2">
      <c r="B4510" s="8"/>
      <c r="C4510" s="8"/>
      <c r="D4510" s="8"/>
      <c r="E4510" s="8"/>
      <c r="F4510" s="8"/>
      <c r="G4510" s="8"/>
      <c r="H4510" s="8"/>
      <c r="I4510" s="8"/>
      <c r="J4510" s="8"/>
      <c r="K4510" s="8"/>
      <c r="L4510" s="8"/>
      <c r="M4510" s="1"/>
      <c r="W4510" s="15"/>
    </row>
    <row r="4511" spans="2:23" ht="0" hidden="1" customHeight="1" x14ac:dyDescent="0.2">
      <c r="B4511" s="8"/>
      <c r="C4511" s="8"/>
      <c r="D4511" s="8"/>
      <c r="E4511" s="8"/>
      <c r="F4511" s="8"/>
      <c r="G4511" s="8"/>
      <c r="H4511" s="8"/>
      <c r="I4511" s="8"/>
      <c r="J4511" s="8"/>
      <c r="K4511" s="8"/>
      <c r="L4511" s="8"/>
      <c r="M4511" s="1"/>
      <c r="W4511" s="15"/>
    </row>
    <row r="4512" spans="2:23" ht="0" hidden="1" customHeight="1" x14ac:dyDescent="0.2">
      <c r="B4512" s="8"/>
      <c r="C4512" s="8"/>
      <c r="D4512" s="8"/>
      <c r="E4512" s="8"/>
      <c r="F4512" s="8"/>
      <c r="G4512" s="8"/>
      <c r="H4512" s="8"/>
      <c r="I4512" s="8"/>
      <c r="J4512" s="8"/>
      <c r="K4512" s="8"/>
      <c r="L4512" s="8"/>
      <c r="M4512" s="1"/>
      <c r="W4512" s="15"/>
    </row>
    <row r="4513" spans="2:23" ht="0" hidden="1" customHeight="1" x14ac:dyDescent="0.2">
      <c r="B4513" s="8"/>
      <c r="C4513" s="8"/>
      <c r="D4513" s="8"/>
      <c r="E4513" s="8"/>
      <c r="F4513" s="8"/>
      <c r="G4513" s="8"/>
      <c r="H4513" s="8"/>
      <c r="I4513" s="8"/>
      <c r="J4513" s="8"/>
      <c r="K4513" s="8"/>
      <c r="L4513" s="8"/>
      <c r="M4513" s="1"/>
      <c r="W4513" s="15"/>
    </row>
    <row r="4514" spans="2:23" ht="0" hidden="1" customHeight="1" x14ac:dyDescent="0.2">
      <c r="B4514" s="8"/>
      <c r="C4514" s="8"/>
      <c r="D4514" s="8"/>
      <c r="E4514" s="8"/>
      <c r="F4514" s="8"/>
      <c r="G4514" s="8"/>
      <c r="H4514" s="8"/>
      <c r="I4514" s="8"/>
      <c r="J4514" s="8"/>
      <c r="K4514" s="8"/>
      <c r="L4514" s="8"/>
      <c r="M4514" s="1"/>
      <c r="W4514" s="15"/>
    </row>
    <row r="4515" spans="2:23" ht="0" hidden="1" customHeight="1" x14ac:dyDescent="0.2">
      <c r="B4515" s="8"/>
      <c r="C4515" s="8"/>
      <c r="D4515" s="8"/>
      <c r="E4515" s="8"/>
      <c r="F4515" s="8"/>
      <c r="G4515" s="8"/>
      <c r="H4515" s="8"/>
      <c r="I4515" s="8"/>
      <c r="J4515" s="8"/>
      <c r="K4515" s="8"/>
      <c r="L4515" s="8"/>
      <c r="M4515" s="1"/>
      <c r="W4515" s="15"/>
    </row>
    <row r="4516" spans="2:23" ht="0" hidden="1" customHeight="1" x14ac:dyDescent="0.2">
      <c r="B4516" s="8"/>
      <c r="C4516" s="8"/>
      <c r="D4516" s="8"/>
      <c r="E4516" s="8"/>
      <c r="F4516" s="8"/>
      <c r="G4516" s="8"/>
      <c r="H4516" s="8"/>
      <c r="I4516" s="8"/>
      <c r="J4516" s="8"/>
      <c r="K4516" s="8"/>
      <c r="L4516" s="8"/>
      <c r="M4516" s="1"/>
      <c r="W4516" s="15"/>
    </row>
    <row r="4517" spans="2:23" ht="0" hidden="1" customHeight="1" x14ac:dyDescent="0.2">
      <c r="B4517" s="8"/>
      <c r="C4517" s="8"/>
      <c r="D4517" s="8"/>
      <c r="E4517" s="8"/>
      <c r="F4517" s="8"/>
      <c r="G4517" s="8"/>
      <c r="H4517" s="8"/>
      <c r="I4517" s="8"/>
      <c r="J4517" s="8"/>
      <c r="K4517" s="8"/>
      <c r="L4517" s="8"/>
      <c r="M4517" s="1"/>
      <c r="W4517" s="15"/>
    </row>
    <row r="4518" spans="2:23" ht="0" hidden="1" customHeight="1" x14ac:dyDescent="0.2">
      <c r="B4518" s="8"/>
      <c r="C4518" s="8"/>
      <c r="D4518" s="8"/>
      <c r="E4518" s="8"/>
      <c r="F4518" s="8"/>
      <c r="G4518" s="8"/>
      <c r="H4518" s="8"/>
      <c r="I4518" s="8"/>
      <c r="J4518" s="8"/>
      <c r="K4518" s="8"/>
      <c r="L4518" s="8"/>
      <c r="M4518" s="1"/>
      <c r="W4518" s="15"/>
    </row>
    <row r="4519" spans="2:23" ht="0" hidden="1" customHeight="1" x14ac:dyDescent="0.2">
      <c r="B4519" s="8"/>
      <c r="C4519" s="8"/>
      <c r="D4519" s="8"/>
      <c r="E4519" s="8"/>
      <c r="F4519" s="8"/>
      <c r="G4519" s="8"/>
      <c r="H4519" s="8"/>
      <c r="I4519" s="8"/>
      <c r="J4519" s="8"/>
      <c r="K4519" s="8"/>
      <c r="L4519" s="8"/>
      <c r="M4519" s="1"/>
      <c r="W4519" s="15"/>
    </row>
    <row r="4520" spans="2:23" ht="0" hidden="1" customHeight="1" x14ac:dyDescent="0.2">
      <c r="B4520" s="8"/>
      <c r="C4520" s="8"/>
      <c r="D4520" s="8"/>
      <c r="E4520" s="8"/>
      <c r="F4520" s="8"/>
      <c r="G4520" s="8"/>
      <c r="H4520" s="8"/>
      <c r="I4520" s="8"/>
      <c r="J4520" s="8"/>
      <c r="K4520" s="8"/>
      <c r="L4520" s="8"/>
      <c r="M4520" s="1"/>
      <c r="W4520" s="15"/>
    </row>
    <row r="4521" spans="2:23" ht="0" hidden="1" customHeight="1" x14ac:dyDescent="0.2">
      <c r="B4521" s="8"/>
      <c r="C4521" s="8"/>
      <c r="D4521" s="8"/>
      <c r="E4521" s="8"/>
      <c r="F4521" s="8"/>
      <c r="G4521" s="8"/>
      <c r="H4521" s="8"/>
      <c r="I4521" s="8"/>
      <c r="J4521" s="8"/>
      <c r="K4521" s="8"/>
      <c r="L4521" s="8"/>
      <c r="M4521" s="1"/>
      <c r="W4521" s="15"/>
    </row>
    <row r="4522" spans="2:23" ht="0" hidden="1" customHeight="1" x14ac:dyDescent="0.2">
      <c r="B4522" s="8"/>
      <c r="C4522" s="8"/>
      <c r="D4522" s="8"/>
      <c r="E4522" s="8"/>
      <c r="F4522" s="8"/>
      <c r="G4522" s="8"/>
      <c r="H4522" s="8"/>
      <c r="I4522" s="8"/>
      <c r="J4522" s="8"/>
      <c r="K4522" s="8"/>
      <c r="L4522" s="8"/>
      <c r="M4522" s="1"/>
      <c r="W4522" s="15"/>
    </row>
    <row r="4523" spans="2:23" ht="0" hidden="1" customHeight="1" x14ac:dyDescent="0.2">
      <c r="B4523" s="8"/>
      <c r="C4523" s="8"/>
      <c r="D4523" s="8"/>
      <c r="E4523" s="8"/>
      <c r="F4523" s="8"/>
      <c r="G4523" s="8"/>
      <c r="H4523" s="8"/>
      <c r="I4523" s="8"/>
      <c r="J4523" s="8"/>
      <c r="K4523" s="8"/>
      <c r="L4523" s="8"/>
      <c r="M4523" s="1"/>
      <c r="W4523" s="15"/>
    </row>
    <row r="4524" spans="2:23" ht="0" hidden="1" customHeight="1" x14ac:dyDescent="0.2">
      <c r="B4524" s="8"/>
      <c r="C4524" s="8"/>
      <c r="D4524" s="8"/>
      <c r="E4524" s="8"/>
      <c r="F4524" s="8"/>
      <c r="G4524" s="8"/>
      <c r="H4524" s="8"/>
      <c r="I4524" s="8"/>
      <c r="J4524" s="8"/>
      <c r="K4524" s="8"/>
      <c r="L4524" s="8"/>
      <c r="M4524" s="1"/>
      <c r="W4524" s="15"/>
    </row>
    <row r="4525" spans="2:23" ht="0" hidden="1" customHeight="1" x14ac:dyDescent="0.2">
      <c r="B4525" s="8"/>
      <c r="C4525" s="8"/>
      <c r="D4525" s="8"/>
      <c r="E4525" s="8"/>
      <c r="F4525" s="8"/>
      <c r="G4525" s="8"/>
      <c r="H4525" s="8"/>
      <c r="I4525" s="8"/>
      <c r="J4525" s="8"/>
      <c r="K4525" s="8"/>
      <c r="L4525" s="8"/>
      <c r="M4525" s="1"/>
      <c r="W4525" s="15"/>
    </row>
    <row r="4526" spans="2:23" ht="0" hidden="1" customHeight="1" x14ac:dyDescent="0.2">
      <c r="B4526" s="8"/>
      <c r="C4526" s="8"/>
      <c r="D4526" s="8"/>
      <c r="E4526" s="8"/>
      <c r="F4526" s="8"/>
      <c r="G4526" s="8"/>
      <c r="H4526" s="8"/>
      <c r="I4526" s="8"/>
      <c r="J4526" s="8"/>
      <c r="K4526" s="8"/>
      <c r="L4526" s="8"/>
      <c r="M4526" s="1"/>
      <c r="W4526" s="15"/>
    </row>
    <row r="4527" spans="2:23" ht="0" hidden="1" customHeight="1" x14ac:dyDescent="0.2">
      <c r="B4527" s="8"/>
      <c r="C4527" s="8"/>
      <c r="D4527" s="8"/>
      <c r="E4527" s="8"/>
      <c r="F4527" s="8"/>
      <c r="G4527" s="8"/>
      <c r="H4527" s="8"/>
      <c r="I4527" s="8"/>
      <c r="J4527" s="8"/>
      <c r="K4527" s="8"/>
      <c r="L4527" s="8"/>
      <c r="M4527" s="1"/>
      <c r="W4527" s="15"/>
    </row>
    <row r="4528" spans="2:23" ht="0" hidden="1" customHeight="1" x14ac:dyDescent="0.2">
      <c r="B4528" s="8"/>
      <c r="C4528" s="8"/>
      <c r="D4528" s="8"/>
      <c r="E4528" s="8"/>
      <c r="F4528" s="8"/>
      <c r="G4528" s="8"/>
      <c r="H4528" s="8"/>
      <c r="I4528" s="8"/>
      <c r="J4528" s="8"/>
      <c r="K4528" s="8"/>
      <c r="L4528" s="8"/>
      <c r="M4528" s="1"/>
      <c r="W4528" s="15"/>
    </row>
    <row r="4529" spans="2:23" ht="0" hidden="1" customHeight="1" x14ac:dyDescent="0.2">
      <c r="B4529" s="8"/>
      <c r="C4529" s="8"/>
      <c r="D4529" s="8"/>
      <c r="E4529" s="8"/>
      <c r="F4529" s="8"/>
      <c r="G4529" s="8"/>
      <c r="H4529" s="8"/>
      <c r="I4529" s="8"/>
      <c r="J4529" s="8"/>
      <c r="K4529" s="8"/>
      <c r="L4529" s="8"/>
      <c r="M4529" s="1"/>
      <c r="W4529" s="15"/>
    </row>
    <row r="4530" spans="2:23" ht="0" hidden="1" customHeight="1" x14ac:dyDescent="0.2">
      <c r="B4530" s="8"/>
      <c r="C4530" s="8"/>
      <c r="D4530" s="8"/>
      <c r="E4530" s="8"/>
      <c r="F4530" s="8"/>
      <c r="G4530" s="8"/>
      <c r="H4530" s="8"/>
      <c r="I4530" s="8"/>
      <c r="J4530" s="8"/>
      <c r="K4530" s="8"/>
      <c r="L4530" s="8"/>
      <c r="M4530" s="1"/>
      <c r="W4530" s="15"/>
    </row>
    <row r="4531" spans="2:23" ht="0" hidden="1" customHeight="1" x14ac:dyDescent="0.2">
      <c r="B4531" s="8"/>
      <c r="C4531" s="8"/>
      <c r="D4531" s="8"/>
      <c r="E4531" s="8"/>
      <c r="F4531" s="8"/>
      <c r="G4531" s="8"/>
      <c r="H4531" s="8"/>
      <c r="I4531" s="8"/>
      <c r="J4531" s="8"/>
      <c r="K4531" s="8"/>
      <c r="L4531" s="8"/>
      <c r="M4531" s="1"/>
      <c r="W4531" s="15"/>
    </row>
    <row r="4532" spans="2:23" ht="0" hidden="1" customHeight="1" x14ac:dyDescent="0.2">
      <c r="B4532" s="8"/>
      <c r="C4532" s="8"/>
      <c r="D4532" s="8"/>
      <c r="E4532" s="8"/>
      <c r="F4532" s="8"/>
      <c r="G4532" s="8"/>
      <c r="H4532" s="8"/>
      <c r="I4532" s="8"/>
      <c r="J4532" s="8"/>
      <c r="K4532" s="8"/>
      <c r="L4532" s="8"/>
      <c r="M4532" s="1"/>
      <c r="W4532" s="15"/>
    </row>
    <row r="4533" spans="2:23" ht="0" hidden="1" customHeight="1" x14ac:dyDescent="0.2">
      <c r="B4533" s="8"/>
      <c r="C4533" s="8"/>
      <c r="D4533" s="8"/>
      <c r="E4533" s="8"/>
      <c r="F4533" s="8"/>
      <c r="G4533" s="8"/>
      <c r="H4533" s="8"/>
      <c r="I4533" s="8"/>
      <c r="J4533" s="8"/>
      <c r="K4533" s="8"/>
      <c r="L4533" s="8"/>
      <c r="M4533" s="1"/>
      <c r="W4533" s="15"/>
    </row>
    <row r="4534" spans="2:23" ht="0" hidden="1" customHeight="1" x14ac:dyDescent="0.2">
      <c r="B4534" s="8"/>
      <c r="C4534" s="8"/>
      <c r="D4534" s="8"/>
      <c r="E4534" s="8"/>
      <c r="F4534" s="8"/>
      <c r="G4534" s="8"/>
      <c r="H4534" s="8"/>
      <c r="I4534" s="8"/>
      <c r="J4534" s="8"/>
      <c r="K4534" s="8"/>
      <c r="L4534" s="8"/>
      <c r="M4534" s="1"/>
      <c r="W4534" s="15"/>
    </row>
    <row r="4535" spans="2:23" ht="0" hidden="1" customHeight="1" x14ac:dyDescent="0.2">
      <c r="B4535" s="8"/>
      <c r="C4535" s="8"/>
      <c r="D4535" s="8"/>
      <c r="E4535" s="8"/>
      <c r="F4535" s="8"/>
      <c r="G4535" s="8"/>
      <c r="H4535" s="8"/>
      <c r="I4535" s="8"/>
      <c r="J4535" s="8"/>
      <c r="K4535" s="8"/>
      <c r="L4535" s="8"/>
      <c r="M4535" s="1"/>
      <c r="W4535" s="15"/>
    </row>
    <row r="4536" spans="2:23" ht="0" hidden="1" customHeight="1" x14ac:dyDescent="0.2">
      <c r="B4536" s="8"/>
      <c r="C4536" s="8"/>
      <c r="D4536" s="8"/>
      <c r="E4536" s="8"/>
      <c r="F4536" s="8"/>
      <c r="G4536" s="8"/>
      <c r="H4536" s="8"/>
      <c r="I4536" s="8"/>
      <c r="J4536" s="8"/>
      <c r="K4536" s="8"/>
      <c r="L4536" s="8"/>
      <c r="M4536" s="1"/>
      <c r="W4536" s="15"/>
    </row>
    <row r="4537" spans="2:23" ht="0" hidden="1" customHeight="1" x14ac:dyDescent="0.2">
      <c r="B4537" s="8"/>
      <c r="C4537" s="8"/>
      <c r="D4537" s="8"/>
      <c r="E4537" s="8"/>
      <c r="F4537" s="8"/>
      <c r="G4537" s="8"/>
      <c r="H4537" s="8"/>
      <c r="I4537" s="8"/>
      <c r="J4537" s="8"/>
      <c r="K4537" s="8"/>
      <c r="L4537" s="8"/>
      <c r="M4537" s="1"/>
      <c r="W4537" s="15"/>
    </row>
    <row r="4538" spans="2:23" ht="0" hidden="1" customHeight="1" x14ac:dyDescent="0.2">
      <c r="B4538" s="8"/>
      <c r="C4538" s="8"/>
      <c r="D4538" s="8"/>
      <c r="E4538" s="8"/>
      <c r="F4538" s="8"/>
      <c r="G4538" s="8"/>
      <c r="H4538" s="8"/>
      <c r="I4538" s="8"/>
      <c r="J4538" s="8"/>
      <c r="K4538" s="8"/>
      <c r="L4538" s="8"/>
      <c r="M4538" s="1"/>
      <c r="W4538" s="15"/>
    </row>
    <row r="4539" spans="2:23" ht="0" hidden="1" customHeight="1" x14ac:dyDescent="0.2">
      <c r="B4539" s="8"/>
      <c r="C4539" s="8"/>
      <c r="D4539" s="8"/>
      <c r="E4539" s="8"/>
      <c r="F4539" s="8"/>
      <c r="G4539" s="8"/>
      <c r="H4539" s="8"/>
      <c r="I4539" s="8"/>
      <c r="J4539" s="8"/>
      <c r="K4539" s="8"/>
      <c r="L4539" s="8"/>
      <c r="M4539" s="1"/>
      <c r="W4539" s="15"/>
    </row>
    <row r="4540" spans="2:23" ht="0" hidden="1" customHeight="1" x14ac:dyDescent="0.2">
      <c r="B4540" s="8"/>
      <c r="C4540" s="8"/>
      <c r="D4540" s="8"/>
      <c r="E4540" s="8"/>
      <c r="F4540" s="8"/>
      <c r="G4540" s="8"/>
      <c r="H4540" s="8"/>
      <c r="I4540" s="8"/>
      <c r="J4540" s="8"/>
      <c r="K4540" s="8"/>
      <c r="L4540" s="8"/>
      <c r="M4540" s="1"/>
      <c r="W4540" s="15"/>
    </row>
    <row r="4541" spans="2:23" ht="0" hidden="1" customHeight="1" x14ac:dyDescent="0.2">
      <c r="B4541" s="8"/>
      <c r="C4541" s="8"/>
      <c r="D4541" s="8"/>
      <c r="E4541" s="8"/>
      <c r="F4541" s="8"/>
      <c r="G4541" s="8"/>
      <c r="H4541" s="8"/>
      <c r="I4541" s="8"/>
      <c r="J4541" s="8"/>
      <c r="K4541" s="8"/>
      <c r="L4541" s="8"/>
      <c r="M4541" s="1"/>
      <c r="W4541" s="15"/>
    </row>
    <row r="4542" spans="2:23" ht="0" hidden="1" customHeight="1" x14ac:dyDescent="0.2">
      <c r="B4542" s="8"/>
      <c r="C4542" s="8"/>
      <c r="D4542" s="8"/>
      <c r="E4542" s="8"/>
      <c r="F4542" s="8"/>
      <c r="G4542" s="8"/>
      <c r="H4542" s="8"/>
      <c r="I4542" s="8"/>
      <c r="J4542" s="8"/>
      <c r="K4542" s="8"/>
      <c r="L4542" s="8"/>
      <c r="M4542" s="1"/>
      <c r="W4542" s="15"/>
    </row>
    <row r="4543" spans="2:23" ht="0" hidden="1" customHeight="1" x14ac:dyDescent="0.2">
      <c r="B4543" s="8"/>
      <c r="C4543" s="8"/>
      <c r="D4543" s="8"/>
      <c r="E4543" s="8"/>
      <c r="F4543" s="8"/>
      <c r="G4543" s="8"/>
      <c r="H4543" s="8"/>
      <c r="I4543" s="8"/>
      <c r="J4543" s="8"/>
      <c r="K4543" s="8"/>
      <c r="L4543" s="8"/>
      <c r="M4543" s="1"/>
      <c r="W4543" s="15"/>
    </row>
    <row r="4544" spans="2:23" ht="0" hidden="1" customHeight="1" x14ac:dyDescent="0.2">
      <c r="B4544" s="8"/>
      <c r="C4544" s="8"/>
      <c r="D4544" s="8"/>
      <c r="E4544" s="8"/>
      <c r="F4544" s="8"/>
      <c r="G4544" s="8"/>
      <c r="H4544" s="8"/>
      <c r="I4544" s="8"/>
      <c r="J4544" s="8"/>
      <c r="K4544" s="8"/>
      <c r="L4544" s="8"/>
      <c r="M4544" s="1"/>
      <c r="W4544" s="15"/>
    </row>
    <row r="4545" spans="2:23" ht="0" hidden="1" customHeight="1" x14ac:dyDescent="0.2">
      <c r="B4545" s="8"/>
      <c r="C4545" s="8"/>
      <c r="D4545" s="8"/>
      <c r="E4545" s="8"/>
      <c r="F4545" s="8"/>
      <c r="G4545" s="8"/>
      <c r="H4545" s="8"/>
      <c r="I4545" s="8"/>
      <c r="J4545" s="8"/>
      <c r="K4545" s="8"/>
      <c r="L4545" s="8"/>
      <c r="M4545" s="1"/>
      <c r="W4545" s="15"/>
    </row>
    <row r="4546" spans="2:23" ht="0" hidden="1" customHeight="1" x14ac:dyDescent="0.2">
      <c r="B4546" s="8"/>
      <c r="C4546" s="8"/>
      <c r="D4546" s="8"/>
      <c r="E4546" s="8"/>
      <c r="F4546" s="8"/>
      <c r="G4546" s="8"/>
      <c r="H4546" s="8"/>
      <c r="I4546" s="8"/>
      <c r="J4546" s="8"/>
      <c r="K4546" s="8"/>
      <c r="L4546" s="8"/>
      <c r="M4546" s="1"/>
      <c r="W4546" s="15"/>
    </row>
    <row r="4547" spans="2:23" ht="0" hidden="1" customHeight="1" x14ac:dyDescent="0.2">
      <c r="B4547" s="8"/>
      <c r="C4547" s="8"/>
      <c r="D4547" s="8"/>
      <c r="E4547" s="8"/>
      <c r="F4547" s="8"/>
      <c r="G4547" s="8"/>
      <c r="H4547" s="8"/>
      <c r="I4547" s="8"/>
      <c r="J4547" s="8"/>
      <c r="K4547" s="8"/>
      <c r="L4547" s="8"/>
      <c r="M4547" s="1"/>
      <c r="W4547" s="15"/>
    </row>
    <row r="4548" spans="2:23" ht="0" hidden="1" customHeight="1" x14ac:dyDescent="0.2">
      <c r="B4548" s="8"/>
      <c r="C4548" s="8"/>
      <c r="D4548" s="8"/>
      <c r="E4548" s="8"/>
      <c r="F4548" s="8"/>
      <c r="G4548" s="8"/>
      <c r="H4548" s="8"/>
      <c r="I4548" s="8"/>
      <c r="J4548" s="8"/>
      <c r="K4548" s="8"/>
      <c r="L4548" s="8"/>
      <c r="M4548" s="1"/>
      <c r="W4548" s="15"/>
    </row>
    <row r="4549" spans="2:23" ht="0" hidden="1" customHeight="1" x14ac:dyDescent="0.2">
      <c r="B4549" s="8"/>
      <c r="C4549" s="8"/>
      <c r="D4549" s="8"/>
      <c r="E4549" s="8"/>
      <c r="F4549" s="8"/>
      <c r="G4549" s="8"/>
      <c r="H4549" s="8"/>
      <c r="I4549" s="8"/>
      <c r="J4549" s="8"/>
      <c r="K4549" s="8"/>
      <c r="L4549" s="8"/>
      <c r="M4549" s="1"/>
      <c r="W4549" s="15"/>
    </row>
    <row r="4550" spans="2:23" ht="0" hidden="1" customHeight="1" x14ac:dyDescent="0.2">
      <c r="B4550" s="8"/>
      <c r="C4550" s="8"/>
      <c r="D4550" s="8"/>
      <c r="E4550" s="8"/>
      <c r="F4550" s="8"/>
      <c r="G4550" s="8"/>
      <c r="H4550" s="8"/>
      <c r="I4550" s="8"/>
      <c r="J4550" s="8"/>
      <c r="K4550" s="8"/>
      <c r="L4550" s="8"/>
      <c r="M4550" s="1"/>
      <c r="W4550" s="15"/>
    </row>
    <row r="4551" spans="2:23" ht="0" hidden="1" customHeight="1" x14ac:dyDescent="0.2">
      <c r="B4551" s="8"/>
      <c r="C4551" s="8"/>
      <c r="D4551" s="8"/>
      <c r="E4551" s="8"/>
      <c r="F4551" s="8"/>
      <c r="G4551" s="8"/>
      <c r="H4551" s="8"/>
      <c r="I4551" s="8"/>
      <c r="J4551" s="8"/>
      <c r="K4551" s="8"/>
      <c r="L4551" s="8"/>
      <c r="M4551" s="1"/>
      <c r="W4551" s="15"/>
    </row>
    <row r="4552" spans="2:23" ht="0" hidden="1" customHeight="1" x14ac:dyDescent="0.2">
      <c r="B4552" s="8"/>
      <c r="C4552" s="8"/>
      <c r="D4552" s="8"/>
      <c r="E4552" s="8"/>
      <c r="F4552" s="8"/>
      <c r="G4552" s="8"/>
      <c r="H4552" s="8"/>
      <c r="I4552" s="8"/>
      <c r="J4552" s="8"/>
      <c r="K4552" s="8"/>
      <c r="L4552" s="8"/>
      <c r="M4552" s="1"/>
      <c r="W4552" s="15"/>
    </row>
    <row r="4553" spans="2:23" ht="0" hidden="1" customHeight="1" x14ac:dyDescent="0.2">
      <c r="B4553" s="8"/>
      <c r="C4553" s="8"/>
      <c r="D4553" s="8"/>
      <c r="E4553" s="8"/>
      <c r="F4553" s="8"/>
      <c r="G4553" s="8"/>
      <c r="H4553" s="8"/>
      <c r="I4553" s="8"/>
      <c r="J4553" s="8"/>
      <c r="K4553" s="8"/>
      <c r="L4553" s="8"/>
      <c r="M4553" s="1"/>
      <c r="W4553" s="15"/>
    </row>
    <row r="4554" spans="2:23" ht="0" hidden="1" customHeight="1" x14ac:dyDescent="0.2">
      <c r="B4554" s="8"/>
      <c r="C4554" s="8"/>
      <c r="D4554" s="8"/>
      <c r="E4554" s="8"/>
      <c r="F4554" s="8"/>
      <c r="G4554" s="8"/>
      <c r="H4554" s="8"/>
      <c r="I4554" s="8"/>
      <c r="J4554" s="8"/>
      <c r="K4554" s="8"/>
      <c r="L4554" s="8"/>
      <c r="M4554" s="1"/>
      <c r="W4554" s="15"/>
    </row>
    <row r="4555" spans="2:23" ht="0" hidden="1" customHeight="1" x14ac:dyDescent="0.2">
      <c r="B4555" s="8"/>
      <c r="C4555" s="8"/>
      <c r="D4555" s="8"/>
      <c r="E4555" s="8"/>
      <c r="F4555" s="8"/>
      <c r="G4555" s="8"/>
      <c r="H4555" s="8"/>
      <c r="I4555" s="8"/>
      <c r="J4555" s="8"/>
      <c r="K4555" s="8"/>
      <c r="L4555" s="8"/>
      <c r="M4555" s="1"/>
      <c r="W4555" s="15"/>
    </row>
    <row r="4556" spans="2:23" ht="0" hidden="1" customHeight="1" x14ac:dyDescent="0.2">
      <c r="B4556" s="8"/>
      <c r="C4556" s="8"/>
      <c r="D4556" s="8"/>
      <c r="E4556" s="8"/>
      <c r="F4556" s="8"/>
      <c r="G4556" s="8"/>
      <c r="H4556" s="8"/>
      <c r="I4556" s="8"/>
      <c r="J4556" s="8"/>
      <c r="K4556" s="8"/>
      <c r="L4556" s="8"/>
      <c r="M4556" s="1"/>
      <c r="W4556" s="15"/>
    </row>
    <row r="4557" spans="2:23" ht="0" hidden="1" customHeight="1" x14ac:dyDescent="0.2">
      <c r="B4557" s="8"/>
      <c r="C4557" s="8"/>
      <c r="D4557" s="8"/>
      <c r="E4557" s="8"/>
      <c r="F4557" s="8"/>
      <c r="G4557" s="8"/>
      <c r="H4557" s="8"/>
      <c r="I4557" s="8"/>
      <c r="J4557" s="8"/>
      <c r="K4557" s="8"/>
      <c r="L4557" s="8"/>
      <c r="M4557" s="1"/>
      <c r="W4557" s="15"/>
    </row>
    <row r="4558" spans="2:23" ht="0" hidden="1" customHeight="1" x14ac:dyDescent="0.2">
      <c r="B4558" s="8"/>
      <c r="C4558" s="8"/>
      <c r="D4558" s="8"/>
      <c r="E4558" s="8"/>
      <c r="F4558" s="8"/>
      <c r="G4558" s="8"/>
      <c r="H4558" s="8"/>
      <c r="I4558" s="8"/>
      <c r="J4558" s="8"/>
      <c r="K4558" s="8"/>
      <c r="L4558" s="8"/>
      <c r="M4558" s="1"/>
      <c r="W4558" s="15"/>
    </row>
    <row r="4559" spans="2:23" ht="0" hidden="1" customHeight="1" x14ac:dyDescent="0.2">
      <c r="B4559" s="8"/>
      <c r="C4559" s="8"/>
      <c r="D4559" s="8"/>
      <c r="E4559" s="8"/>
      <c r="F4559" s="8"/>
      <c r="G4559" s="8"/>
      <c r="H4559" s="8"/>
      <c r="I4559" s="8"/>
      <c r="J4559" s="8"/>
      <c r="K4559" s="8"/>
      <c r="L4559" s="8"/>
      <c r="M4559" s="1"/>
      <c r="W4559" s="15"/>
    </row>
    <row r="4560" spans="2:23" ht="0" hidden="1" customHeight="1" x14ac:dyDescent="0.2">
      <c r="B4560" s="8"/>
      <c r="C4560" s="8"/>
      <c r="D4560" s="8"/>
      <c r="E4560" s="8"/>
      <c r="F4560" s="8"/>
      <c r="G4560" s="8"/>
      <c r="H4560" s="8"/>
      <c r="I4560" s="8"/>
      <c r="J4560" s="8"/>
      <c r="K4560" s="8"/>
      <c r="L4560" s="8"/>
      <c r="M4560" s="1"/>
      <c r="W4560" s="15"/>
    </row>
    <row r="4561" spans="2:23" ht="0" hidden="1" customHeight="1" x14ac:dyDescent="0.2">
      <c r="B4561" s="8"/>
      <c r="C4561" s="8"/>
      <c r="D4561" s="8"/>
      <c r="E4561" s="8"/>
      <c r="F4561" s="8"/>
      <c r="G4561" s="8"/>
      <c r="H4561" s="8"/>
      <c r="I4561" s="8"/>
      <c r="J4561" s="8"/>
      <c r="K4561" s="8"/>
      <c r="L4561" s="8"/>
      <c r="M4561" s="1"/>
      <c r="W4561" s="15"/>
    </row>
    <row r="4562" spans="2:23" ht="0" hidden="1" customHeight="1" x14ac:dyDescent="0.2">
      <c r="B4562" s="8"/>
      <c r="C4562" s="8"/>
      <c r="D4562" s="8"/>
      <c r="E4562" s="8"/>
      <c r="F4562" s="8"/>
      <c r="G4562" s="8"/>
      <c r="H4562" s="8"/>
      <c r="I4562" s="8"/>
      <c r="J4562" s="8"/>
      <c r="K4562" s="8"/>
      <c r="L4562" s="8"/>
      <c r="M4562" s="1"/>
      <c r="W4562" s="15"/>
    </row>
    <row r="4563" spans="2:23" ht="0" hidden="1" customHeight="1" x14ac:dyDescent="0.2">
      <c r="B4563" s="8"/>
      <c r="C4563" s="8"/>
      <c r="D4563" s="8"/>
      <c r="E4563" s="8"/>
      <c r="F4563" s="8"/>
      <c r="G4563" s="8"/>
      <c r="H4563" s="8"/>
      <c r="I4563" s="8"/>
      <c r="J4563" s="8"/>
      <c r="K4563" s="8"/>
      <c r="L4563" s="8"/>
      <c r="M4563" s="1"/>
      <c r="W4563" s="15"/>
    </row>
    <row r="4564" spans="2:23" ht="0" hidden="1" customHeight="1" x14ac:dyDescent="0.2">
      <c r="B4564" s="8"/>
      <c r="C4564" s="8"/>
      <c r="D4564" s="8"/>
      <c r="E4564" s="8"/>
      <c r="F4564" s="8"/>
      <c r="G4564" s="8"/>
      <c r="H4564" s="8"/>
      <c r="I4564" s="8"/>
      <c r="J4564" s="8"/>
      <c r="K4564" s="8"/>
      <c r="L4564" s="8"/>
      <c r="M4564" s="1"/>
      <c r="W4564" s="15"/>
    </row>
    <row r="4565" spans="2:23" ht="0" hidden="1" customHeight="1" x14ac:dyDescent="0.2">
      <c r="B4565" s="8"/>
      <c r="C4565" s="8"/>
      <c r="D4565" s="8"/>
      <c r="E4565" s="8"/>
      <c r="F4565" s="8"/>
      <c r="G4565" s="8"/>
      <c r="H4565" s="8"/>
      <c r="I4565" s="8"/>
      <c r="J4565" s="8"/>
      <c r="K4565" s="8"/>
      <c r="L4565" s="8"/>
      <c r="M4565" s="1"/>
      <c r="W4565" s="15"/>
    </row>
    <row r="4566" spans="2:23" ht="0" hidden="1" customHeight="1" x14ac:dyDescent="0.2">
      <c r="B4566" s="8"/>
      <c r="C4566" s="8"/>
      <c r="D4566" s="8"/>
      <c r="E4566" s="8"/>
      <c r="F4566" s="8"/>
      <c r="G4566" s="8"/>
      <c r="H4566" s="8"/>
      <c r="I4566" s="8"/>
      <c r="J4566" s="8"/>
      <c r="K4566" s="8"/>
      <c r="L4566" s="8"/>
      <c r="M4566" s="1"/>
      <c r="W4566" s="15"/>
    </row>
    <row r="4567" spans="2:23" ht="0" hidden="1" customHeight="1" x14ac:dyDescent="0.2">
      <c r="B4567" s="8"/>
      <c r="C4567" s="8"/>
      <c r="D4567" s="8"/>
      <c r="E4567" s="8"/>
      <c r="F4567" s="8"/>
      <c r="G4567" s="8"/>
      <c r="H4567" s="8"/>
      <c r="I4567" s="8"/>
      <c r="J4567" s="8"/>
      <c r="K4567" s="8"/>
      <c r="L4567" s="8"/>
      <c r="M4567" s="1"/>
      <c r="W4567" s="15"/>
    </row>
    <row r="4568" spans="2:23" ht="0" hidden="1" customHeight="1" x14ac:dyDescent="0.2">
      <c r="B4568" s="8"/>
      <c r="C4568" s="8"/>
      <c r="D4568" s="8"/>
      <c r="E4568" s="8"/>
      <c r="F4568" s="8"/>
      <c r="G4568" s="8"/>
      <c r="H4568" s="8"/>
      <c r="I4568" s="8"/>
      <c r="J4568" s="8"/>
      <c r="K4568" s="8"/>
      <c r="L4568" s="8"/>
      <c r="M4568" s="1"/>
      <c r="W4568" s="15"/>
    </row>
    <row r="4569" spans="2:23" ht="0" hidden="1" customHeight="1" x14ac:dyDescent="0.2">
      <c r="B4569" s="8"/>
      <c r="C4569" s="8"/>
      <c r="D4569" s="8"/>
      <c r="E4569" s="8"/>
      <c r="F4569" s="8"/>
      <c r="G4569" s="8"/>
      <c r="H4569" s="8"/>
      <c r="I4569" s="8"/>
      <c r="J4569" s="8"/>
      <c r="K4569" s="8"/>
      <c r="L4569" s="8"/>
      <c r="M4569" s="1"/>
      <c r="W4569" s="15"/>
    </row>
    <row r="4570" spans="2:23" ht="0" hidden="1" customHeight="1" x14ac:dyDescent="0.2">
      <c r="B4570" s="8"/>
      <c r="C4570" s="8"/>
      <c r="D4570" s="8"/>
      <c r="E4570" s="8"/>
      <c r="F4570" s="8"/>
      <c r="G4570" s="8"/>
      <c r="H4570" s="8"/>
      <c r="I4570" s="8"/>
      <c r="J4570" s="8"/>
      <c r="K4570" s="8"/>
      <c r="L4570" s="8"/>
      <c r="M4570" s="1"/>
      <c r="W4570" s="15"/>
    </row>
    <row r="4571" spans="2:23" ht="0" hidden="1" customHeight="1" x14ac:dyDescent="0.2">
      <c r="B4571" s="8"/>
      <c r="C4571" s="8"/>
      <c r="D4571" s="8"/>
      <c r="E4571" s="8"/>
      <c r="F4571" s="8"/>
      <c r="G4571" s="8"/>
      <c r="H4571" s="8"/>
      <c r="I4571" s="8"/>
      <c r="J4571" s="8"/>
      <c r="K4571" s="8"/>
      <c r="L4571" s="8"/>
      <c r="M4571" s="1"/>
      <c r="W4571" s="15"/>
    </row>
    <row r="4572" spans="2:23" ht="0" hidden="1" customHeight="1" x14ac:dyDescent="0.2">
      <c r="B4572" s="8"/>
      <c r="C4572" s="8"/>
      <c r="D4572" s="8"/>
      <c r="E4572" s="8"/>
      <c r="F4572" s="8"/>
      <c r="G4572" s="8"/>
      <c r="H4572" s="8"/>
      <c r="I4572" s="8"/>
      <c r="J4572" s="8"/>
      <c r="K4572" s="8"/>
      <c r="L4572" s="8"/>
      <c r="M4572" s="1"/>
      <c r="W4572" s="15"/>
    </row>
    <row r="4573" spans="2:23" ht="0" hidden="1" customHeight="1" x14ac:dyDescent="0.2">
      <c r="B4573" s="8"/>
      <c r="C4573" s="8"/>
      <c r="D4573" s="8"/>
      <c r="E4573" s="8"/>
      <c r="F4573" s="8"/>
      <c r="G4573" s="8"/>
      <c r="H4573" s="8"/>
      <c r="I4573" s="8"/>
      <c r="J4573" s="8"/>
      <c r="K4573" s="8"/>
      <c r="L4573" s="8"/>
      <c r="M4573" s="1"/>
      <c r="W4573" s="15"/>
    </row>
    <row r="4574" spans="2:23" ht="0" hidden="1" customHeight="1" x14ac:dyDescent="0.2">
      <c r="B4574" s="8"/>
      <c r="C4574" s="8"/>
      <c r="D4574" s="8"/>
      <c r="E4574" s="8"/>
      <c r="F4574" s="8"/>
      <c r="G4574" s="8"/>
      <c r="H4574" s="8"/>
      <c r="I4574" s="8"/>
      <c r="J4574" s="8"/>
      <c r="K4574" s="8"/>
      <c r="L4574" s="8"/>
      <c r="M4574" s="1"/>
      <c r="W4574" s="15"/>
    </row>
    <row r="4575" spans="2:23" ht="0" hidden="1" customHeight="1" x14ac:dyDescent="0.2">
      <c r="B4575" s="8"/>
      <c r="C4575" s="8"/>
      <c r="D4575" s="8"/>
      <c r="E4575" s="8"/>
      <c r="F4575" s="8"/>
      <c r="G4575" s="8"/>
      <c r="H4575" s="8"/>
      <c r="I4575" s="8"/>
      <c r="J4575" s="8"/>
      <c r="K4575" s="8"/>
      <c r="L4575" s="8"/>
      <c r="M4575" s="1"/>
      <c r="W4575" s="15"/>
    </row>
    <row r="4576" spans="2:23" ht="0" hidden="1" customHeight="1" x14ac:dyDescent="0.2">
      <c r="B4576" s="8"/>
      <c r="C4576" s="8"/>
      <c r="D4576" s="8"/>
      <c r="E4576" s="8"/>
      <c r="F4576" s="8"/>
      <c r="G4576" s="8"/>
      <c r="H4576" s="8"/>
      <c r="I4576" s="8"/>
      <c r="J4576" s="8"/>
      <c r="K4576" s="8"/>
      <c r="L4576" s="8"/>
      <c r="M4576" s="1"/>
      <c r="W4576" s="15"/>
    </row>
    <row r="4577" spans="2:23" ht="0" hidden="1" customHeight="1" x14ac:dyDescent="0.2">
      <c r="B4577" s="8"/>
      <c r="C4577" s="8"/>
      <c r="D4577" s="8"/>
      <c r="E4577" s="8"/>
      <c r="F4577" s="8"/>
      <c r="G4577" s="8"/>
      <c r="H4577" s="8"/>
      <c r="I4577" s="8"/>
      <c r="J4577" s="8"/>
      <c r="K4577" s="8"/>
      <c r="L4577" s="8"/>
      <c r="M4577" s="1"/>
      <c r="W4577" s="15"/>
    </row>
    <row r="4578" spans="2:23" ht="0" hidden="1" customHeight="1" x14ac:dyDescent="0.2">
      <c r="B4578" s="8"/>
      <c r="C4578" s="8"/>
      <c r="D4578" s="8"/>
      <c r="E4578" s="8"/>
      <c r="F4578" s="8"/>
      <c r="G4578" s="8"/>
      <c r="H4578" s="8"/>
      <c r="I4578" s="8"/>
      <c r="J4578" s="8"/>
      <c r="K4578" s="8"/>
      <c r="L4578" s="8"/>
      <c r="M4578" s="1"/>
      <c r="W4578" s="15"/>
    </row>
    <row r="4579" spans="2:23" ht="0" hidden="1" customHeight="1" x14ac:dyDescent="0.2">
      <c r="B4579" s="8"/>
      <c r="C4579" s="8"/>
      <c r="D4579" s="8"/>
      <c r="E4579" s="8"/>
      <c r="F4579" s="8"/>
      <c r="G4579" s="8"/>
      <c r="H4579" s="8"/>
      <c r="I4579" s="8"/>
      <c r="J4579" s="8"/>
      <c r="K4579" s="8"/>
      <c r="L4579" s="8"/>
      <c r="M4579" s="1"/>
      <c r="W4579" s="15"/>
    </row>
    <row r="4580" spans="2:23" ht="0" hidden="1" customHeight="1" x14ac:dyDescent="0.2">
      <c r="B4580" s="8"/>
      <c r="C4580" s="8"/>
      <c r="D4580" s="8"/>
      <c r="E4580" s="8"/>
      <c r="F4580" s="8"/>
      <c r="G4580" s="8"/>
      <c r="H4580" s="8"/>
      <c r="I4580" s="8"/>
      <c r="J4580" s="8"/>
      <c r="K4580" s="8"/>
      <c r="L4580" s="8"/>
      <c r="M4580" s="1"/>
      <c r="W4580" s="15"/>
    </row>
    <row r="4581" spans="2:23" ht="0" hidden="1" customHeight="1" x14ac:dyDescent="0.2">
      <c r="B4581" s="8"/>
      <c r="C4581" s="8"/>
      <c r="D4581" s="8"/>
      <c r="E4581" s="8"/>
      <c r="F4581" s="8"/>
      <c r="G4581" s="8"/>
      <c r="H4581" s="8"/>
      <c r="I4581" s="8"/>
      <c r="J4581" s="8"/>
      <c r="K4581" s="8"/>
      <c r="L4581" s="8"/>
      <c r="M4581" s="1"/>
      <c r="W4581" s="15"/>
    </row>
    <row r="4582" spans="2:23" ht="0" hidden="1" customHeight="1" x14ac:dyDescent="0.2">
      <c r="B4582" s="8"/>
      <c r="C4582" s="8"/>
      <c r="D4582" s="8"/>
      <c r="E4582" s="8"/>
      <c r="F4582" s="8"/>
      <c r="G4582" s="8"/>
      <c r="H4582" s="8"/>
      <c r="I4582" s="8"/>
      <c r="J4582" s="8"/>
      <c r="K4582" s="8"/>
      <c r="L4582" s="8"/>
      <c r="M4582" s="1"/>
      <c r="W4582" s="15"/>
    </row>
    <row r="4583" spans="2:23" ht="0" hidden="1" customHeight="1" x14ac:dyDescent="0.2">
      <c r="B4583" s="8"/>
      <c r="C4583" s="8"/>
      <c r="D4583" s="8"/>
      <c r="E4583" s="8"/>
      <c r="F4583" s="8"/>
      <c r="G4583" s="8"/>
      <c r="H4583" s="8"/>
      <c r="I4583" s="8"/>
      <c r="J4583" s="8"/>
      <c r="K4583" s="8"/>
      <c r="L4583" s="8"/>
      <c r="M4583" s="1"/>
      <c r="W4583" s="15"/>
    </row>
    <row r="4584" spans="2:23" ht="0" hidden="1" customHeight="1" x14ac:dyDescent="0.2">
      <c r="B4584" s="8"/>
      <c r="C4584" s="8"/>
      <c r="D4584" s="8"/>
      <c r="E4584" s="8"/>
      <c r="F4584" s="8"/>
      <c r="G4584" s="8"/>
      <c r="H4584" s="8"/>
      <c r="I4584" s="8"/>
      <c r="J4584" s="8"/>
      <c r="K4584" s="8"/>
      <c r="L4584" s="8"/>
      <c r="M4584" s="1"/>
      <c r="W4584" s="15"/>
    </row>
    <row r="4585" spans="2:23" ht="0" hidden="1" customHeight="1" x14ac:dyDescent="0.2">
      <c r="B4585" s="8"/>
      <c r="C4585" s="8"/>
      <c r="D4585" s="8"/>
      <c r="E4585" s="8"/>
      <c r="F4585" s="8"/>
      <c r="G4585" s="8"/>
      <c r="H4585" s="8"/>
      <c r="I4585" s="8"/>
      <c r="J4585" s="8"/>
      <c r="K4585" s="8"/>
      <c r="L4585" s="8"/>
      <c r="M4585" s="1"/>
      <c r="W4585" s="15"/>
    </row>
    <row r="4586" spans="2:23" ht="0" hidden="1" customHeight="1" x14ac:dyDescent="0.2">
      <c r="B4586" s="8"/>
      <c r="C4586" s="8"/>
      <c r="D4586" s="8"/>
      <c r="E4586" s="8"/>
      <c r="F4586" s="8"/>
      <c r="G4586" s="8"/>
      <c r="H4586" s="8"/>
      <c r="I4586" s="8"/>
      <c r="J4586" s="8"/>
      <c r="K4586" s="8"/>
      <c r="L4586" s="8"/>
      <c r="M4586" s="1"/>
      <c r="W4586" s="15"/>
    </row>
    <row r="4587" spans="2:23" ht="0" hidden="1" customHeight="1" x14ac:dyDescent="0.2">
      <c r="B4587" s="8"/>
      <c r="C4587" s="8"/>
      <c r="D4587" s="8"/>
      <c r="E4587" s="8"/>
      <c r="F4587" s="8"/>
      <c r="G4587" s="8"/>
      <c r="H4587" s="8"/>
      <c r="I4587" s="8"/>
      <c r="J4587" s="8"/>
      <c r="K4587" s="8"/>
      <c r="L4587" s="8"/>
      <c r="M4587" s="1"/>
      <c r="W4587" s="15"/>
    </row>
    <row r="4588" spans="2:23" ht="0" hidden="1" customHeight="1" x14ac:dyDescent="0.2">
      <c r="B4588" s="8"/>
      <c r="C4588" s="8"/>
      <c r="D4588" s="8"/>
      <c r="E4588" s="8"/>
      <c r="F4588" s="8"/>
      <c r="G4588" s="8"/>
      <c r="H4588" s="8"/>
      <c r="I4588" s="8"/>
      <c r="J4588" s="8"/>
      <c r="K4588" s="8"/>
      <c r="L4588" s="8"/>
      <c r="M4588" s="1"/>
      <c r="W4588" s="15"/>
    </row>
    <row r="4589" spans="2:23" ht="0" hidden="1" customHeight="1" x14ac:dyDescent="0.2">
      <c r="B4589" s="8"/>
      <c r="C4589" s="8"/>
      <c r="D4589" s="8"/>
      <c r="E4589" s="8"/>
      <c r="F4589" s="8"/>
      <c r="G4589" s="8"/>
      <c r="H4589" s="8"/>
      <c r="I4589" s="8"/>
      <c r="J4589" s="8"/>
      <c r="K4589" s="8"/>
      <c r="L4589" s="8"/>
      <c r="M4589" s="1"/>
      <c r="W4589" s="15"/>
    </row>
    <row r="4590" spans="2:23" ht="0" hidden="1" customHeight="1" x14ac:dyDescent="0.2">
      <c r="B4590" s="8"/>
      <c r="C4590" s="8"/>
      <c r="D4590" s="8"/>
      <c r="E4590" s="8"/>
      <c r="F4590" s="8"/>
      <c r="G4590" s="8"/>
      <c r="H4590" s="8"/>
      <c r="I4590" s="8"/>
      <c r="J4590" s="8"/>
      <c r="K4590" s="8"/>
      <c r="L4590" s="8"/>
      <c r="M4590" s="1"/>
      <c r="W4590" s="15"/>
    </row>
    <row r="4591" spans="2:23" ht="0" hidden="1" customHeight="1" x14ac:dyDescent="0.2">
      <c r="B4591" s="8"/>
      <c r="C4591" s="8"/>
      <c r="D4591" s="8"/>
      <c r="E4591" s="8"/>
      <c r="F4591" s="8"/>
      <c r="G4591" s="8"/>
      <c r="H4591" s="8"/>
      <c r="I4591" s="8"/>
      <c r="J4591" s="8"/>
      <c r="K4591" s="8"/>
      <c r="L4591" s="8"/>
      <c r="M4591" s="1"/>
      <c r="W4591" s="15"/>
    </row>
    <row r="4592" spans="2:23" ht="0" hidden="1" customHeight="1" x14ac:dyDescent="0.2">
      <c r="B4592" s="8"/>
      <c r="C4592" s="8"/>
      <c r="D4592" s="8"/>
      <c r="E4592" s="8"/>
      <c r="F4592" s="8"/>
      <c r="G4592" s="8"/>
      <c r="H4592" s="8"/>
      <c r="I4592" s="8"/>
      <c r="J4592" s="8"/>
      <c r="K4592" s="8"/>
      <c r="L4592" s="8"/>
      <c r="M4592" s="1"/>
      <c r="W4592" s="15"/>
    </row>
    <row r="4593" spans="2:23" ht="0" hidden="1" customHeight="1" x14ac:dyDescent="0.2">
      <c r="B4593" s="8"/>
      <c r="C4593" s="8"/>
      <c r="D4593" s="8"/>
      <c r="E4593" s="8"/>
      <c r="F4593" s="8"/>
      <c r="G4593" s="8"/>
      <c r="H4593" s="8"/>
      <c r="I4593" s="8"/>
      <c r="J4593" s="8"/>
      <c r="K4593" s="8"/>
      <c r="L4593" s="8"/>
      <c r="M4593" s="1"/>
      <c r="W4593" s="15"/>
    </row>
    <row r="4594" spans="2:23" ht="0" hidden="1" customHeight="1" x14ac:dyDescent="0.2">
      <c r="B4594" s="8"/>
      <c r="C4594" s="8"/>
      <c r="D4594" s="8"/>
      <c r="E4594" s="8"/>
      <c r="F4594" s="8"/>
      <c r="G4594" s="8"/>
      <c r="H4594" s="8"/>
      <c r="I4594" s="8"/>
      <c r="J4594" s="8"/>
      <c r="K4594" s="8"/>
      <c r="L4594" s="8"/>
      <c r="M4594" s="1"/>
      <c r="W4594" s="15"/>
    </row>
    <row r="4595" spans="2:23" ht="0" hidden="1" customHeight="1" x14ac:dyDescent="0.2">
      <c r="B4595" s="8"/>
      <c r="C4595" s="8"/>
      <c r="D4595" s="8"/>
      <c r="E4595" s="8"/>
      <c r="F4595" s="8"/>
      <c r="G4595" s="8"/>
      <c r="H4595" s="8"/>
      <c r="I4595" s="8"/>
      <c r="J4595" s="8"/>
      <c r="K4595" s="8"/>
      <c r="L4595" s="8"/>
      <c r="M4595" s="1"/>
      <c r="W4595" s="15"/>
    </row>
    <row r="4596" spans="2:23" ht="0" hidden="1" customHeight="1" x14ac:dyDescent="0.2">
      <c r="B4596" s="8"/>
      <c r="C4596" s="8"/>
      <c r="D4596" s="8"/>
      <c r="E4596" s="8"/>
      <c r="F4596" s="8"/>
      <c r="G4596" s="8"/>
      <c r="H4596" s="8"/>
      <c r="I4596" s="8"/>
      <c r="J4596" s="8"/>
      <c r="K4596" s="8"/>
      <c r="L4596" s="8"/>
      <c r="M4596" s="1"/>
      <c r="W4596" s="15"/>
    </row>
    <row r="4597" spans="2:23" ht="0" hidden="1" customHeight="1" x14ac:dyDescent="0.2">
      <c r="B4597" s="8"/>
      <c r="C4597" s="8"/>
      <c r="D4597" s="8"/>
      <c r="E4597" s="8"/>
      <c r="F4597" s="8"/>
      <c r="G4597" s="8"/>
      <c r="H4597" s="8"/>
      <c r="I4597" s="8"/>
      <c r="J4597" s="8"/>
      <c r="K4597" s="8"/>
      <c r="L4597" s="8"/>
      <c r="M4597" s="1"/>
      <c r="W4597" s="15"/>
    </row>
    <row r="4598" spans="2:23" ht="0" hidden="1" customHeight="1" x14ac:dyDescent="0.2">
      <c r="B4598" s="8"/>
      <c r="C4598" s="8"/>
      <c r="D4598" s="8"/>
      <c r="E4598" s="8"/>
      <c r="F4598" s="8"/>
      <c r="G4598" s="8"/>
      <c r="H4598" s="8"/>
      <c r="I4598" s="8"/>
      <c r="J4598" s="8"/>
      <c r="K4598" s="8"/>
      <c r="L4598" s="8"/>
      <c r="M4598" s="1"/>
      <c r="W4598" s="15"/>
    </row>
    <row r="4599" spans="2:23" ht="0" hidden="1" customHeight="1" x14ac:dyDescent="0.2">
      <c r="B4599" s="8"/>
      <c r="C4599" s="8"/>
      <c r="D4599" s="8"/>
      <c r="E4599" s="8"/>
      <c r="F4599" s="8"/>
      <c r="G4599" s="8"/>
      <c r="H4599" s="8"/>
      <c r="I4599" s="8"/>
      <c r="J4599" s="8"/>
      <c r="K4599" s="8"/>
      <c r="L4599" s="8"/>
      <c r="M4599" s="1"/>
      <c r="W4599" s="15"/>
    </row>
    <row r="4600" spans="2:23" ht="0" hidden="1" customHeight="1" x14ac:dyDescent="0.2">
      <c r="B4600" s="8"/>
      <c r="C4600" s="8"/>
      <c r="D4600" s="8"/>
      <c r="E4600" s="8"/>
      <c r="F4600" s="8"/>
      <c r="G4600" s="8"/>
      <c r="H4600" s="8"/>
      <c r="I4600" s="8"/>
      <c r="J4600" s="8"/>
      <c r="K4600" s="8"/>
      <c r="L4600" s="8"/>
      <c r="M4600" s="1"/>
      <c r="W4600" s="15"/>
    </row>
    <row r="4601" spans="2:23" ht="0" hidden="1" customHeight="1" x14ac:dyDescent="0.2">
      <c r="B4601" s="8"/>
      <c r="C4601" s="8"/>
      <c r="D4601" s="8"/>
      <c r="E4601" s="8"/>
      <c r="F4601" s="8"/>
      <c r="G4601" s="8"/>
      <c r="H4601" s="8"/>
      <c r="I4601" s="8"/>
      <c r="J4601" s="8"/>
      <c r="K4601" s="8"/>
      <c r="L4601" s="8"/>
      <c r="M4601" s="1"/>
      <c r="W4601" s="15"/>
    </row>
    <row r="4602" spans="2:23" ht="0" hidden="1" customHeight="1" x14ac:dyDescent="0.2">
      <c r="B4602" s="8"/>
      <c r="C4602" s="8"/>
      <c r="D4602" s="8"/>
      <c r="E4602" s="8"/>
      <c r="F4602" s="8"/>
      <c r="G4602" s="8"/>
      <c r="H4602" s="8"/>
      <c r="I4602" s="8"/>
      <c r="J4602" s="8"/>
      <c r="K4602" s="8"/>
      <c r="L4602" s="8"/>
      <c r="M4602" s="1"/>
      <c r="W4602" s="15"/>
    </row>
    <row r="4603" spans="2:23" ht="0" hidden="1" customHeight="1" x14ac:dyDescent="0.2">
      <c r="B4603" s="8"/>
      <c r="C4603" s="8"/>
      <c r="D4603" s="8"/>
      <c r="E4603" s="8"/>
      <c r="F4603" s="8"/>
      <c r="G4603" s="8"/>
      <c r="H4603" s="8"/>
      <c r="I4603" s="8"/>
      <c r="J4603" s="8"/>
      <c r="K4603" s="8"/>
      <c r="L4603" s="8"/>
      <c r="M4603" s="1"/>
      <c r="W4603" s="15"/>
    </row>
    <row r="4604" spans="2:23" ht="0" hidden="1" customHeight="1" x14ac:dyDescent="0.2">
      <c r="B4604" s="8"/>
      <c r="C4604" s="8"/>
      <c r="D4604" s="8"/>
      <c r="E4604" s="8"/>
      <c r="F4604" s="8"/>
      <c r="G4604" s="8"/>
      <c r="H4604" s="8"/>
      <c r="I4604" s="8"/>
      <c r="J4604" s="8"/>
      <c r="K4604" s="8"/>
      <c r="L4604" s="8"/>
      <c r="M4604" s="1"/>
      <c r="W4604" s="15"/>
    </row>
    <row r="4605" spans="2:23" ht="0" hidden="1" customHeight="1" x14ac:dyDescent="0.2">
      <c r="B4605" s="8"/>
      <c r="C4605" s="8"/>
      <c r="D4605" s="8"/>
      <c r="E4605" s="8"/>
      <c r="F4605" s="8"/>
      <c r="G4605" s="8"/>
      <c r="H4605" s="8"/>
      <c r="I4605" s="8"/>
      <c r="J4605" s="8"/>
      <c r="K4605" s="8"/>
      <c r="L4605" s="8"/>
      <c r="M4605" s="1"/>
      <c r="W4605" s="15"/>
    </row>
    <row r="4606" spans="2:23" ht="0" hidden="1" customHeight="1" x14ac:dyDescent="0.2">
      <c r="B4606" s="8"/>
      <c r="C4606" s="8"/>
      <c r="D4606" s="8"/>
      <c r="E4606" s="8"/>
      <c r="F4606" s="8"/>
      <c r="G4606" s="8"/>
      <c r="H4606" s="8"/>
      <c r="I4606" s="8"/>
      <c r="J4606" s="8"/>
      <c r="K4606" s="8"/>
      <c r="L4606" s="8"/>
      <c r="M4606" s="1"/>
      <c r="W4606" s="15"/>
    </row>
    <row r="4607" spans="2:23" ht="0" hidden="1" customHeight="1" x14ac:dyDescent="0.2">
      <c r="B4607" s="8"/>
      <c r="C4607" s="8"/>
      <c r="D4607" s="8"/>
      <c r="E4607" s="8"/>
      <c r="F4607" s="8"/>
      <c r="G4607" s="8"/>
      <c r="H4607" s="8"/>
      <c r="I4607" s="8"/>
      <c r="J4607" s="8"/>
      <c r="K4607" s="8"/>
      <c r="L4607" s="8"/>
      <c r="M4607" s="1"/>
      <c r="W4607" s="15"/>
    </row>
    <row r="4608" spans="2:23" ht="0" hidden="1" customHeight="1" x14ac:dyDescent="0.2">
      <c r="B4608" s="8"/>
      <c r="C4608" s="8"/>
      <c r="D4608" s="8"/>
      <c r="E4608" s="8"/>
      <c r="F4608" s="8"/>
      <c r="G4608" s="8"/>
      <c r="H4608" s="8"/>
      <c r="I4608" s="8"/>
      <c r="J4608" s="8"/>
      <c r="K4608" s="8"/>
      <c r="L4608" s="8"/>
      <c r="M4608" s="1"/>
      <c r="W4608" s="15"/>
    </row>
    <row r="4609" spans="2:23" ht="0" hidden="1" customHeight="1" x14ac:dyDescent="0.2">
      <c r="B4609" s="8"/>
      <c r="C4609" s="8"/>
      <c r="D4609" s="8"/>
      <c r="E4609" s="8"/>
      <c r="F4609" s="8"/>
      <c r="G4609" s="8"/>
      <c r="H4609" s="8"/>
      <c r="I4609" s="8"/>
      <c r="J4609" s="8"/>
      <c r="K4609" s="8"/>
      <c r="L4609" s="8"/>
      <c r="M4609" s="1"/>
      <c r="W4609" s="15"/>
    </row>
    <row r="4610" spans="2:23" ht="0" hidden="1" customHeight="1" x14ac:dyDescent="0.2">
      <c r="B4610" s="8"/>
      <c r="C4610" s="8"/>
      <c r="D4610" s="8"/>
      <c r="E4610" s="8"/>
      <c r="F4610" s="8"/>
      <c r="G4610" s="8"/>
      <c r="H4610" s="8"/>
      <c r="I4610" s="8"/>
      <c r="J4610" s="8"/>
      <c r="K4610" s="8"/>
      <c r="L4610" s="8"/>
      <c r="M4610" s="1"/>
      <c r="W4610" s="15"/>
    </row>
    <row r="4611" spans="2:23" ht="0" hidden="1" customHeight="1" x14ac:dyDescent="0.2">
      <c r="B4611" s="8"/>
      <c r="C4611" s="8"/>
      <c r="D4611" s="8"/>
      <c r="E4611" s="8"/>
      <c r="F4611" s="8"/>
      <c r="G4611" s="8"/>
      <c r="H4611" s="8"/>
      <c r="I4611" s="8"/>
      <c r="J4611" s="8"/>
      <c r="K4611" s="8"/>
      <c r="L4611" s="8"/>
      <c r="M4611" s="1"/>
      <c r="W4611" s="15"/>
    </row>
    <row r="4612" spans="2:23" ht="0" hidden="1" customHeight="1" x14ac:dyDescent="0.2">
      <c r="B4612" s="8"/>
      <c r="C4612" s="8"/>
      <c r="D4612" s="8"/>
      <c r="E4612" s="8"/>
      <c r="F4612" s="8"/>
      <c r="G4612" s="8"/>
      <c r="H4612" s="8"/>
      <c r="I4612" s="8"/>
      <c r="J4612" s="8"/>
      <c r="K4612" s="8"/>
      <c r="L4612" s="8"/>
      <c r="M4612" s="1"/>
      <c r="W4612" s="15"/>
    </row>
    <row r="4613" spans="2:23" ht="0" hidden="1" customHeight="1" x14ac:dyDescent="0.2">
      <c r="B4613" s="8"/>
      <c r="C4613" s="8"/>
      <c r="D4613" s="8"/>
      <c r="E4613" s="8"/>
      <c r="F4613" s="8"/>
      <c r="G4613" s="8"/>
      <c r="H4613" s="8"/>
      <c r="I4613" s="8"/>
      <c r="J4613" s="8"/>
      <c r="K4613" s="8"/>
      <c r="L4613" s="8"/>
      <c r="M4613" s="1"/>
      <c r="W4613" s="15"/>
    </row>
    <row r="4614" spans="2:23" ht="0" hidden="1" customHeight="1" x14ac:dyDescent="0.2">
      <c r="B4614" s="8"/>
      <c r="C4614" s="8"/>
      <c r="D4614" s="8"/>
      <c r="E4614" s="8"/>
      <c r="F4614" s="8"/>
      <c r="G4614" s="8"/>
      <c r="H4614" s="8"/>
      <c r="I4614" s="8"/>
      <c r="J4614" s="8"/>
      <c r="K4614" s="8"/>
      <c r="L4614" s="8"/>
      <c r="M4614" s="1"/>
      <c r="W4614" s="15"/>
    </row>
    <row r="4615" spans="2:23" ht="0" hidden="1" customHeight="1" x14ac:dyDescent="0.2">
      <c r="B4615" s="8"/>
      <c r="C4615" s="8"/>
      <c r="D4615" s="8"/>
      <c r="E4615" s="8"/>
      <c r="F4615" s="8"/>
      <c r="G4615" s="8"/>
      <c r="H4615" s="8"/>
      <c r="I4615" s="8"/>
      <c r="J4615" s="8"/>
      <c r="K4615" s="8"/>
      <c r="L4615" s="8"/>
      <c r="M4615" s="1"/>
      <c r="W4615" s="15"/>
    </row>
    <row r="4616" spans="2:23" ht="0" hidden="1" customHeight="1" x14ac:dyDescent="0.2">
      <c r="B4616" s="8"/>
      <c r="C4616" s="8"/>
      <c r="D4616" s="8"/>
      <c r="E4616" s="8"/>
      <c r="F4616" s="8"/>
      <c r="G4616" s="8"/>
      <c r="H4616" s="8"/>
      <c r="I4616" s="8"/>
      <c r="J4616" s="8"/>
      <c r="K4616" s="8"/>
      <c r="L4616" s="8"/>
      <c r="M4616" s="1"/>
      <c r="W4616" s="15"/>
    </row>
    <row r="4617" spans="2:23" ht="0" hidden="1" customHeight="1" x14ac:dyDescent="0.2">
      <c r="B4617" s="8"/>
      <c r="C4617" s="8"/>
      <c r="D4617" s="8"/>
      <c r="E4617" s="8"/>
      <c r="F4617" s="8"/>
      <c r="G4617" s="8"/>
      <c r="H4617" s="8"/>
      <c r="I4617" s="8"/>
      <c r="J4617" s="8"/>
      <c r="K4617" s="8"/>
      <c r="L4617" s="8"/>
      <c r="M4617" s="1"/>
      <c r="W4617" s="15"/>
    </row>
    <row r="4618" spans="2:23" ht="0" hidden="1" customHeight="1" x14ac:dyDescent="0.2">
      <c r="B4618" s="8"/>
      <c r="C4618" s="8"/>
      <c r="D4618" s="8"/>
      <c r="E4618" s="8"/>
      <c r="F4618" s="8"/>
      <c r="G4618" s="8"/>
      <c r="H4618" s="8"/>
      <c r="I4618" s="8"/>
      <c r="J4618" s="8"/>
      <c r="K4618" s="8"/>
      <c r="L4618" s="8"/>
      <c r="M4618" s="1"/>
      <c r="W4618" s="15"/>
    </row>
    <row r="4619" spans="2:23" ht="0" hidden="1" customHeight="1" x14ac:dyDescent="0.2">
      <c r="B4619" s="8"/>
      <c r="C4619" s="8"/>
      <c r="D4619" s="8"/>
      <c r="E4619" s="8"/>
      <c r="F4619" s="8"/>
      <c r="G4619" s="8"/>
      <c r="H4619" s="8"/>
      <c r="I4619" s="8"/>
      <c r="J4619" s="8"/>
      <c r="K4619" s="8"/>
      <c r="L4619" s="8"/>
      <c r="M4619" s="1"/>
      <c r="W4619" s="15"/>
    </row>
    <row r="4620" spans="2:23" ht="0" hidden="1" customHeight="1" x14ac:dyDescent="0.2">
      <c r="B4620" s="8"/>
      <c r="C4620" s="8"/>
      <c r="D4620" s="8"/>
      <c r="E4620" s="8"/>
      <c r="F4620" s="8"/>
      <c r="G4620" s="8"/>
      <c r="H4620" s="8"/>
      <c r="I4620" s="8"/>
      <c r="J4620" s="8"/>
      <c r="K4620" s="8"/>
      <c r="L4620" s="8"/>
      <c r="M4620" s="1"/>
      <c r="W4620" s="15"/>
    </row>
    <row r="4621" spans="2:23" ht="0" hidden="1" customHeight="1" x14ac:dyDescent="0.2">
      <c r="B4621" s="8"/>
      <c r="C4621" s="8"/>
      <c r="D4621" s="8"/>
      <c r="E4621" s="8"/>
      <c r="F4621" s="8"/>
      <c r="G4621" s="8"/>
      <c r="H4621" s="8"/>
      <c r="I4621" s="8"/>
      <c r="J4621" s="8"/>
      <c r="K4621" s="8"/>
      <c r="L4621" s="8"/>
      <c r="M4621" s="1"/>
      <c r="W4621" s="15"/>
    </row>
    <row r="4622" spans="2:23" ht="0" hidden="1" customHeight="1" x14ac:dyDescent="0.2">
      <c r="B4622" s="8"/>
      <c r="C4622" s="8"/>
      <c r="D4622" s="8"/>
      <c r="E4622" s="8"/>
      <c r="F4622" s="8"/>
      <c r="G4622" s="8"/>
      <c r="H4622" s="8"/>
      <c r="I4622" s="8"/>
      <c r="J4622" s="8"/>
      <c r="K4622" s="8"/>
      <c r="L4622" s="8"/>
      <c r="M4622" s="1"/>
      <c r="W4622" s="15"/>
    </row>
    <row r="4623" spans="2:23" ht="0" hidden="1" customHeight="1" x14ac:dyDescent="0.2">
      <c r="B4623" s="8"/>
      <c r="C4623" s="8"/>
      <c r="D4623" s="8"/>
      <c r="E4623" s="8"/>
      <c r="F4623" s="8"/>
      <c r="G4623" s="8"/>
      <c r="H4623" s="8"/>
      <c r="I4623" s="8"/>
      <c r="J4623" s="8"/>
      <c r="K4623" s="8"/>
      <c r="L4623" s="8"/>
      <c r="M4623" s="1"/>
      <c r="W4623" s="15"/>
    </row>
    <row r="4624" spans="2:23" ht="0" hidden="1" customHeight="1" x14ac:dyDescent="0.2">
      <c r="B4624" s="8"/>
      <c r="C4624" s="8"/>
      <c r="D4624" s="8"/>
      <c r="E4624" s="8"/>
      <c r="F4624" s="8"/>
      <c r="G4624" s="8"/>
      <c r="H4624" s="8"/>
      <c r="I4624" s="8"/>
      <c r="J4624" s="8"/>
      <c r="K4624" s="8"/>
      <c r="L4624" s="8"/>
      <c r="M4624" s="1"/>
      <c r="W4624" s="15"/>
    </row>
    <row r="4625" spans="2:23" ht="0" hidden="1" customHeight="1" x14ac:dyDescent="0.2">
      <c r="B4625" s="8"/>
      <c r="C4625" s="8"/>
      <c r="D4625" s="8"/>
      <c r="E4625" s="8"/>
      <c r="F4625" s="8"/>
      <c r="G4625" s="8"/>
      <c r="H4625" s="8"/>
      <c r="I4625" s="8"/>
      <c r="J4625" s="8"/>
      <c r="K4625" s="8"/>
      <c r="L4625" s="8"/>
      <c r="M4625" s="1"/>
      <c r="W4625" s="15"/>
    </row>
    <row r="4626" spans="2:23" ht="0" hidden="1" customHeight="1" x14ac:dyDescent="0.2">
      <c r="B4626" s="8"/>
      <c r="C4626" s="8"/>
      <c r="D4626" s="8"/>
      <c r="E4626" s="8"/>
      <c r="F4626" s="8"/>
      <c r="G4626" s="8"/>
      <c r="H4626" s="8"/>
      <c r="I4626" s="8"/>
      <c r="J4626" s="8"/>
      <c r="K4626" s="8"/>
      <c r="L4626" s="8"/>
      <c r="M4626" s="1"/>
      <c r="W4626" s="15"/>
    </row>
    <row r="4627" spans="2:23" ht="0" hidden="1" customHeight="1" x14ac:dyDescent="0.2">
      <c r="B4627" s="8"/>
      <c r="C4627" s="8"/>
      <c r="D4627" s="8"/>
      <c r="E4627" s="8"/>
      <c r="F4627" s="8"/>
      <c r="G4627" s="8"/>
      <c r="H4627" s="8"/>
      <c r="I4627" s="8"/>
      <c r="J4627" s="8"/>
      <c r="K4627" s="8"/>
      <c r="L4627" s="8"/>
      <c r="M4627" s="1"/>
      <c r="W4627" s="15"/>
    </row>
    <row r="4628" spans="2:23" ht="0" hidden="1" customHeight="1" x14ac:dyDescent="0.2">
      <c r="B4628" s="8"/>
      <c r="C4628" s="8"/>
      <c r="D4628" s="8"/>
      <c r="E4628" s="8"/>
      <c r="F4628" s="8"/>
      <c r="G4628" s="8"/>
      <c r="H4628" s="8"/>
      <c r="I4628" s="8"/>
      <c r="J4628" s="8"/>
      <c r="K4628" s="8"/>
      <c r="L4628" s="8"/>
      <c r="M4628" s="1"/>
      <c r="W4628" s="15"/>
    </row>
    <row r="4629" spans="2:23" ht="0" hidden="1" customHeight="1" x14ac:dyDescent="0.2">
      <c r="B4629" s="8"/>
      <c r="C4629" s="8"/>
      <c r="D4629" s="8"/>
      <c r="E4629" s="8"/>
      <c r="F4629" s="8"/>
      <c r="G4629" s="8"/>
      <c r="H4629" s="8"/>
      <c r="I4629" s="8"/>
      <c r="J4629" s="8"/>
      <c r="K4629" s="8"/>
      <c r="L4629" s="8"/>
      <c r="M4629" s="1"/>
      <c r="W4629" s="15"/>
    </row>
    <row r="4630" spans="2:23" ht="0" hidden="1" customHeight="1" x14ac:dyDescent="0.2">
      <c r="B4630" s="8"/>
      <c r="C4630" s="8"/>
      <c r="D4630" s="8"/>
      <c r="E4630" s="8"/>
      <c r="F4630" s="8"/>
      <c r="G4630" s="8"/>
      <c r="H4630" s="8"/>
      <c r="I4630" s="8"/>
      <c r="J4630" s="8"/>
      <c r="K4630" s="8"/>
      <c r="L4630" s="8"/>
      <c r="M4630" s="1"/>
      <c r="W4630" s="15"/>
    </row>
    <row r="4631" spans="2:23" ht="0" hidden="1" customHeight="1" x14ac:dyDescent="0.2">
      <c r="B4631" s="8"/>
      <c r="C4631" s="8"/>
      <c r="D4631" s="8"/>
      <c r="E4631" s="8"/>
      <c r="F4631" s="8"/>
      <c r="G4631" s="8"/>
      <c r="H4631" s="8"/>
      <c r="I4631" s="8"/>
      <c r="J4631" s="8"/>
      <c r="K4631" s="8"/>
      <c r="L4631" s="8"/>
      <c r="M4631" s="1"/>
      <c r="W4631" s="15"/>
    </row>
    <row r="4632" spans="2:23" ht="0" hidden="1" customHeight="1" x14ac:dyDescent="0.2">
      <c r="B4632" s="8"/>
      <c r="C4632" s="8"/>
      <c r="D4632" s="8"/>
      <c r="E4632" s="8"/>
      <c r="F4632" s="8"/>
      <c r="G4632" s="8"/>
      <c r="H4632" s="8"/>
      <c r="I4632" s="8"/>
      <c r="J4632" s="8"/>
      <c r="K4632" s="8"/>
      <c r="L4632" s="8"/>
      <c r="M4632" s="1"/>
      <c r="W4632" s="15"/>
    </row>
    <row r="4633" spans="2:23" ht="0" hidden="1" customHeight="1" x14ac:dyDescent="0.2">
      <c r="B4633" s="8"/>
      <c r="C4633" s="8"/>
      <c r="D4633" s="8"/>
      <c r="E4633" s="8"/>
      <c r="F4633" s="8"/>
      <c r="G4633" s="8"/>
      <c r="H4633" s="8"/>
      <c r="I4633" s="8"/>
      <c r="J4633" s="8"/>
      <c r="K4633" s="8"/>
      <c r="L4633" s="8"/>
      <c r="M4633" s="1"/>
      <c r="W4633" s="15"/>
    </row>
    <row r="4634" spans="2:23" ht="0" hidden="1" customHeight="1" x14ac:dyDescent="0.2">
      <c r="B4634" s="8"/>
      <c r="C4634" s="8"/>
      <c r="D4634" s="8"/>
      <c r="E4634" s="8"/>
      <c r="F4634" s="8"/>
      <c r="G4634" s="8"/>
      <c r="H4634" s="8"/>
      <c r="I4634" s="8"/>
      <c r="J4634" s="8"/>
      <c r="K4634" s="8"/>
      <c r="L4634" s="8"/>
      <c r="M4634" s="1"/>
      <c r="W4634" s="15"/>
    </row>
    <row r="4635" spans="2:23" ht="0" hidden="1" customHeight="1" x14ac:dyDescent="0.2">
      <c r="B4635" s="8"/>
      <c r="C4635" s="8"/>
      <c r="D4635" s="8"/>
      <c r="E4635" s="8"/>
      <c r="F4635" s="8"/>
      <c r="G4635" s="8"/>
      <c r="H4635" s="8"/>
      <c r="I4635" s="8"/>
      <c r="J4635" s="8"/>
      <c r="K4635" s="8"/>
      <c r="L4635" s="8"/>
      <c r="M4635" s="1"/>
      <c r="W4635" s="15"/>
    </row>
    <row r="4636" spans="2:23" ht="0" hidden="1" customHeight="1" x14ac:dyDescent="0.2">
      <c r="B4636" s="8"/>
      <c r="C4636" s="8"/>
      <c r="D4636" s="8"/>
      <c r="E4636" s="8"/>
      <c r="F4636" s="8"/>
      <c r="G4636" s="8"/>
      <c r="H4636" s="8"/>
      <c r="I4636" s="8"/>
      <c r="J4636" s="8"/>
      <c r="K4636" s="8"/>
      <c r="L4636" s="8"/>
      <c r="M4636" s="1"/>
      <c r="W4636" s="15"/>
    </row>
    <row r="4637" spans="2:23" ht="0" hidden="1" customHeight="1" x14ac:dyDescent="0.2">
      <c r="B4637" s="8"/>
      <c r="C4637" s="8"/>
      <c r="D4637" s="8"/>
      <c r="E4637" s="8"/>
      <c r="F4637" s="8"/>
      <c r="G4637" s="8"/>
      <c r="H4637" s="8"/>
      <c r="I4637" s="8"/>
      <c r="J4637" s="8"/>
      <c r="K4637" s="8"/>
      <c r="L4637" s="8"/>
      <c r="M4637" s="1"/>
      <c r="W4637" s="15"/>
    </row>
    <row r="4638" spans="2:23" ht="0" hidden="1" customHeight="1" x14ac:dyDescent="0.2">
      <c r="B4638" s="8"/>
      <c r="C4638" s="8"/>
      <c r="D4638" s="8"/>
      <c r="E4638" s="8"/>
      <c r="F4638" s="8"/>
      <c r="G4638" s="8"/>
      <c r="H4638" s="8"/>
      <c r="I4638" s="8"/>
      <c r="J4638" s="8"/>
      <c r="K4638" s="8"/>
      <c r="L4638" s="8"/>
      <c r="M4638" s="1"/>
      <c r="W4638" s="15"/>
    </row>
    <row r="4639" spans="2:23" ht="0" hidden="1" customHeight="1" x14ac:dyDescent="0.2">
      <c r="B4639" s="8"/>
      <c r="C4639" s="8"/>
      <c r="D4639" s="8"/>
      <c r="E4639" s="8"/>
      <c r="F4639" s="8"/>
      <c r="G4639" s="8"/>
      <c r="H4639" s="8"/>
      <c r="I4639" s="8"/>
      <c r="J4639" s="8"/>
      <c r="K4639" s="8"/>
      <c r="L4639" s="8"/>
      <c r="M4639" s="1"/>
      <c r="W4639" s="15"/>
    </row>
    <row r="4640" spans="2:23" ht="0" hidden="1" customHeight="1" x14ac:dyDescent="0.2">
      <c r="B4640" s="8"/>
      <c r="C4640" s="8"/>
      <c r="D4640" s="8"/>
      <c r="E4640" s="8"/>
      <c r="F4640" s="8"/>
      <c r="G4640" s="8"/>
      <c r="H4640" s="8"/>
      <c r="I4640" s="8"/>
      <c r="J4640" s="8"/>
      <c r="K4640" s="8"/>
      <c r="L4640" s="8"/>
      <c r="M4640" s="1"/>
      <c r="W4640" s="15"/>
    </row>
    <row r="4641" spans="2:23" ht="0" hidden="1" customHeight="1" x14ac:dyDescent="0.2">
      <c r="B4641" s="8"/>
      <c r="C4641" s="8"/>
      <c r="D4641" s="8"/>
      <c r="E4641" s="8"/>
      <c r="F4641" s="8"/>
      <c r="G4641" s="8"/>
      <c r="H4641" s="8"/>
      <c r="I4641" s="8"/>
      <c r="J4641" s="8"/>
      <c r="K4641" s="8"/>
      <c r="L4641" s="8"/>
      <c r="M4641" s="1"/>
      <c r="W4641" s="15"/>
    </row>
    <row r="4642" spans="2:23" ht="0" hidden="1" customHeight="1" x14ac:dyDescent="0.2">
      <c r="B4642" s="8"/>
      <c r="C4642" s="8"/>
      <c r="D4642" s="8"/>
      <c r="E4642" s="8"/>
      <c r="F4642" s="8"/>
      <c r="G4642" s="8"/>
      <c r="H4642" s="8"/>
      <c r="I4642" s="8"/>
      <c r="J4642" s="8"/>
      <c r="K4642" s="8"/>
      <c r="L4642" s="8"/>
      <c r="M4642" s="1"/>
      <c r="W4642" s="15"/>
    </row>
    <row r="4643" spans="2:23" ht="0" hidden="1" customHeight="1" x14ac:dyDescent="0.2">
      <c r="B4643" s="8"/>
      <c r="C4643" s="8"/>
      <c r="D4643" s="8"/>
      <c r="E4643" s="8"/>
      <c r="F4643" s="8"/>
      <c r="G4643" s="8"/>
      <c r="H4643" s="8"/>
      <c r="I4643" s="8"/>
      <c r="J4643" s="8"/>
      <c r="K4643" s="8"/>
      <c r="L4643" s="8"/>
      <c r="M4643" s="1"/>
      <c r="W4643" s="15"/>
    </row>
    <row r="4644" spans="2:23" ht="0" hidden="1" customHeight="1" x14ac:dyDescent="0.2">
      <c r="B4644" s="8"/>
      <c r="C4644" s="8"/>
      <c r="D4644" s="8"/>
      <c r="E4644" s="8"/>
      <c r="F4644" s="8"/>
      <c r="G4644" s="8"/>
      <c r="H4644" s="8"/>
      <c r="I4644" s="8"/>
      <c r="J4644" s="8"/>
      <c r="K4644" s="8"/>
      <c r="L4644" s="8"/>
      <c r="M4644" s="1"/>
      <c r="W4644" s="15"/>
    </row>
    <row r="4645" spans="2:23" ht="0" hidden="1" customHeight="1" x14ac:dyDescent="0.2">
      <c r="B4645" s="8"/>
      <c r="C4645" s="8"/>
      <c r="D4645" s="8"/>
      <c r="E4645" s="8"/>
      <c r="F4645" s="8"/>
      <c r="G4645" s="8"/>
      <c r="H4645" s="8"/>
      <c r="I4645" s="8"/>
      <c r="J4645" s="8"/>
      <c r="K4645" s="8"/>
      <c r="L4645" s="8"/>
      <c r="M4645" s="1"/>
      <c r="W4645" s="15"/>
    </row>
    <row r="4646" spans="2:23" ht="0" hidden="1" customHeight="1" x14ac:dyDescent="0.2">
      <c r="B4646" s="8"/>
      <c r="C4646" s="8"/>
      <c r="D4646" s="8"/>
      <c r="E4646" s="8"/>
      <c r="F4646" s="8"/>
      <c r="G4646" s="8"/>
      <c r="H4646" s="8"/>
      <c r="I4646" s="8"/>
      <c r="J4646" s="8"/>
      <c r="K4646" s="8"/>
      <c r="L4646" s="8"/>
      <c r="M4646" s="1"/>
      <c r="W4646" s="15"/>
    </row>
    <row r="4647" spans="2:23" ht="0" hidden="1" customHeight="1" x14ac:dyDescent="0.2">
      <c r="B4647" s="8"/>
      <c r="C4647" s="8"/>
      <c r="D4647" s="8"/>
      <c r="E4647" s="8"/>
      <c r="F4647" s="8"/>
      <c r="G4647" s="8"/>
      <c r="H4647" s="8"/>
      <c r="I4647" s="8"/>
      <c r="J4647" s="8"/>
      <c r="K4647" s="8"/>
      <c r="L4647" s="8"/>
      <c r="M4647" s="1"/>
      <c r="W4647" s="15"/>
    </row>
    <row r="4648" spans="2:23" ht="0" hidden="1" customHeight="1" x14ac:dyDescent="0.2">
      <c r="B4648" s="8"/>
      <c r="C4648" s="8"/>
      <c r="D4648" s="8"/>
      <c r="E4648" s="8"/>
      <c r="F4648" s="8"/>
      <c r="G4648" s="8"/>
      <c r="H4648" s="8"/>
      <c r="I4648" s="8"/>
      <c r="J4648" s="8"/>
      <c r="K4648" s="8"/>
      <c r="L4648" s="8"/>
      <c r="M4648" s="1"/>
      <c r="W4648" s="15"/>
    </row>
    <row r="4649" spans="2:23" ht="0" hidden="1" customHeight="1" x14ac:dyDescent="0.2">
      <c r="B4649" s="8"/>
      <c r="C4649" s="8"/>
      <c r="D4649" s="8"/>
      <c r="E4649" s="8"/>
      <c r="F4649" s="8"/>
      <c r="G4649" s="8"/>
      <c r="H4649" s="8"/>
      <c r="I4649" s="8"/>
      <c r="J4649" s="8"/>
      <c r="K4649" s="8"/>
      <c r="L4649" s="8"/>
      <c r="M4649" s="1"/>
      <c r="W4649" s="15"/>
    </row>
    <row r="4650" spans="2:23" ht="0" hidden="1" customHeight="1" x14ac:dyDescent="0.2">
      <c r="B4650" s="8"/>
      <c r="C4650" s="8"/>
      <c r="D4650" s="8"/>
      <c r="E4650" s="8"/>
      <c r="F4650" s="8"/>
      <c r="G4650" s="8"/>
      <c r="H4650" s="8"/>
      <c r="I4650" s="8"/>
      <c r="J4650" s="8"/>
      <c r="K4650" s="8"/>
      <c r="L4650" s="8"/>
      <c r="M4650" s="1"/>
      <c r="W4650" s="15"/>
    </row>
    <row r="4651" spans="2:23" ht="0" hidden="1" customHeight="1" x14ac:dyDescent="0.2">
      <c r="B4651" s="8"/>
      <c r="C4651" s="8"/>
      <c r="D4651" s="8"/>
      <c r="E4651" s="8"/>
      <c r="F4651" s="8"/>
      <c r="G4651" s="8"/>
      <c r="H4651" s="8"/>
      <c r="I4651" s="8"/>
      <c r="J4651" s="8"/>
      <c r="K4651" s="8"/>
      <c r="L4651" s="8"/>
      <c r="M4651" s="1"/>
      <c r="W4651" s="15"/>
    </row>
    <row r="4652" spans="2:23" ht="0" hidden="1" customHeight="1" x14ac:dyDescent="0.2">
      <c r="B4652" s="8"/>
      <c r="C4652" s="8"/>
      <c r="D4652" s="8"/>
      <c r="E4652" s="8"/>
      <c r="F4652" s="8"/>
      <c r="G4652" s="8"/>
      <c r="H4652" s="8"/>
      <c r="I4652" s="8"/>
      <c r="J4652" s="8"/>
      <c r="K4652" s="8"/>
      <c r="L4652" s="8"/>
      <c r="M4652" s="1"/>
      <c r="W4652" s="15"/>
    </row>
    <row r="4653" spans="2:23" ht="0" hidden="1" customHeight="1" x14ac:dyDescent="0.2">
      <c r="B4653" s="8"/>
      <c r="C4653" s="8"/>
      <c r="D4653" s="8"/>
      <c r="E4653" s="8"/>
      <c r="F4653" s="8"/>
      <c r="G4653" s="8"/>
      <c r="H4653" s="8"/>
      <c r="I4653" s="8"/>
      <c r="J4653" s="8"/>
      <c r="K4653" s="8"/>
      <c r="L4653" s="8"/>
      <c r="M4653" s="1"/>
      <c r="W4653" s="15"/>
    </row>
    <row r="4654" spans="2:23" ht="0" hidden="1" customHeight="1" x14ac:dyDescent="0.2">
      <c r="B4654" s="8"/>
      <c r="C4654" s="8"/>
      <c r="D4654" s="8"/>
      <c r="E4654" s="8"/>
      <c r="F4654" s="8"/>
      <c r="G4654" s="8"/>
      <c r="H4654" s="8"/>
      <c r="I4654" s="8"/>
      <c r="J4654" s="8"/>
      <c r="K4654" s="8"/>
      <c r="L4654" s="8"/>
      <c r="M4654" s="1"/>
      <c r="W4654" s="15"/>
    </row>
    <row r="4655" spans="2:23" ht="0" hidden="1" customHeight="1" x14ac:dyDescent="0.2">
      <c r="B4655" s="8"/>
      <c r="C4655" s="8"/>
      <c r="D4655" s="8"/>
      <c r="E4655" s="8"/>
      <c r="F4655" s="8"/>
      <c r="G4655" s="8"/>
      <c r="H4655" s="8"/>
      <c r="I4655" s="8"/>
      <c r="J4655" s="8"/>
      <c r="K4655" s="8"/>
      <c r="L4655" s="8"/>
      <c r="M4655" s="1"/>
      <c r="W4655" s="15"/>
    </row>
    <row r="4656" spans="2:23" ht="0" hidden="1" customHeight="1" x14ac:dyDescent="0.2">
      <c r="B4656" s="8"/>
      <c r="C4656" s="8"/>
      <c r="D4656" s="8"/>
      <c r="E4656" s="8"/>
      <c r="F4656" s="8"/>
      <c r="G4656" s="8"/>
      <c r="H4656" s="8"/>
      <c r="I4656" s="8"/>
      <c r="J4656" s="8"/>
      <c r="K4656" s="8"/>
      <c r="L4656" s="8"/>
      <c r="M4656" s="1"/>
      <c r="W4656" s="15"/>
    </row>
    <row r="4657" spans="2:23" ht="0" hidden="1" customHeight="1" x14ac:dyDescent="0.2">
      <c r="B4657" s="8"/>
      <c r="C4657" s="8"/>
      <c r="D4657" s="8"/>
      <c r="E4657" s="8"/>
      <c r="F4657" s="8"/>
      <c r="G4657" s="8"/>
      <c r="H4657" s="8"/>
      <c r="I4657" s="8"/>
      <c r="J4657" s="8"/>
      <c r="K4657" s="8"/>
      <c r="L4657" s="8"/>
      <c r="M4657" s="1"/>
      <c r="W4657" s="15"/>
    </row>
    <row r="4658" spans="2:23" ht="0" hidden="1" customHeight="1" x14ac:dyDescent="0.2">
      <c r="B4658" s="8"/>
      <c r="C4658" s="8"/>
      <c r="D4658" s="8"/>
      <c r="E4658" s="8"/>
      <c r="F4658" s="8"/>
      <c r="G4658" s="8"/>
      <c r="H4658" s="8"/>
      <c r="I4658" s="8"/>
      <c r="J4658" s="8"/>
      <c r="K4658" s="8"/>
      <c r="L4658" s="8"/>
      <c r="M4658" s="1"/>
      <c r="W4658" s="15"/>
    </row>
    <row r="4659" spans="2:23" ht="0" hidden="1" customHeight="1" x14ac:dyDescent="0.2">
      <c r="B4659" s="8"/>
      <c r="C4659" s="8"/>
      <c r="D4659" s="8"/>
      <c r="E4659" s="8"/>
      <c r="F4659" s="8"/>
      <c r="G4659" s="8"/>
      <c r="H4659" s="8"/>
      <c r="I4659" s="8"/>
      <c r="J4659" s="8"/>
      <c r="K4659" s="8"/>
      <c r="L4659" s="8"/>
      <c r="M4659" s="1"/>
      <c r="W4659" s="15"/>
    </row>
    <row r="4660" spans="2:23" ht="0" hidden="1" customHeight="1" x14ac:dyDescent="0.2">
      <c r="B4660" s="8"/>
      <c r="C4660" s="8"/>
      <c r="D4660" s="8"/>
      <c r="E4660" s="8"/>
      <c r="F4660" s="8"/>
      <c r="G4660" s="8"/>
      <c r="H4660" s="8"/>
      <c r="I4660" s="8"/>
      <c r="J4660" s="8"/>
      <c r="K4660" s="8"/>
      <c r="L4660" s="8"/>
      <c r="M4660" s="1"/>
      <c r="W4660" s="15"/>
    </row>
    <row r="4661" spans="2:23" ht="0" hidden="1" customHeight="1" x14ac:dyDescent="0.2">
      <c r="B4661" s="8"/>
      <c r="C4661" s="8"/>
      <c r="D4661" s="8"/>
      <c r="E4661" s="8"/>
      <c r="F4661" s="8"/>
      <c r="G4661" s="8"/>
      <c r="H4661" s="8"/>
      <c r="I4661" s="8"/>
      <c r="J4661" s="8"/>
      <c r="K4661" s="8"/>
      <c r="L4661" s="8"/>
      <c r="M4661" s="1"/>
      <c r="W4661" s="15"/>
    </row>
    <row r="4662" spans="2:23" ht="0" hidden="1" customHeight="1" x14ac:dyDescent="0.2">
      <c r="B4662" s="8"/>
      <c r="C4662" s="8"/>
      <c r="D4662" s="8"/>
      <c r="E4662" s="8"/>
      <c r="F4662" s="8"/>
      <c r="G4662" s="8"/>
      <c r="H4662" s="8"/>
      <c r="I4662" s="8"/>
      <c r="J4662" s="8"/>
      <c r="K4662" s="8"/>
      <c r="L4662" s="8"/>
      <c r="M4662" s="1"/>
      <c r="W4662" s="15"/>
    </row>
    <row r="4663" spans="2:23" ht="0" hidden="1" customHeight="1" x14ac:dyDescent="0.2">
      <c r="B4663" s="8"/>
      <c r="C4663" s="8"/>
      <c r="D4663" s="8"/>
      <c r="E4663" s="8"/>
      <c r="F4663" s="8"/>
      <c r="G4663" s="8"/>
      <c r="H4663" s="8"/>
      <c r="I4663" s="8"/>
      <c r="J4663" s="8"/>
      <c r="K4663" s="8"/>
      <c r="L4663" s="8"/>
      <c r="M4663" s="1"/>
      <c r="W4663" s="15"/>
    </row>
    <row r="4664" spans="2:23" ht="0" hidden="1" customHeight="1" x14ac:dyDescent="0.2">
      <c r="B4664" s="8"/>
      <c r="C4664" s="8"/>
      <c r="D4664" s="8"/>
      <c r="E4664" s="8"/>
      <c r="F4664" s="8"/>
      <c r="G4664" s="8"/>
      <c r="H4664" s="8"/>
      <c r="I4664" s="8"/>
      <c r="J4664" s="8"/>
      <c r="K4664" s="8"/>
      <c r="L4664" s="8"/>
      <c r="M4664" s="1"/>
      <c r="W4664" s="15"/>
    </row>
    <row r="4665" spans="2:23" ht="0" hidden="1" customHeight="1" x14ac:dyDescent="0.2">
      <c r="B4665" s="8"/>
      <c r="C4665" s="8"/>
      <c r="D4665" s="8"/>
      <c r="E4665" s="8"/>
      <c r="F4665" s="8"/>
      <c r="G4665" s="8"/>
      <c r="H4665" s="8"/>
      <c r="I4665" s="8"/>
      <c r="J4665" s="8"/>
      <c r="K4665" s="8"/>
      <c r="L4665" s="8"/>
      <c r="M4665" s="1"/>
      <c r="W4665" s="15"/>
    </row>
    <row r="4666" spans="2:23" ht="0" hidden="1" customHeight="1" x14ac:dyDescent="0.2">
      <c r="B4666" s="8"/>
      <c r="C4666" s="8"/>
      <c r="D4666" s="8"/>
      <c r="E4666" s="8"/>
      <c r="F4666" s="8"/>
      <c r="G4666" s="8"/>
      <c r="H4666" s="8"/>
      <c r="I4666" s="8"/>
      <c r="J4666" s="8"/>
      <c r="K4666" s="8"/>
      <c r="L4666" s="8"/>
      <c r="M4666" s="1"/>
      <c r="W4666" s="15"/>
    </row>
    <row r="4667" spans="2:23" ht="0" hidden="1" customHeight="1" x14ac:dyDescent="0.2">
      <c r="B4667" s="8"/>
      <c r="C4667" s="8"/>
      <c r="D4667" s="8"/>
      <c r="E4667" s="8"/>
      <c r="F4667" s="8"/>
      <c r="G4667" s="8"/>
      <c r="H4667" s="8"/>
      <c r="I4667" s="8"/>
      <c r="J4667" s="8"/>
      <c r="K4667" s="8"/>
      <c r="L4667" s="8"/>
      <c r="M4667" s="1"/>
      <c r="W4667" s="15"/>
    </row>
    <row r="4668" spans="2:23" ht="0" hidden="1" customHeight="1" x14ac:dyDescent="0.2">
      <c r="B4668" s="8"/>
      <c r="C4668" s="8"/>
      <c r="D4668" s="8"/>
      <c r="E4668" s="8"/>
      <c r="F4668" s="8"/>
      <c r="G4668" s="8"/>
      <c r="H4668" s="8"/>
      <c r="I4668" s="8"/>
      <c r="J4668" s="8"/>
      <c r="K4668" s="8"/>
      <c r="L4668" s="8"/>
      <c r="M4668" s="1"/>
      <c r="W4668" s="15"/>
    </row>
    <row r="4669" spans="2:23" ht="0" hidden="1" customHeight="1" x14ac:dyDescent="0.2">
      <c r="B4669" s="8"/>
      <c r="C4669" s="8"/>
      <c r="D4669" s="8"/>
      <c r="E4669" s="8"/>
      <c r="F4669" s="8"/>
      <c r="G4669" s="8"/>
      <c r="H4669" s="8"/>
      <c r="I4669" s="8"/>
      <c r="J4669" s="8"/>
      <c r="K4669" s="8"/>
      <c r="L4669" s="8"/>
      <c r="M4669" s="1"/>
      <c r="W4669" s="15"/>
    </row>
    <row r="4670" spans="2:23" ht="0" hidden="1" customHeight="1" x14ac:dyDescent="0.2">
      <c r="B4670" s="8"/>
      <c r="C4670" s="8"/>
      <c r="D4670" s="8"/>
      <c r="E4670" s="8"/>
      <c r="F4670" s="8"/>
      <c r="G4670" s="8"/>
      <c r="H4670" s="8"/>
      <c r="I4670" s="8"/>
      <c r="J4670" s="8"/>
      <c r="K4670" s="8"/>
      <c r="L4670" s="8"/>
      <c r="M4670" s="1"/>
      <c r="W4670" s="15"/>
    </row>
    <row r="4671" spans="2:23" ht="0" hidden="1" customHeight="1" x14ac:dyDescent="0.2">
      <c r="B4671" s="8"/>
      <c r="C4671" s="8"/>
      <c r="D4671" s="8"/>
      <c r="E4671" s="8"/>
      <c r="F4671" s="8"/>
      <c r="G4671" s="8"/>
      <c r="H4671" s="8"/>
      <c r="I4671" s="8"/>
      <c r="J4671" s="8"/>
      <c r="K4671" s="8"/>
      <c r="L4671" s="8"/>
      <c r="M4671" s="1"/>
      <c r="W4671" s="15"/>
    </row>
    <row r="4672" spans="2:23" ht="0" hidden="1" customHeight="1" x14ac:dyDescent="0.2">
      <c r="B4672" s="8"/>
      <c r="C4672" s="8"/>
      <c r="D4672" s="8"/>
      <c r="E4672" s="8"/>
      <c r="F4672" s="8"/>
      <c r="G4672" s="8"/>
      <c r="H4672" s="8"/>
      <c r="I4672" s="8"/>
      <c r="J4672" s="8"/>
      <c r="K4672" s="8"/>
      <c r="L4672" s="8"/>
      <c r="M4672" s="1"/>
      <c r="W4672" s="15"/>
    </row>
    <row r="4673" spans="2:23" ht="0" hidden="1" customHeight="1" x14ac:dyDescent="0.2">
      <c r="B4673" s="8"/>
      <c r="C4673" s="8"/>
      <c r="D4673" s="8"/>
      <c r="E4673" s="8"/>
      <c r="F4673" s="8"/>
      <c r="G4673" s="8"/>
      <c r="H4673" s="8"/>
      <c r="I4673" s="8"/>
      <c r="J4673" s="8"/>
      <c r="K4673" s="8"/>
      <c r="L4673" s="8"/>
      <c r="M4673" s="1"/>
      <c r="W4673" s="15"/>
    </row>
    <row r="4674" spans="2:23" ht="0" hidden="1" customHeight="1" x14ac:dyDescent="0.2">
      <c r="B4674" s="8"/>
      <c r="C4674" s="8"/>
      <c r="D4674" s="8"/>
      <c r="E4674" s="8"/>
      <c r="F4674" s="8"/>
      <c r="G4674" s="8"/>
      <c r="H4674" s="8"/>
      <c r="I4674" s="8"/>
      <c r="J4674" s="8"/>
      <c r="K4674" s="8"/>
      <c r="L4674" s="8"/>
      <c r="M4674" s="1"/>
      <c r="W4674" s="15"/>
    </row>
    <row r="4675" spans="2:23" ht="0" hidden="1" customHeight="1" x14ac:dyDescent="0.2">
      <c r="B4675" s="8"/>
      <c r="C4675" s="8"/>
      <c r="D4675" s="8"/>
      <c r="E4675" s="8"/>
      <c r="F4675" s="8"/>
      <c r="G4675" s="8"/>
      <c r="H4675" s="8"/>
      <c r="I4675" s="8"/>
      <c r="J4675" s="8"/>
      <c r="K4675" s="8"/>
      <c r="L4675" s="8"/>
      <c r="M4675" s="1"/>
      <c r="W4675" s="15"/>
    </row>
    <row r="4676" spans="2:23" ht="0" hidden="1" customHeight="1" x14ac:dyDescent="0.2">
      <c r="B4676" s="8"/>
      <c r="C4676" s="8"/>
      <c r="D4676" s="8"/>
      <c r="E4676" s="8"/>
      <c r="F4676" s="8"/>
      <c r="G4676" s="8"/>
      <c r="H4676" s="8"/>
      <c r="I4676" s="8"/>
      <c r="J4676" s="8"/>
      <c r="K4676" s="8"/>
      <c r="L4676" s="8"/>
      <c r="M4676" s="1"/>
      <c r="W4676" s="15"/>
    </row>
    <row r="4677" spans="2:23" ht="0" hidden="1" customHeight="1" x14ac:dyDescent="0.2">
      <c r="B4677" s="8"/>
      <c r="C4677" s="8"/>
      <c r="D4677" s="8"/>
      <c r="E4677" s="8"/>
      <c r="F4677" s="8"/>
      <c r="G4677" s="8"/>
      <c r="H4677" s="8"/>
      <c r="I4677" s="8"/>
      <c r="J4677" s="8"/>
      <c r="K4677" s="8"/>
      <c r="L4677" s="8"/>
      <c r="M4677" s="1"/>
      <c r="W4677" s="15"/>
    </row>
    <row r="4678" spans="2:23" ht="0" hidden="1" customHeight="1" x14ac:dyDescent="0.2">
      <c r="B4678" s="8"/>
      <c r="C4678" s="8"/>
      <c r="D4678" s="8"/>
      <c r="E4678" s="8"/>
      <c r="F4678" s="8"/>
      <c r="G4678" s="8"/>
      <c r="H4678" s="8"/>
      <c r="I4678" s="8"/>
      <c r="J4678" s="8"/>
      <c r="K4678" s="8"/>
      <c r="L4678" s="8"/>
      <c r="M4678" s="1"/>
      <c r="W4678" s="15"/>
    </row>
    <row r="4679" spans="2:23" ht="0" hidden="1" customHeight="1" x14ac:dyDescent="0.2">
      <c r="B4679" s="8"/>
      <c r="C4679" s="8"/>
      <c r="D4679" s="8"/>
      <c r="E4679" s="8"/>
      <c r="F4679" s="8"/>
      <c r="G4679" s="8"/>
      <c r="H4679" s="8"/>
      <c r="I4679" s="8"/>
      <c r="J4679" s="8"/>
      <c r="K4679" s="8"/>
      <c r="L4679" s="8"/>
      <c r="M4679" s="1"/>
      <c r="W4679" s="15"/>
    </row>
    <row r="4680" spans="2:23" ht="0" hidden="1" customHeight="1" x14ac:dyDescent="0.2">
      <c r="B4680" s="8"/>
      <c r="C4680" s="8"/>
      <c r="D4680" s="8"/>
      <c r="E4680" s="8"/>
      <c r="F4680" s="8"/>
      <c r="G4680" s="8"/>
      <c r="H4680" s="8"/>
      <c r="I4680" s="8"/>
      <c r="J4680" s="8"/>
      <c r="K4680" s="8"/>
      <c r="L4680" s="8"/>
      <c r="M4680" s="1"/>
      <c r="W4680" s="15"/>
    </row>
    <row r="4681" spans="2:23" ht="0" hidden="1" customHeight="1" x14ac:dyDescent="0.2">
      <c r="B4681" s="8"/>
      <c r="C4681" s="8"/>
      <c r="D4681" s="8"/>
      <c r="E4681" s="8"/>
      <c r="F4681" s="8"/>
      <c r="G4681" s="8"/>
      <c r="H4681" s="8"/>
      <c r="I4681" s="8"/>
      <c r="J4681" s="8"/>
      <c r="K4681" s="8"/>
      <c r="L4681" s="8"/>
      <c r="M4681" s="1"/>
      <c r="W4681" s="15"/>
    </row>
    <row r="4682" spans="2:23" ht="0" hidden="1" customHeight="1" x14ac:dyDescent="0.2">
      <c r="B4682" s="8"/>
      <c r="C4682" s="8"/>
      <c r="D4682" s="8"/>
      <c r="E4682" s="8"/>
      <c r="F4682" s="8"/>
      <c r="G4682" s="8"/>
      <c r="H4682" s="8"/>
      <c r="I4682" s="8"/>
      <c r="J4682" s="8"/>
      <c r="K4682" s="8"/>
      <c r="L4682" s="8"/>
      <c r="M4682" s="1"/>
      <c r="W4682" s="15"/>
    </row>
    <row r="4683" spans="2:23" ht="0" hidden="1" customHeight="1" x14ac:dyDescent="0.2">
      <c r="B4683" s="8"/>
      <c r="C4683" s="8"/>
      <c r="D4683" s="8"/>
      <c r="E4683" s="8"/>
      <c r="F4683" s="8"/>
      <c r="G4683" s="8"/>
      <c r="H4683" s="8"/>
      <c r="I4683" s="8"/>
      <c r="J4683" s="8"/>
      <c r="K4683" s="8"/>
      <c r="L4683" s="8"/>
      <c r="M4683" s="1"/>
      <c r="W4683" s="15"/>
    </row>
    <row r="4684" spans="2:23" ht="0" hidden="1" customHeight="1" x14ac:dyDescent="0.2">
      <c r="B4684" s="8"/>
      <c r="C4684" s="8"/>
      <c r="D4684" s="8"/>
      <c r="E4684" s="8"/>
      <c r="F4684" s="8"/>
      <c r="G4684" s="8"/>
      <c r="H4684" s="8"/>
      <c r="I4684" s="8"/>
      <c r="J4684" s="8"/>
      <c r="K4684" s="8"/>
      <c r="L4684" s="8"/>
      <c r="M4684" s="1"/>
      <c r="W4684" s="15"/>
    </row>
    <row r="4685" spans="2:23" ht="0" hidden="1" customHeight="1" x14ac:dyDescent="0.2">
      <c r="B4685" s="8"/>
      <c r="C4685" s="8"/>
      <c r="D4685" s="8"/>
      <c r="E4685" s="8"/>
      <c r="F4685" s="8"/>
      <c r="G4685" s="8"/>
      <c r="H4685" s="8"/>
      <c r="I4685" s="8"/>
      <c r="J4685" s="8"/>
      <c r="K4685" s="8"/>
      <c r="L4685" s="8"/>
      <c r="M4685" s="1"/>
      <c r="W4685" s="15"/>
    </row>
    <row r="4686" spans="2:23" ht="0" hidden="1" customHeight="1" x14ac:dyDescent="0.2">
      <c r="B4686" s="8"/>
      <c r="C4686" s="8"/>
      <c r="D4686" s="8"/>
      <c r="E4686" s="8"/>
      <c r="F4686" s="8"/>
      <c r="G4686" s="8"/>
      <c r="H4686" s="8"/>
      <c r="I4686" s="8"/>
      <c r="J4686" s="8"/>
      <c r="K4686" s="8"/>
      <c r="L4686" s="8"/>
      <c r="M4686" s="1"/>
      <c r="W4686" s="15"/>
    </row>
    <row r="4687" spans="2:23" ht="0" hidden="1" customHeight="1" x14ac:dyDescent="0.2">
      <c r="B4687" s="8"/>
      <c r="C4687" s="8"/>
      <c r="D4687" s="8"/>
      <c r="E4687" s="8"/>
      <c r="F4687" s="8"/>
      <c r="G4687" s="8"/>
      <c r="H4687" s="8"/>
      <c r="I4687" s="8"/>
      <c r="J4687" s="8"/>
      <c r="K4687" s="8"/>
      <c r="L4687" s="8"/>
      <c r="M4687" s="1"/>
      <c r="W4687" s="15"/>
    </row>
    <row r="4688" spans="2:23" ht="0" hidden="1" customHeight="1" x14ac:dyDescent="0.2">
      <c r="B4688" s="8"/>
      <c r="C4688" s="8"/>
      <c r="D4688" s="8"/>
      <c r="E4688" s="8"/>
      <c r="F4688" s="8"/>
      <c r="G4688" s="8"/>
      <c r="H4688" s="8"/>
      <c r="I4688" s="8"/>
      <c r="J4688" s="8"/>
      <c r="K4688" s="8"/>
      <c r="L4688" s="8"/>
      <c r="M4688" s="1"/>
      <c r="W4688" s="15"/>
    </row>
    <row r="4689" spans="2:23" ht="0" hidden="1" customHeight="1" x14ac:dyDescent="0.2">
      <c r="B4689" s="8"/>
      <c r="C4689" s="8"/>
      <c r="D4689" s="8"/>
      <c r="E4689" s="8"/>
      <c r="F4689" s="8"/>
      <c r="G4689" s="8"/>
      <c r="H4689" s="8"/>
      <c r="I4689" s="8"/>
      <c r="J4689" s="8"/>
      <c r="K4689" s="8"/>
      <c r="L4689" s="8"/>
      <c r="M4689" s="1"/>
      <c r="W4689" s="15"/>
    </row>
    <row r="4690" spans="2:23" ht="0" hidden="1" customHeight="1" x14ac:dyDescent="0.2">
      <c r="B4690" s="8"/>
      <c r="C4690" s="8"/>
      <c r="D4690" s="8"/>
      <c r="E4690" s="8"/>
      <c r="F4690" s="8"/>
      <c r="G4690" s="8"/>
      <c r="H4690" s="8"/>
      <c r="I4690" s="8"/>
      <c r="J4690" s="8"/>
      <c r="K4690" s="8"/>
      <c r="L4690" s="8"/>
      <c r="M4690" s="1"/>
      <c r="W4690" s="15"/>
    </row>
    <row r="4691" spans="2:23" ht="0" hidden="1" customHeight="1" x14ac:dyDescent="0.2">
      <c r="B4691" s="8"/>
      <c r="C4691" s="8"/>
      <c r="D4691" s="8"/>
      <c r="E4691" s="8"/>
      <c r="F4691" s="8"/>
      <c r="G4691" s="8"/>
      <c r="H4691" s="8"/>
      <c r="I4691" s="8"/>
      <c r="J4691" s="8"/>
      <c r="K4691" s="8"/>
      <c r="L4691" s="8"/>
      <c r="M4691" s="1"/>
      <c r="W4691" s="15"/>
    </row>
    <row r="4692" spans="2:23" ht="0" hidden="1" customHeight="1" x14ac:dyDescent="0.2">
      <c r="B4692" s="8"/>
      <c r="C4692" s="8"/>
      <c r="D4692" s="8"/>
      <c r="E4692" s="8"/>
      <c r="F4692" s="8"/>
      <c r="G4692" s="8"/>
      <c r="H4692" s="8"/>
      <c r="I4692" s="8"/>
      <c r="J4692" s="8"/>
      <c r="K4692" s="8"/>
      <c r="L4692" s="8"/>
      <c r="M4692" s="1"/>
      <c r="W4692" s="15"/>
    </row>
    <row r="4693" spans="2:23" ht="0" hidden="1" customHeight="1" x14ac:dyDescent="0.2">
      <c r="B4693" s="8"/>
      <c r="C4693" s="8"/>
      <c r="D4693" s="8"/>
      <c r="E4693" s="8"/>
      <c r="F4693" s="8"/>
      <c r="G4693" s="8"/>
      <c r="H4693" s="8"/>
      <c r="I4693" s="8"/>
      <c r="J4693" s="8"/>
      <c r="K4693" s="8"/>
      <c r="L4693" s="8"/>
      <c r="M4693" s="1"/>
      <c r="W4693" s="15"/>
    </row>
    <row r="4694" spans="2:23" ht="0" hidden="1" customHeight="1" x14ac:dyDescent="0.2">
      <c r="B4694" s="8"/>
      <c r="C4694" s="8"/>
      <c r="D4694" s="8"/>
      <c r="E4694" s="8"/>
      <c r="F4694" s="8"/>
      <c r="G4694" s="8"/>
      <c r="H4694" s="8"/>
      <c r="I4694" s="8"/>
      <c r="J4694" s="8"/>
      <c r="K4694" s="8"/>
      <c r="L4694" s="8"/>
      <c r="M4694" s="1"/>
      <c r="W4694" s="15"/>
    </row>
    <row r="4695" spans="2:23" ht="0" hidden="1" customHeight="1" x14ac:dyDescent="0.2">
      <c r="B4695" s="8"/>
      <c r="C4695" s="8"/>
      <c r="D4695" s="8"/>
      <c r="E4695" s="8"/>
      <c r="F4695" s="8"/>
      <c r="G4695" s="8"/>
      <c r="H4695" s="8"/>
      <c r="I4695" s="8"/>
      <c r="J4695" s="8"/>
      <c r="K4695" s="8"/>
      <c r="L4695" s="8"/>
      <c r="M4695" s="1"/>
      <c r="W4695" s="15"/>
    </row>
    <row r="4696" spans="2:23" ht="0" hidden="1" customHeight="1" x14ac:dyDescent="0.2">
      <c r="B4696" s="8"/>
      <c r="C4696" s="8"/>
      <c r="D4696" s="8"/>
      <c r="E4696" s="8"/>
      <c r="F4696" s="8"/>
      <c r="G4696" s="8"/>
      <c r="H4696" s="8"/>
      <c r="I4696" s="8"/>
      <c r="J4696" s="8"/>
      <c r="K4696" s="8"/>
      <c r="L4696" s="8"/>
      <c r="M4696" s="1"/>
      <c r="W4696" s="15"/>
    </row>
    <row r="4697" spans="2:23" ht="0" hidden="1" customHeight="1" x14ac:dyDescent="0.2">
      <c r="B4697" s="8"/>
      <c r="C4697" s="8"/>
      <c r="D4697" s="8"/>
      <c r="E4697" s="8"/>
      <c r="F4697" s="8"/>
      <c r="G4697" s="8"/>
      <c r="H4697" s="8"/>
      <c r="I4697" s="8"/>
      <c r="J4697" s="8"/>
      <c r="K4697" s="8"/>
      <c r="L4697" s="8"/>
      <c r="M4697" s="1"/>
      <c r="W4697" s="15"/>
    </row>
    <row r="4698" spans="2:23" ht="0" hidden="1" customHeight="1" x14ac:dyDescent="0.2">
      <c r="B4698" s="8"/>
      <c r="C4698" s="8"/>
      <c r="D4698" s="8"/>
      <c r="E4698" s="8"/>
      <c r="F4698" s="8"/>
      <c r="G4698" s="8"/>
      <c r="H4698" s="8"/>
      <c r="I4698" s="8"/>
      <c r="J4698" s="8"/>
      <c r="K4698" s="8"/>
      <c r="L4698" s="8"/>
      <c r="M4698" s="1"/>
      <c r="W4698" s="15"/>
    </row>
    <row r="4699" spans="2:23" ht="0" hidden="1" customHeight="1" x14ac:dyDescent="0.2">
      <c r="B4699" s="8"/>
      <c r="C4699" s="8"/>
      <c r="D4699" s="8"/>
      <c r="E4699" s="8"/>
      <c r="F4699" s="8"/>
      <c r="G4699" s="8"/>
      <c r="H4699" s="8"/>
      <c r="I4699" s="8"/>
      <c r="J4699" s="8"/>
      <c r="K4699" s="8"/>
      <c r="L4699" s="8"/>
      <c r="M4699" s="1"/>
      <c r="W4699" s="15"/>
    </row>
    <row r="4700" spans="2:23" ht="0" hidden="1" customHeight="1" x14ac:dyDescent="0.2">
      <c r="B4700" s="8"/>
      <c r="C4700" s="8"/>
      <c r="D4700" s="8"/>
      <c r="E4700" s="8"/>
      <c r="F4700" s="8"/>
      <c r="G4700" s="8"/>
      <c r="H4700" s="8"/>
      <c r="I4700" s="8"/>
      <c r="J4700" s="8"/>
      <c r="K4700" s="8"/>
      <c r="L4700" s="8"/>
      <c r="M4700" s="1"/>
      <c r="W4700" s="15"/>
    </row>
    <row r="4701" spans="2:23" ht="0" hidden="1" customHeight="1" x14ac:dyDescent="0.2">
      <c r="B4701" s="8"/>
      <c r="C4701" s="8"/>
      <c r="D4701" s="8"/>
      <c r="E4701" s="8"/>
      <c r="F4701" s="8"/>
      <c r="G4701" s="8"/>
      <c r="H4701" s="8"/>
      <c r="I4701" s="8"/>
      <c r="J4701" s="8"/>
      <c r="K4701" s="8"/>
      <c r="L4701" s="8"/>
      <c r="M4701" s="1"/>
      <c r="W4701" s="15"/>
    </row>
    <row r="4702" spans="2:23" ht="0" hidden="1" customHeight="1" x14ac:dyDescent="0.2">
      <c r="B4702" s="8"/>
      <c r="C4702" s="8"/>
      <c r="D4702" s="8"/>
      <c r="E4702" s="8"/>
      <c r="F4702" s="8"/>
      <c r="G4702" s="8"/>
      <c r="H4702" s="8"/>
      <c r="I4702" s="8"/>
      <c r="J4702" s="8"/>
      <c r="K4702" s="8"/>
      <c r="L4702" s="8"/>
      <c r="M4702" s="1"/>
      <c r="W4702" s="15"/>
    </row>
    <row r="4703" spans="2:23" ht="0" hidden="1" customHeight="1" x14ac:dyDescent="0.2">
      <c r="B4703" s="8"/>
      <c r="C4703" s="8"/>
      <c r="D4703" s="8"/>
      <c r="E4703" s="8"/>
      <c r="F4703" s="8"/>
      <c r="G4703" s="8"/>
      <c r="H4703" s="8"/>
      <c r="I4703" s="8"/>
      <c r="J4703" s="8"/>
      <c r="K4703" s="8"/>
      <c r="L4703" s="8"/>
      <c r="M4703" s="1"/>
      <c r="W4703" s="15"/>
    </row>
    <row r="4704" spans="2:23" ht="0" hidden="1" customHeight="1" x14ac:dyDescent="0.2">
      <c r="B4704" s="8"/>
      <c r="C4704" s="8"/>
      <c r="D4704" s="8"/>
      <c r="E4704" s="8"/>
      <c r="F4704" s="8"/>
      <c r="G4704" s="8"/>
      <c r="H4704" s="8"/>
      <c r="I4704" s="8"/>
      <c r="J4704" s="8"/>
      <c r="K4704" s="8"/>
      <c r="L4704" s="8"/>
      <c r="M4704" s="1"/>
      <c r="W4704" s="15"/>
    </row>
    <row r="4705" spans="2:23" ht="0" hidden="1" customHeight="1" x14ac:dyDescent="0.2">
      <c r="B4705" s="8"/>
      <c r="C4705" s="8"/>
      <c r="D4705" s="8"/>
      <c r="E4705" s="8"/>
      <c r="F4705" s="8"/>
      <c r="G4705" s="8"/>
      <c r="H4705" s="8"/>
      <c r="I4705" s="8"/>
      <c r="J4705" s="8"/>
      <c r="K4705" s="8"/>
      <c r="L4705" s="8"/>
      <c r="M4705" s="1"/>
      <c r="W4705" s="15"/>
    </row>
    <row r="4706" spans="2:23" ht="0" hidden="1" customHeight="1" x14ac:dyDescent="0.2">
      <c r="B4706" s="8"/>
      <c r="C4706" s="8"/>
      <c r="D4706" s="8"/>
      <c r="E4706" s="8"/>
      <c r="F4706" s="8"/>
      <c r="G4706" s="8"/>
      <c r="H4706" s="8"/>
      <c r="I4706" s="8"/>
      <c r="J4706" s="8"/>
      <c r="K4706" s="8"/>
      <c r="L4706" s="8"/>
      <c r="M4706" s="1"/>
      <c r="W4706" s="15"/>
    </row>
    <row r="4707" spans="2:23" ht="0" hidden="1" customHeight="1" x14ac:dyDescent="0.2">
      <c r="B4707" s="8"/>
      <c r="C4707" s="8"/>
      <c r="D4707" s="8"/>
      <c r="E4707" s="8"/>
      <c r="F4707" s="8"/>
      <c r="G4707" s="8"/>
      <c r="H4707" s="8"/>
      <c r="I4707" s="8"/>
      <c r="J4707" s="8"/>
      <c r="K4707" s="8"/>
      <c r="L4707" s="8"/>
      <c r="M4707" s="1"/>
      <c r="W4707" s="15"/>
    </row>
    <row r="4708" spans="2:23" ht="0" hidden="1" customHeight="1" x14ac:dyDescent="0.2">
      <c r="B4708" s="8"/>
      <c r="C4708" s="8"/>
      <c r="D4708" s="8"/>
      <c r="E4708" s="8"/>
      <c r="F4708" s="8"/>
      <c r="G4708" s="8"/>
      <c r="H4708" s="8"/>
      <c r="I4708" s="8"/>
      <c r="J4708" s="8"/>
      <c r="K4708" s="8"/>
      <c r="L4708" s="8"/>
      <c r="M4708" s="1"/>
      <c r="W4708" s="15"/>
    </row>
    <row r="4709" spans="2:23" ht="0" hidden="1" customHeight="1" x14ac:dyDescent="0.2">
      <c r="B4709" s="8"/>
      <c r="C4709" s="8"/>
      <c r="D4709" s="8"/>
      <c r="E4709" s="8"/>
      <c r="F4709" s="8"/>
      <c r="G4709" s="8"/>
      <c r="H4709" s="8"/>
      <c r="I4709" s="8"/>
      <c r="J4709" s="8"/>
      <c r="K4709" s="8"/>
      <c r="L4709" s="8"/>
      <c r="M4709" s="1"/>
      <c r="W4709" s="15"/>
    </row>
    <row r="4710" spans="2:23" ht="0" hidden="1" customHeight="1" x14ac:dyDescent="0.2">
      <c r="B4710" s="8"/>
      <c r="C4710" s="8"/>
      <c r="D4710" s="8"/>
      <c r="E4710" s="8"/>
      <c r="F4710" s="8"/>
      <c r="G4710" s="8"/>
      <c r="H4710" s="8"/>
      <c r="I4710" s="8"/>
      <c r="J4710" s="8"/>
      <c r="K4710" s="8"/>
      <c r="L4710" s="8"/>
      <c r="M4710" s="1"/>
      <c r="W4710" s="15"/>
    </row>
    <row r="4711" spans="2:23" ht="0" hidden="1" customHeight="1" x14ac:dyDescent="0.2">
      <c r="B4711" s="8"/>
      <c r="C4711" s="8"/>
      <c r="D4711" s="8"/>
      <c r="E4711" s="8"/>
      <c r="F4711" s="8"/>
      <c r="G4711" s="8"/>
      <c r="H4711" s="8"/>
      <c r="I4711" s="8"/>
      <c r="J4711" s="8"/>
      <c r="K4711" s="8"/>
      <c r="L4711" s="8"/>
      <c r="M4711" s="1"/>
      <c r="W4711" s="15"/>
    </row>
    <row r="4712" spans="2:23" ht="0" hidden="1" customHeight="1" x14ac:dyDescent="0.2">
      <c r="B4712" s="8"/>
      <c r="C4712" s="8"/>
      <c r="D4712" s="8"/>
      <c r="E4712" s="8"/>
      <c r="F4712" s="8"/>
      <c r="G4712" s="8"/>
      <c r="H4712" s="8"/>
      <c r="I4712" s="8"/>
      <c r="J4712" s="8"/>
      <c r="K4712" s="8"/>
      <c r="L4712" s="8"/>
      <c r="M4712" s="1"/>
      <c r="W4712" s="15"/>
    </row>
    <row r="4713" spans="2:23" ht="0" hidden="1" customHeight="1" x14ac:dyDescent="0.2">
      <c r="B4713" s="8"/>
      <c r="C4713" s="8"/>
      <c r="D4713" s="8"/>
      <c r="E4713" s="8"/>
      <c r="F4713" s="8"/>
      <c r="G4713" s="8"/>
      <c r="H4713" s="8"/>
      <c r="I4713" s="8"/>
      <c r="J4713" s="8"/>
      <c r="K4713" s="8"/>
      <c r="L4713" s="8"/>
      <c r="M4713" s="1"/>
      <c r="W4713" s="15"/>
    </row>
    <row r="4714" spans="2:23" ht="0" hidden="1" customHeight="1" x14ac:dyDescent="0.2">
      <c r="B4714" s="8"/>
      <c r="C4714" s="8"/>
      <c r="D4714" s="8"/>
      <c r="E4714" s="8"/>
      <c r="F4714" s="8"/>
      <c r="G4714" s="8"/>
      <c r="H4714" s="8"/>
      <c r="I4714" s="8"/>
      <c r="J4714" s="8"/>
      <c r="K4714" s="8"/>
      <c r="L4714" s="8"/>
      <c r="M4714" s="1"/>
      <c r="W4714" s="15"/>
    </row>
    <row r="4715" spans="2:23" ht="0" hidden="1" customHeight="1" x14ac:dyDescent="0.2">
      <c r="B4715" s="8"/>
      <c r="C4715" s="8"/>
      <c r="D4715" s="8"/>
      <c r="E4715" s="8"/>
      <c r="F4715" s="8"/>
      <c r="G4715" s="8"/>
      <c r="H4715" s="8"/>
      <c r="I4715" s="8"/>
      <c r="J4715" s="8"/>
      <c r="K4715" s="8"/>
      <c r="L4715" s="8"/>
      <c r="M4715" s="1"/>
      <c r="W4715" s="15"/>
    </row>
    <row r="4716" spans="2:23" ht="0" hidden="1" customHeight="1" x14ac:dyDescent="0.2">
      <c r="B4716" s="8"/>
      <c r="C4716" s="8"/>
      <c r="D4716" s="8"/>
      <c r="E4716" s="8"/>
      <c r="F4716" s="8"/>
      <c r="G4716" s="8"/>
      <c r="H4716" s="8"/>
      <c r="I4716" s="8"/>
      <c r="J4716" s="8"/>
      <c r="K4716" s="8"/>
      <c r="L4716" s="8"/>
      <c r="M4716" s="1"/>
      <c r="W4716" s="15"/>
    </row>
    <row r="4717" spans="2:23" ht="0" hidden="1" customHeight="1" x14ac:dyDescent="0.2">
      <c r="B4717" s="8"/>
      <c r="C4717" s="8"/>
      <c r="D4717" s="8"/>
      <c r="E4717" s="8"/>
      <c r="F4717" s="8"/>
      <c r="G4717" s="8"/>
      <c r="H4717" s="8"/>
      <c r="I4717" s="8"/>
      <c r="J4717" s="8"/>
      <c r="K4717" s="8"/>
      <c r="L4717" s="8"/>
      <c r="M4717" s="1"/>
      <c r="W4717" s="15"/>
    </row>
    <row r="4718" spans="2:23" ht="0" hidden="1" customHeight="1" x14ac:dyDescent="0.2">
      <c r="B4718" s="8"/>
      <c r="C4718" s="8"/>
      <c r="D4718" s="8"/>
      <c r="E4718" s="8"/>
      <c r="F4718" s="8"/>
      <c r="G4718" s="8"/>
      <c r="H4718" s="8"/>
      <c r="I4718" s="8"/>
      <c r="J4718" s="8"/>
      <c r="K4718" s="8"/>
      <c r="L4718" s="8"/>
      <c r="M4718" s="1"/>
      <c r="W4718" s="15"/>
    </row>
    <row r="4719" spans="2:23" ht="0" hidden="1" customHeight="1" x14ac:dyDescent="0.2">
      <c r="B4719" s="8"/>
      <c r="C4719" s="8"/>
      <c r="D4719" s="8"/>
      <c r="E4719" s="8"/>
      <c r="F4719" s="8"/>
      <c r="G4719" s="8"/>
      <c r="H4719" s="8"/>
      <c r="I4719" s="8"/>
      <c r="J4719" s="8"/>
      <c r="K4719" s="8"/>
      <c r="L4719" s="8"/>
      <c r="M4719" s="1"/>
      <c r="W4719" s="15"/>
    </row>
    <row r="4720" spans="2:23" ht="0" hidden="1" customHeight="1" x14ac:dyDescent="0.2">
      <c r="B4720" s="8"/>
      <c r="C4720" s="8"/>
      <c r="D4720" s="8"/>
      <c r="E4720" s="8"/>
      <c r="F4720" s="8"/>
      <c r="G4720" s="8"/>
      <c r="H4720" s="8"/>
      <c r="I4720" s="8"/>
      <c r="J4720" s="8"/>
      <c r="K4720" s="8"/>
      <c r="L4720" s="8"/>
      <c r="M4720" s="1"/>
      <c r="W4720" s="15"/>
    </row>
    <row r="4721" spans="2:23" ht="0" hidden="1" customHeight="1" x14ac:dyDescent="0.2">
      <c r="B4721" s="8"/>
      <c r="C4721" s="8"/>
      <c r="D4721" s="8"/>
      <c r="E4721" s="8"/>
      <c r="F4721" s="8"/>
      <c r="G4721" s="8"/>
      <c r="H4721" s="8"/>
      <c r="I4721" s="8"/>
      <c r="J4721" s="8"/>
      <c r="K4721" s="8"/>
      <c r="L4721" s="8"/>
      <c r="M4721" s="1"/>
      <c r="W4721" s="15"/>
    </row>
    <row r="4722" spans="2:23" ht="0" hidden="1" customHeight="1" x14ac:dyDescent="0.2">
      <c r="B4722" s="8"/>
      <c r="C4722" s="8"/>
      <c r="D4722" s="8"/>
      <c r="E4722" s="8"/>
      <c r="F4722" s="8"/>
      <c r="G4722" s="8"/>
      <c r="H4722" s="8"/>
      <c r="I4722" s="8"/>
      <c r="J4722" s="8"/>
      <c r="K4722" s="8"/>
      <c r="L4722" s="8"/>
      <c r="M4722" s="1"/>
      <c r="W4722" s="15"/>
    </row>
    <row r="4723" spans="2:23" ht="0" hidden="1" customHeight="1" x14ac:dyDescent="0.2">
      <c r="B4723" s="8"/>
      <c r="C4723" s="8"/>
      <c r="D4723" s="8"/>
      <c r="E4723" s="8"/>
      <c r="F4723" s="8"/>
      <c r="G4723" s="8"/>
      <c r="H4723" s="8"/>
      <c r="I4723" s="8"/>
      <c r="J4723" s="8"/>
      <c r="K4723" s="8"/>
      <c r="L4723" s="8"/>
      <c r="M4723" s="1"/>
      <c r="W4723" s="15"/>
    </row>
    <row r="4724" spans="2:23" ht="0" hidden="1" customHeight="1" x14ac:dyDescent="0.2">
      <c r="B4724" s="8"/>
      <c r="C4724" s="8"/>
      <c r="D4724" s="8"/>
      <c r="E4724" s="8"/>
      <c r="F4724" s="8"/>
      <c r="G4724" s="8"/>
      <c r="H4724" s="8"/>
      <c r="I4724" s="8"/>
      <c r="J4724" s="8"/>
      <c r="K4724" s="8"/>
      <c r="L4724" s="8"/>
      <c r="M4724" s="1"/>
      <c r="W4724" s="15"/>
    </row>
    <row r="4725" spans="2:23" ht="0" hidden="1" customHeight="1" x14ac:dyDescent="0.2">
      <c r="B4725" s="8"/>
      <c r="C4725" s="8"/>
      <c r="D4725" s="8"/>
      <c r="E4725" s="8"/>
      <c r="F4725" s="8"/>
      <c r="G4725" s="8"/>
      <c r="H4725" s="8"/>
      <c r="I4725" s="8"/>
      <c r="J4725" s="8"/>
      <c r="K4725" s="8"/>
      <c r="L4725" s="8"/>
      <c r="M4725" s="1"/>
      <c r="W4725" s="15"/>
    </row>
    <row r="4726" spans="2:23" ht="0" hidden="1" customHeight="1" x14ac:dyDescent="0.2">
      <c r="B4726" s="8"/>
      <c r="C4726" s="8"/>
      <c r="D4726" s="8"/>
      <c r="E4726" s="8"/>
      <c r="F4726" s="8"/>
      <c r="G4726" s="8"/>
      <c r="H4726" s="8"/>
      <c r="I4726" s="8"/>
      <c r="J4726" s="8"/>
      <c r="K4726" s="8"/>
      <c r="L4726" s="8"/>
      <c r="M4726" s="1"/>
      <c r="W4726" s="15"/>
    </row>
    <row r="4727" spans="2:23" ht="0" hidden="1" customHeight="1" x14ac:dyDescent="0.2">
      <c r="B4727" s="8"/>
      <c r="C4727" s="8"/>
      <c r="D4727" s="8"/>
      <c r="E4727" s="8"/>
      <c r="F4727" s="8"/>
      <c r="G4727" s="8"/>
      <c r="H4727" s="8"/>
      <c r="I4727" s="8"/>
      <c r="J4727" s="8"/>
      <c r="K4727" s="8"/>
      <c r="L4727" s="8"/>
      <c r="M4727" s="1"/>
      <c r="W4727" s="15"/>
    </row>
    <row r="4728" spans="2:23" ht="0" hidden="1" customHeight="1" x14ac:dyDescent="0.2">
      <c r="B4728" s="8"/>
      <c r="C4728" s="8"/>
      <c r="D4728" s="8"/>
      <c r="E4728" s="8"/>
      <c r="F4728" s="8"/>
      <c r="G4728" s="8"/>
      <c r="H4728" s="8"/>
      <c r="I4728" s="8"/>
      <c r="J4728" s="8"/>
      <c r="K4728" s="8"/>
      <c r="L4728" s="8"/>
      <c r="M4728" s="1"/>
      <c r="W4728" s="15"/>
    </row>
    <row r="4729" spans="2:23" ht="0" hidden="1" customHeight="1" x14ac:dyDescent="0.2">
      <c r="B4729" s="8"/>
      <c r="C4729" s="8"/>
      <c r="D4729" s="8"/>
      <c r="E4729" s="8"/>
      <c r="F4729" s="8"/>
      <c r="G4729" s="8"/>
      <c r="H4729" s="8"/>
      <c r="I4729" s="8"/>
      <c r="J4729" s="8"/>
      <c r="K4729" s="8"/>
      <c r="L4729" s="8"/>
      <c r="M4729" s="1"/>
      <c r="W4729" s="15"/>
    </row>
    <row r="4730" spans="2:23" ht="0" hidden="1" customHeight="1" x14ac:dyDescent="0.2">
      <c r="B4730" s="8"/>
      <c r="C4730" s="8"/>
      <c r="D4730" s="8"/>
      <c r="E4730" s="8"/>
      <c r="F4730" s="8"/>
      <c r="G4730" s="8"/>
      <c r="H4730" s="8"/>
      <c r="I4730" s="8"/>
      <c r="J4730" s="8"/>
      <c r="K4730" s="8"/>
      <c r="L4730" s="8"/>
      <c r="M4730" s="1"/>
      <c r="W4730" s="15"/>
    </row>
    <row r="4731" spans="2:23" ht="0" hidden="1" customHeight="1" x14ac:dyDescent="0.2">
      <c r="B4731" s="8"/>
      <c r="C4731" s="8"/>
      <c r="D4731" s="8"/>
      <c r="E4731" s="8"/>
      <c r="F4731" s="8"/>
      <c r="G4731" s="8"/>
      <c r="H4731" s="8"/>
      <c r="I4731" s="8"/>
      <c r="J4731" s="8"/>
      <c r="K4731" s="8"/>
      <c r="L4731" s="8"/>
      <c r="M4731" s="1"/>
      <c r="W4731" s="15"/>
    </row>
    <row r="4732" spans="2:23" ht="0" hidden="1" customHeight="1" x14ac:dyDescent="0.2">
      <c r="B4732" s="8"/>
      <c r="C4732" s="8"/>
      <c r="D4732" s="8"/>
      <c r="E4732" s="8"/>
      <c r="F4732" s="8"/>
      <c r="G4732" s="8"/>
      <c r="H4732" s="8"/>
      <c r="I4732" s="8"/>
      <c r="J4732" s="8"/>
      <c r="K4732" s="8"/>
      <c r="L4732" s="8"/>
      <c r="M4732" s="1"/>
      <c r="W4732" s="15"/>
    </row>
    <row r="4733" spans="2:23" ht="0" hidden="1" customHeight="1" x14ac:dyDescent="0.2">
      <c r="B4733" s="8"/>
      <c r="C4733" s="8"/>
      <c r="D4733" s="8"/>
      <c r="E4733" s="8"/>
      <c r="F4733" s="8"/>
      <c r="G4733" s="8"/>
      <c r="H4733" s="8"/>
      <c r="I4733" s="8"/>
      <c r="J4733" s="8"/>
      <c r="K4733" s="8"/>
      <c r="L4733" s="8"/>
      <c r="M4733" s="1"/>
      <c r="W4733" s="15"/>
    </row>
    <row r="4734" spans="2:23" ht="0" hidden="1" customHeight="1" x14ac:dyDescent="0.2">
      <c r="B4734" s="8"/>
      <c r="C4734" s="8"/>
      <c r="D4734" s="8"/>
      <c r="E4734" s="8"/>
      <c r="F4734" s="8"/>
      <c r="G4734" s="8"/>
      <c r="H4734" s="8"/>
      <c r="I4734" s="8"/>
      <c r="J4734" s="8"/>
      <c r="K4734" s="8"/>
      <c r="L4734" s="8"/>
      <c r="M4734" s="1"/>
      <c r="W4734" s="15"/>
    </row>
    <row r="4735" spans="2:23" ht="0" hidden="1" customHeight="1" x14ac:dyDescent="0.2">
      <c r="B4735" s="8"/>
      <c r="C4735" s="8"/>
      <c r="D4735" s="8"/>
      <c r="E4735" s="8"/>
      <c r="F4735" s="8"/>
      <c r="G4735" s="8"/>
      <c r="H4735" s="8"/>
      <c r="I4735" s="8"/>
      <c r="J4735" s="8"/>
      <c r="K4735" s="8"/>
      <c r="L4735" s="8"/>
      <c r="M4735" s="1"/>
      <c r="W4735" s="15"/>
    </row>
    <row r="4736" spans="2:23" ht="0" hidden="1" customHeight="1" x14ac:dyDescent="0.2">
      <c r="B4736" s="8"/>
      <c r="C4736" s="8"/>
      <c r="D4736" s="8"/>
      <c r="E4736" s="8"/>
      <c r="F4736" s="8"/>
      <c r="G4736" s="8"/>
      <c r="H4736" s="8"/>
      <c r="I4736" s="8"/>
      <c r="J4736" s="8"/>
      <c r="K4736" s="8"/>
      <c r="L4736" s="8"/>
      <c r="M4736" s="1"/>
      <c r="W4736" s="15"/>
    </row>
    <row r="4737" spans="2:23" ht="0" hidden="1" customHeight="1" x14ac:dyDescent="0.2">
      <c r="B4737" s="8"/>
      <c r="C4737" s="8"/>
      <c r="D4737" s="8"/>
      <c r="E4737" s="8"/>
      <c r="F4737" s="8"/>
      <c r="G4737" s="8"/>
      <c r="H4737" s="8"/>
      <c r="I4737" s="8"/>
      <c r="J4737" s="8"/>
      <c r="K4737" s="8"/>
      <c r="L4737" s="8"/>
      <c r="M4737" s="1"/>
      <c r="W4737" s="15"/>
    </row>
    <row r="4738" spans="2:23" ht="0" hidden="1" customHeight="1" x14ac:dyDescent="0.2">
      <c r="B4738" s="8"/>
      <c r="C4738" s="8"/>
      <c r="D4738" s="8"/>
      <c r="E4738" s="8"/>
      <c r="F4738" s="8"/>
      <c r="G4738" s="8"/>
      <c r="H4738" s="8"/>
      <c r="I4738" s="8"/>
      <c r="J4738" s="8"/>
      <c r="K4738" s="8"/>
      <c r="L4738" s="8"/>
      <c r="M4738" s="1"/>
      <c r="W4738" s="15"/>
    </row>
    <row r="4739" spans="2:23" ht="0" hidden="1" customHeight="1" x14ac:dyDescent="0.2">
      <c r="B4739" s="8"/>
      <c r="C4739" s="8"/>
      <c r="D4739" s="8"/>
      <c r="E4739" s="8"/>
      <c r="F4739" s="8"/>
      <c r="G4739" s="8"/>
      <c r="H4739" s="8"/>
      <c r="I4739" s="8"/>
      <c r="J4739" s="8"/>
      <c r="K4739" s="8"/>
      <c r="L4739" s="8"/>
      <c r="M4739" s="1"/>
      <c r="W4739" s="15"/>
    </row>
    <row r="4740" spans="2:23" ht="0" hidden="1" customHeight="1" x14ac:dyDescent="0.2">
      <c r="B4740" s="8"/>
      <c r="C4740" s="8"/>
      <c r="D4740" s="8"/>
      <c r="E4740" s="8"/>
      <c r="F4740" s="8"/>
      <c r="G4740" s="8"/>
      <c r="H4740" s="8"/>
      <c r="I4740" s="8"/>
      <c r="J4740" s="8"/>
      <c r="K4740" s="8"/>
      <c r="L4740" s="8"/>
      <c r="M4740" s="1"/>
      <c r="W4740" s="15"/>
    </row>
    <row r="4741" spans="2:23" ht="0" hidden="1" customHeight="1" x14ac:dyDescent="0.2">
      <c r="B4741" s="8"/>
      <c r="C4741" s="8"/>
      <c r="D4741" s="8"/>
      <c r="E4741" s="8"/>
      <c r="F4741" s="8"/>
      <c r="G4741" s="8"/>
      <c r="H4741" s="8"/>
      <c r="I4741" s="8"/>
      <c r="J4741" s="8"/>
      <c r="K4741" s="8"/>
      <c r="L4741" s="8"/>
      <c r="M4741" s="1"/>
      <c r="W4741" s="15"/>
    </row>
    <row r="4742" spans="2:23" ht="0" hidden="1" customHeight="1" x14ac:dyDescent="0.2">
      <c r="B4742" s="8"/>
      <c r="C4742" s="8"/>
      <c r="D4742" s="8"/>
      <c r="E4742" s="8"/>
      <c r="F4742" s="8"/>
      <c r="G4742" s="8"/>
      <c r="H4742" s="8"/>
      <c r="I4742" s="8"/>
      <c r="J4742" s="8"/>
      <c r="K4742" s="8"/>
      <c r="L4742" s="8"/>
      <c r="M4742" s="1"/>
      <c r="W4742" s="15"/>
    </row>
    <row r="4743" spans="2:23" ht="0" hidden="1" customHeight="1" x14ac:dyDescent="0.2">
      <c r="B4743" s="8"/>
      <c r="C4743" s="8"/>
      <c r="D4743" s="8"/>
      <c r="E4743" s="8"/>
      <c r="F4743" s="8"/>
      <c r="G4743" s="8"/>
      <c r="H4743" s="8"/>
      <c r="I4743" s="8"/>
      <c r="J4743" s="8"/>
      <c r="K4743" s="8"/>
      <c r="L4743" s="8"/>
      <c r="M4743" s="1"/>
      <c r="W4743" s="15"/>
    </row>
    <row r="4744" spans="2:23" ht="0" hidden="1" customHeight="1" x14ac:dyDescent="0.2">
      <c r="B4744" s="8"/>
      <c r="C4744" s="8"/>
      <c r="D4744" s="8"/>
      <c r="E4744" s="8"/>
      <c r="F4744" s="8"/>
      <c r="G4744" s="8"/>
      <c r="H4744" s="8"/>
      <c r="I4744" s="8"/>
      <c r="J4744" s="8"/>
      <c r="K4744" s="8"/>
      <c r="L4744" s="8"/>
      <c r="M4744" s="1"/>
      <c r="W4744" s="15"/>
    </row>
    <row r="4745" spans="2:23" ht="0" hidden="1" customHeight="1" x14ac:dyDescent="0.2">
      <c r="B4745" s="8"/>
      <c r="C4745" s="8"/>
      <c r="D4745" s="8"/>
      <c r="E4745" s="8"/>
      <c r="F4745" s="8"/>
      <c r="G4745" s="8"/>
      <c r="H4745" s="8"/>
      <c r="I4745" s="8"/>
      <c r="J4745" s="8"/>
      <c r="K4745" s="8"/>
      <c r="L4745" s="8"/>
      <c r="M4745" s="1"/>
      <c r="W4745" s="15"/>
    </row>
    <row r="4746" spans="2:23" ht="0" hidden="1" customHeight="1" x14ac:dyDescent="0.2">
      <c r="B4746" s="8"/>
      <c r="C4746" s="8"/>
      <c r="D4746" s="8"/>
      <c r="E4746" s="8"/>
      <c r="F4746" s="8"/>
      <c r="G4746" s="8"/>
      <c r="H4746" s="8"/>
      <c r="I4746" s="8"/>
      <c r="J4746" s="8"/>
      <c r="K4746" s="8"/>
      <c r="L4746" s="8"/>
      <c r="M4746" s="1"/>
      <c r="W4746" s="15"/>
    </row>
    <row r="4747" spans="2:23" ht="0" hidden="1" customHeight="1" x14ac:dyDescent="0.2">
      <c r="B4747" s="8"/>
      <c r="C4747" s="8"/>
      <c r="D4747" s="8"/>
      <c r="E4747" s="8"/>
      <c r="F4747" s="8"/>
      <c r="G4747" s="8"/>
      <c r="H4747" s="8"/>
      <c r="I4747" s="8"/>
      <c r="J4747" s="8"/>
      <c r="K4747" s="8"/>
      <c r="L4747" s="8"/>
      <c r="M4747" s="1"/>
      <c r="W4747" s="15"/>
    </row>
    <row r="4748" spans="2:23" ht="0" hidden="1" customHeight="1" x14ac:dyDescent="0.2">
      <c r="B4748" s="8"/>
      <c r="C4748" s="8"/>
      <c r="D4748" s="8"/>
      <c r="E4748" s="8"/>
      <c r="F4748" s="8"/>
      <c r="G4748" s="8"/>
      <c r="H4748" s="8"/>
      <c r="I4748" s="8"/>
      <c r="J4748" s="8"/>
      <c r="K4748" s="8"/>
      <c r="L4748" s="8"/>
      <c r="M4748" s="1"/>
      <c r="W4748" s="15"/>
    </row>
    <row r="4749" spans="2:23" ht="0" hidden="1" customHeight="1" x14ac:dyDescent="0.2">
      <c r="B4749" s="8"/>
      <c r="C4749" s="8"/>
      <c r="D4749" s="8"/>
      <c r="E4749" s="8"/>
      <c r="F4749" s="8"/>
      <c r="G4749" s="8"/>
      <c r="H4749" s="8"/>
      <c r="I4749" s="8"/>
      <c r="J4749" s="8"/>
      <c r="K4749" s="8"/>
      <c r="L4749" s="8"/>
      <c r="M4749" s="1"/>
      <c r="W4749" s="15"/>
    </row>
    <row r="4750" spans="2:23" ht="0" hidden="1" customHeight="1" x14ac:dyDescent="0.2">
      <c r="B4750" s="8"/>
      <c r="C4750" s="8"/>
      <c r="D4750" s="8"/>
      <c r="E4750" s="8"/>
      <c r="F4750" s="8"/>
      <c r="G4750" s="8"/>
      <c r="H4750" s="8"/>
      <c r="I4750" s="8"/>
      <c r="J4750" s="8"/>
      <c r="K4750" s="8"/>
      <c r="L4750" s="8"/>
      <c r="M4750" s="1"/>
      <c r="W4750" s="15"/>
    </row>
    <row r="4751" spans="2:23" ht="0" hidden="1" customHeight="1" x14ac:dyDescent="0.2">
      <c r="B4751" s="8"/>
      <c r="C4751" s="8"/>
      <c r="D4751" s="8"/>
      <c r="E4751" s="8"/>
      <c r="F4751" s="8"/>
      <c r="G4751" s="8"/>
      <c r="H4751" s="8"/>
      <c r="I4751" s="8"/>
      <c r="J4751" s="8"/>
      <c r="K4751" s="8"/>
      <c r="L4751" s="8"/>
      <c r="M4751" s="1"/>
      <c r="W4751" s="15"/>
    </row>
    <row r="4752" spans="2:23" ht="0" hidden="1" customHeight="1" x14ac:dyDescent="0.2">
      <c r="B4752" s="8"/>
      <c r="C4752" s="8"/>
      <c r="D4752" s="8"/>
      <c r="E4752" s="8"/>
      <c r="F4752" s="8"/>
      <c r="G4752" s="8"/>
      <c r="H4752" s="8"/>
      <c r="I4752" s="8"/>
      <c r="J4752" s="8"/>
      <c r="K4752" s="8"/>
      <c r="L4752" s="8"/>
      <c r="M4752" s="1"/>
      <c r="W4752" s="15"/>
    </row>
    <row r="4753" spans="2:23" ht="0" hidden="1" customHeight="1" x14ac:dyDescent="0.2">
      <c r="B4753" s="8"/>
      <c r="C4753" s="8"/>
      <c r="D4753" s="8"/>
      <c r="E4753" s="8"/>
      <c r="F4753" s="8"/>
      <c r="G4753" s="8"/>
      <c r="H4753" s="8"/>
      <c r="I4753" s="8"/>
      <c r="J4753" s="8"/>
      <c r="K4753" s="8"/>
      <c r="L4753" s="8"/>
      <c r="M4753" s="1"/>
      <c r="W4753" s="15"/>
    </row>
    <row r="4754" spans="2:23" ht="0" hidden="1" customHeight="1" x14ac:dyDescent="0.2">
      <c r="B4754" s="8"/>
      <c r="C4754" s="8"/>
      <c r="D4754" s="8"/>
      <c r="E4754" s="8"/>
      <c r="F4754" s="8"/>
      <c r="G4754" s="8"/>
      <c r="H4754" s="8"/>
      <c r="I4754" s="8"/>
      <c r="J4754" s="8"/>
      <c r="K4754" s="8"/>
      <c r="L4754" s="8"/>
      <c r="M4754" s="1"/>
      <c r="W4754" s="15"/>
    </row>
    <row r="4755" spans="2:23" ht="0" hidden="1" customHeight="1" x14ac:dyDescent="0.2">
      <c r="B4755" s="8"/>
      <c r="C4755" s="8"/>
      <c r="D4755" s="8"/>
      <c r="E4755" s="8"/>
      <c r="F4755" s="8"/>
      <c r="G4755" s="8"/>
      <c r="H4755" s="8"/>
      <c r="I4755" s="8"/>
      <c r="J4755" s="8"/>
      <c r="K4755" s="8"/>
      <c r="L4755" s="8"/>
      <c r="M4755" s="1"/>
      <c r="W4755" s="15"/>
    </row>
    <row r="4756" spans="2:23" ht="0" hidden="1" customHeight="1" x14ac:dyDescent="0.2">
      <c r="B4756" s="8"/>
      <c r="C4756" s="8"/>
      <c r="D4756" s="8"/>
      <c r="E4756" s="8"/>
      <c r="F4756" s="8"/>
      <c r="G4756" s="8"/>
      <c r="H4756" s="8"/>
      <c r="I4756" s="8"/>
      <c r="J4756" s="8"/>
      <c r="K4756" s="8"/>
      <c r="L4756" s="8"/>
      <c r="M4756" s="1"/>
      <c r="W4756" s="15"/>
    </row>
    <row r="4757" spans="2:23" ht="0" hidden="1" customHeight="1" x14ac:dyDescent="0.2">
      <c r="B4757" s="8"/>
      <c r="C4757" s="8"/>
      <c r="D4757" s="8"/>
      <c r="E4757" s="8"/>
      <c r="F4757" s="8"/>
      <c r="G4757" s="8"/>
      <c r="H4757" s="8"/>
      <c r="I4757" s="8"/>
      <c r="J4757" s="8"/>
      <c r="K4757" s="8"/>
      <c r="L4757" s="8"/>
      <c r="M4757" s="1"/>
      <c r="W4757" s="15"/>
    </row>
    <row r="4758" spans="2:23" ht="0" hidden="1" customHeight="1" x14ac:dyDescent="0.2">
      <c r="B4758" s="8"/>
      <c r="C4758" s="8"/>
      <c r="D4758" s="8"/>
      <c r="E4758" s="8"/>
      <c r="F4758" s="8"/>
      <c r="G4758" s="8"/>
      <c r="H4758" s="8"/>
      <c r="I4758" s="8"/>
      <c r="J4758" s="8"/>
      <c r="K4758" s="8"/>
      <c r="L4758" s="8"/>
      <c r="M4758" s="1"/>
      <c r="W4758" s="15"/>
    </row>
    <row r="4759" spans="2:23" ht="0" hidden="1" customHeight="1" x14ac:dyDescent="0.2">
      <c r="B4759" s="8"/>
      <c r="C4759" s="8"/>
      <c r="D4759" s="8"/>
      <c r="E4759" s="8"/>
      <c r="F4759" s="8"/>
      <c r="G4759" s="8"/>
      <c r="H4759" s="8"/>
      <c r="I4759" s="8"/>
      <c r="J4759" s="8"/>
      <c r="K4759" s="8"/>
      <c r="L4759" s="8"/>
      <c r="M4759" s="1"/>
      <c r="W4759" s="15"/>
    </row>
    <row r="4760" spans="2:23" ht="0" hidden="1" customHeight="1" x14ac:dyDescent="0.2">
      <c r="B4760" s="8"/>
      <c r="C4760" s="8"/>
      <c r="D4760" s="8"/>
      <c r="E4760" s="8"/>
      <c r="F4760" s="8"/>
      <c r="G4760" s="8"/>
      <c r="H4760" s="8"/>
      <c r="I4760" s="8"/>
      <c r="J4760" s="8"/>
      <c r="K4760" s="8"/>
      <c r="L4760" s="8"/>
      <c r="M4760" s="1"/>
      <c r="W4760" s="15"/>
    </row>
    <row r="4761" spans="2:23" ht="0" hidden="1" customHeight="1" x14ac:dyDescent="0.2">
      <c r="B4761" s="8"/>
      <c r="C4761" s="8"/>
      <c r="D4761" s="8"/>
      <c r="E4761" s="8"/>
      <c r="F4761" s="8"/>
      <c r="G4761" s="8"/>
      <c r="H4761" s="8"/>
      <c r="I4761" s="8"/>
      <c r="J4761" s="8"/>
      <c r="K4761" s="8"/>
      <c r="L4761" s="8"/>
      <c r="M4761" s="1"/>
      <c r="W4761" s="15"/>
    </row>
    <row r="4762" spans="2:23" ht="0" hidden="1" customHeight="1" x14ac:dyDescent="0.2">
      <c r="B4762" s="8"/>
      <c r="C4762" s="8"/>
      <c r="D4762" s="8"/>
      <c r="E4762" s="8"/>
      <c r="F4762" s="8"/>
      <c r="G4762" s="8"/>
      <c r="H4762" s="8"/>
      <c r="I4762" s="8"/>
      <c r="J4762" s="8"/>
      <c r="K4762" s="8"/>
      <c r="L4762" s="8"/>
      <c r="M4762" s="1"/>
      <c r="W4762" s="15"/>
    </row>
    <row r="4763" spans="2:23" ht="0" hidden="1" customHeight="1" x14ac:dyDescent="0.2">
      <c r="B4763" s="8"/>
      <c r="C4763" s="8"/>
      <c r="D4763" s="8"/>
      <c r="E4763" s="8"/>
      <c r="F4763" s="8"/>
      <c r="G4763" s="8"/>
      <c r="H4763" s="8"/>
      <c r="I4763" s="8"/>
      <c r="J4763" s="8"/>
      <c r="K4763" s="8"/>
      <c r="L4763" s="8"/>
      <c r="M4763" s="1"/>
      <c r="W4763" s="15"/>
    </row>
    <row r="4764" spans="2:23" ht="0" hidden="1" customHeight="1" x14ac:dyDescent="0.2">
      <c r="B4764" s="8"/>
      <c r="C4764" s="8"/>
      <c r="D4764" s="8"/>
      <c r="E4764" s="8"/>
      <c r="F4764" s="8"/>
      <c r="G4764" s="8"/>
      <c r="H4764" s="8"/>
      <c r="I4764" s="8"/>
      <c r="J4764" s="8"/>
      <c r="K4764" s="8"/>
      <c r="L4764" s="8"/>
      <c r="M4764" s="1"/>
      <c r="W4764" s="15"/>
    </row>
    <row r="4765" spans="2:23" ht="0" hidden="1" customHeight="1" x14ac:dyDescent="0.2">
      <c r="B4765" s="8"/>
      <c r="C4765" s="8"/>
      <c r="D4765" s="8"/>
      <c r="E4765" s="8"/>
      <c r="F4765" s="8"/>
      <c r="G4765" s="8"/>
      <c r="H4765" s="8"/>
      <c r="I4765" s="8"/>
      <c r="J4765" s="8"/>
      <c r="K4765" s="8"/>
      <c r="L4765" s="8"/>
      <c r="M4765" s="1"/>
      <c r="W4765" s="15"/>
    </row>
    <row r="4766" spans="2:23" ht="0" hidden="1" customHeight="1" x14ac:dyDescent="0.2">
      <c r="B4766" s="8"/>
      <c r="C4766" s="8"/>
      <c r="D4766" s="8"/>
      <c r="E4766" s="8"/>
      <c r="F4766" s="8"/>
      <c r="G4766" s="8"/>
      <c r="H4766" s="8"/>
      <c r="I4766" s="8"/>
      <c r="J4766" s="8"/>
      <c r="K4766" s="8"/>
      <c r="L4766" s="8"/>
      <c r="M4766" s="1"/>
      <c r="W4766" s="15"/>
    </row>
    <row r="4767" spans="2:23" ht="0" hidden="1" customHeight="1" x14ac:dyDescent="0.2">
      <c r="B4767" s="8"/>
      <c r="C4767" s="8"/>
      <c r="D4767" s="8"/>
      <c r="E4767" s="8"/>
      <c r="F4767" s="8"/>
      <c r="G4767" s="8"/>
      <c r="H4767" s="8"/>
      <c r="I4767" s="8"/>
      <c r="J4767" s="8"/>
      <c r="K4767" s="8"/>
      <c r="L4767" s="8"/>
      <c r="M4767" s="1"/>
      <c r="W4767" s="15"/>
    </row>
    <row r="4768" spans="2:23" ht="0" hidden="1" customHeight="1" x14ac:dyDescent="0.2">
      <c r="B4768" s="8"/>
      <c r="C4768" s="8"/>
      <c r="D4768" s="8"/>
      <c r="E4768" s="8"/>
      <c r="F4768" s="8"/>
      <c r="G4768" s="8"/>
      <c r="H4768" s="8"/>
      <c r="I4768" s="8"/>
      <c r="J4768" s="8"/>
      <c r="K4768" s="8"/>
      <c r="L4768" s="8"/>
      <c r="M4768" s="1"/>
      <c r="W4768" s="15"/>
    </row>
    <row r="4769" spans="2:23" ht="0" hidden="1" customHeight="1" x14ac:dyDescent="0.2">
      <c r="B4769" s="8"/>
      <c r="C4769" s="8"/>
      <c r="D4769" s="8"/>
      <c r="E4769" s="8"/>
      <c r="F4769" s="8"/>
      <c r="G4769" s="8"/>
      <c r="H4769" s="8"/>
      <c r="I4769" s="8"/>
      <c r="J4769" s="8"/>
      <c r="K4769" s="8"/>
      <c r="L4769" s="8"/>
      <c r="M4769" s="1"/>
      <c r="W4769" s="15"/>
    </row>
    <row r="4770" spans="2:23" ht="0" hidden="1" customHeight="1" x14ac:dyDescent="0.2">
      <c r="B4770" s="8"/>
      <c r="C4770" s="8"/>
      <c r="D4770" s="8"/>
      <c r="E4770" s="8"/>
      <c r="F4770" s="8"/>
      <c r="G4770" s="8"/>
      <c r="H4770" s="8"/>
      <c r="I4770" s="8"/>
      <c r="J4770" s="8"/>
      <c r="K4770" s="8"/>
      <c r="L4770" s="8"/>
      <c r="M4770" s="1"/>
      <c r="W4770" s="15"/>
    </row>
    <row r="4771" spans="2:23" ht="0" hidden="1" customHeight="1" x14ac:dyDescent="0.2">
      <c r="B4771" s="8"/>
      <c r="C4771" s="8"/>
      <c r="D4771" s="8"/>
      <c r="E4771" s="8"/>
      <c r="F4771" s="8"/>
      <c r="G4771" s="8"/>
      <c r="H4771" s="8"/>
      <c r="I4771" s="8"/>
      <c r="J4771" s="8"/>
      <c r="K4771" s="8"/>
      <c r="L4771" s="8"/>
      <c r="M4771" s="1"/>
      <c r="W4771" s="15"/>
    </row>
    <row r="4772" spans="2:23" ht="0" hidden="1" customHeight="1" x14ac:dyDescent="0.2">
      <c r="B4772" s="8"/>
      <c r="C4772" s="8"/>
      <c r="D4772" s="8"/>
      <c r="E4772" s="8"/>
      <c r="F4772" s="8"/>
      <c r="G4772" s="8"/>
      <c r="H4772" s="8"/>
      <c r="I4772" s="8"/>
      <c r="J4772" s="8"/>
      <c r="K4772" s="8"/>
      <c r="L4772" s="8"/>
      <c r="M4772" s="1"/>
      <c r="W4772" s="15"/>
    </row>
    <row r="4773" spans="2:23" ht="0" hidden="1" customHeight="1" x14ac:dyDescent="0.2">
      <c r="B4773" s="8"/>
      <c r="C4773" s="8"/>
      <c r="D4773" s="8"/>
      <c r="E4773" s="8"/>
      <c r="F4773" s="8"/>
      <c r="G4773" s="8"/>
      <c r="H4773" s="8"/>
      <c r="I4773" s="8"/>
      <c r="J4773" s="8"/>
      <c r="K4773" s="8"/>
      <c r="L4773" s="8"/>
      <c r="M4773" s="1"/>
      <c r="W4773" s="15"/>
    </row>
    <row r="4774" spans="2:23" ht="0" hidden="1" customHeight="1" x14ac:dyDescent="0.2">
      <c r="B4774" s="8"/>
      <c r="C4774" s="8"/>
      <c r="D4774" s="8"/>
      <c r="E4774" s="8"/>
      <c r="F4774" s="8"/>
      <c r="G4774" s="8"/>
      <c r="H4774" s="8"/>
      <c r="I4774" s="8"/>
      <c r="J4774" s="8"/>
      <c r="K4774" s="8"/>
      <c r="L4774" s="8"/>
      <c r="M4774" s="1"/>
      <c r="W4774" s="15"/>
    </row>
    <row r="4775" spans="2:23" ht="0" hidden="1" customHeight="1" x14ac:dyDescent="0.2">
      <c r="B4775" s="8"/>
      <c r="C4775" s="8"/>
      <c r="D4775" s="8"/>
      <c r="E4775" s="8"/>
      <c r="F4775" s="8"/>
      <c r="G4775" s="8"/>
      <c r="H4775" s="8"/>
      <c r="I4775" s="8"/>
      <c r="J4775" s="8"/>
      <c r="K4775" s="8"/>
      <c r="L4775" s="8"/>
      <c r="M4775" s="1"/>
      <c r="W4775" s="15"/>
    </row>
    <row r="4776" spans="2:23" ht="0" hidden="1" customHeight="1" x14ac:dyDescent="0.2">
      <c r="B4776" s="8"/>
      <c r="C4776" s="8"/>
      <c r="D4776" s="8"/>
      <c r="E4776" s="8"/>
      <c r="F4776" s="8"/>
      <c r="G4776" s="8"/>
      <c r="H4776" s="8"/>
      <c r="I4776" s="8"/>
      <c r="J4776" s="8"/>
      <c r="K4776" s="8"/>
      <c r="L4776" s="8"/>
      <c r="M4776" s="1"/>
      <c r="W4776" s="15"/>
    </row>
    <row r="4777" spans="2:23" ht="0" hidden="1" customHeight="1" x14ac:dyDescent="0.2">
      <c r="B4777" s="8"/>
      <c r="C4777" s="8"/>
      <c r="D4777" s="8"/>
      <c r="E4777" s="8"/>
      <c r="F4777" s="8"/>
      <c r="G4777" s="8"/>
      <c r="H4777" s="8"/>
      <c r="I4777" s="8"/>
      <c r="J4777" s="8"/>
      <c r="K4777" s="8"/>
      <c r="L4777" s="8"/>
      <c r="M4777" s="1"/>
      <c r="W4777" s="15"/>
    </row>
    <row r="4778" spans="2:23" ht="0" hidden="1" customHeight="1" x14ac:dyDescent="0.2">
      <c r="B4778" s="8"/>
      <c r="C4778" s="8"/>
      <c r="D4778" s="8"/>
      <c r="E4778" s="8"/>
      <c r="F4778" s="8"/>
      <c r="G4778" s="8"/>
      <c r="H4778" s="8"/>
      <c r="I4778" s="8"/>
      <c r="J4778" s="8"/>
      <c r="K4778" s="8"/>
      <c r="L4778" s="8"/>
      <c r="M4778" s="1"/>
      <c r="W4778" s="15"/>
    </row>
    <row r="4779" spans="2:23" ht="0" hidden="1" customHeight="1" x14ac:dyDescent="0.2">
      <c r="B4779" s="8"/>
      <c r="C4779" s="8"/>
      <c r="D4779" s="8"/>
      <c r="E4779" s="8"/>
      <c r="F4779" s="8"/>
      <c r="G4779" s="8"/>
      <c r="H4779" s="8"/>
      <c r="I4779" s="8"/>
      <c r="J4779" s="8"/>
      <c r="K4779" s="8"/>
      <c r="L4779" s="8"/>
      <c r="M4779" s="1"/>
      <c r="W4779" s="15"/>
    </row>
    <row r="4780" spans="2:23" ht="0" hidden="1" customHeight="1" x14ac:dyDescent="0.2">
      <c r="B4780" s="8"/>
      <c r="C4780" s="8"/>
      <c r="D4780" s="8"/>
      <c r="E4780" s="8"/>
      <c r="F4780" s="8"/>
      <c r="G4780" s="8"/>
      <c r="H4780" s="8"/>
      <c r="I4780" s="8"/>
      <c r="J4780" s="8"/>
      <c r="K4780" s="8"/>
      <c r="L4780" s="8"/>
      <c r="M4780" s="1"/>
      <c r="W4780" s="15"/>
    </row>
    <row r="4781" spans="2:23" ht="0" hidden="1" customHeight="1" x14ac:dyDescent="0.2">
      <c r="B4781" s="8"/>
      <c r="C4781" s="8"/>
      <c r="D4781" s="8"/>
      <c r="E4781" s="8"/>
      <c r="F4781" s="8"/>
      <c r="G4781" s="8"/>
      <c r="H4781" s="8"/>
      <c r="I4781" s="8"/>
      <c r="J4781" s="8"/>
      <c r="K4781" s="8"/>
      <c r="L4781" s="8"/>
      <c r="M4781" s="1"/>
      <c r="W4781" s="15"/>
    </row>
    <row r="4782" spans="2:23" ht="0" hidden="1" customHeight="1" x14ac:dyDescent="0.2">
      <c r="B4782" s="8"/>
      <c r="C4782" s="8"/>
      <c r="D4782" s="8"/>
      <c r="E4782" s="8"/>
      <c r="F4782" s="8"/>
      <c r="G4782" s="8"/>
      <c r="H4782" s="8"/>
      <c r="I4782" s="8"/>
      <c r="J4782" s="8"/>
      <c r="K4782" s="8"/>
      <c r="L4782" s="8"/>
      <c r="M4782" s="1"/>
      <c r="W4782" s="15"/>
    </row>
    <row r="4783" spans="2:23" ht="0" hidden="1" customHeight="1" x14ac:dyDescent="0.2">
      <c r="B4783" s="8"/>
      <c r="C4783" s="8"/>
      <c r="D4783" s="8"/>
      <c r="E4783" s="8"/>
      <c r="F4783" s="8"/>
      <c r="G4783" s="8"/>
      <c r="H4783" s="8"/>
      <c r="I4783" s="8"/>
      <c r="J4783" s="8"/>
      <c r="K4783" s="8"/>
      <c r="L4783" s="8"/>
      <c r="M4783" s="1"/>
      <c r="W4783" s="15"/>
    </row>
    <row r="4784" spans="2:23" ht="0" hidden="1" customHeight="1" x14ac:dyDescent="0.2">
      <c r="B4784" s="8"/>
      <c r="C4784" s="8"/>
      <c r="D4784" s="8"/>
      <c r="E4784" s="8"/>
      <c r="F4784" s="8"/>
      <c r="G4784" s="8"/>
      <c r="H4784" s="8"/>
      <c r="I4784" s="8"/>
      <c r="J4784" s="8"/>
      <c r="K4784" s="8"/>
      <c r="L4784" s="8"/>
      <c r="M4784" s="1"/>
      <c r="W4784" s="15"/>
    </row>
    <row r="4785" spans="2:23" ht="0" hidden="1" customHeight="1" x14ac:dyDescent="0.2">
      <c r="B4785" s="8"/>
      <c r="C4785" s="8"/>
      <c r="D4785" s="8"/>
      <c r="E4785" s="8"/>
      <c r="F4785" s="8"/>
      <c r="G4785" s="8"/>
      <c r="H4785" s="8"/>
      <c r="I4785" s="8"/>
      <c r="J4785" s="8"/>
      <c r="K4785" s="8"/>
      <c r="L4785" s="8"/>
      <c r="M4785" s="1"/>
      <c r="W4785" s="15"/>
    </row>
    <row r="4786" spans="2:23" ht="0" hidden="1" customHeight="1" x14ac:dyDescent="0.2">
      <c r="B4786" s="8"/>
      <c r="C4786" s="8"/>
      <c r="D4786" s="8"/>
      <c r="E4786" s="8"/>
      <c r="F4786" s="8"/>
      <c r="G4786" s="8"/>
      <c r="H4786" s="8"/>
      <c r="I4786" s="8"/>
      <c r="J4786" s="8"/>
      <c r="K4786" s="8"/>
      <c r="L4786" s="8"/>
      <c r="M4786" s="1"/>
      <c r="W4786" s="15"/>
    </row>
    <row r="4787" spans="2:23" ht="0" hidden="1" customHeight="1" x14ac:dyDescent="0.2">
      <c r="B4787" s="8"/>
      <c r="C4787" s="8"/>
      <c r="D4787" s="8"/>
      <c r="E4787" s="8"/>
      <c r="F4787" s="8"/>
      <c r="G4787" s="8"/>
      <c r="H4787" s="8"/>
      <c r="I4787" s="8"/>
      <c r="J4787" s="8"/>
      <c r="K4787" s="8"/>
      <c r="L4787" s="8"/>
      <c r="M4787" s="1"/>
      <c r="W4787" s="15"/>
    </row>
    <row r="4788" spans="2:23" ht="0" hidden="1" customHeight="1" x14ac:dyDescent="0.2">
      <c r="B4788" s="8"/>
      <c r="C4788" s="8"/>
      <c r="D4788" s="8"/>
      <c r="E4788" s="8"/>
      <c r="F4788" s="8"/>
      <c r="G4788" s="8"/>
      <c r="H4788" s="8"/>
      <c r="I4788" s="8"/>
      <c r="J4788" s="8"/>
      <c r="K4788" s="8"/>
      <c r="L4788" s="8"/>
      <c r="M4788" s="1"/>
      <c r="W4788" s="15"/>
    </row>
    <row r="4789" spans="2:23" ht="0" hidden="1" customHeight="1" x14ac:dyDescent="0.2">
      <c r="B4789" s="8"/>
      <c r="C4789" s="8"/>
      <c r="D4789" s="8"/>
      <c r="E4789" s="8"/>
      <c r="F4789" s="8"/>
      <c r="G4789" s="8"/>
      <c r="H4789" s="8"/>
      <c r="I4789" s="8"/>
      <c r="J4789" s="8"/>
      <c r="K4789" s="8"/>
      <c r="L4789" s="8"/>
      <c r="M4789" s="1"/>
      <c r="W4789" s="15"/>
    </row>
    <row r="4790" spans="2:23" ht="0" hidden="1" customHeight="1" x14ac:dyDescent="0.2">
      <c r="B4790" s="8"/>
      <c r="C4790" s="8"/>
      <c r="D4790" s="8"/>
      <c r="E4790" s="8"/>
      <c r="F4790" s="8"/>
      <c r="G4790" s="8"/>
      <c r="H4790" s="8"/>
      <c r="I4790" s="8"/>
      <c r="J4790" s="8"/>
      <c r="K4790" s="8"/>
      <c r="L4790" s="8"/>
      <c r="M4790" s="1"/>
      <c r="W4790" s="15"/>
    </row>
    <row r="4791" spans="2:23" ht="0" hidden="1" customHeight="1" x14ac:dyDescent="0.2">
      <c r="B4791" s="8"/>
      <c r="C4791" s="8"/>
      <c r="D4791" s="8"/>
      <c r="E4791" s="8"/>
      <c r="F4791" s="8"/>
      <c r="G4791" s="8"/>
      <c r="H4791" s="8"/>
      <c r="I4791" s="8"/>
      <c r="J4791" s="8"/>
      <c r="K4791" s="8"/>
      <c r="L4791" s="8"/>
      <c r="M4791" s="1"/>
      <c r="W4791" s="15"/>
    </row>
    <row r="4792" spans="2:23" ht="0" hidden="1" customHeight="1" x14ac:dyDescent="0.2">
      <c r="B4792" s="8"/>
      <c r="C4792" s="8"/>
      <c r="D4792" s="8"/>
      <c r="E4792" s="8"/>
      <c r="F4792" s="8"/>
      <c r="G4792" s="8"/>
      <c r="H4792" s="8"/>
      <c r="I4792" s="8"/>
      <c r="J4792" s="8"/>
      <c r="K4792" s="8"/>
      <c r="L4792" s="8"/>
      <c r="M4792" s="1"/>
      <c r="W4792" s="15"/>
    </row>
    <row r="4793" spans="2:23" ht="0" hidden="1" customHeight="1" x14ac:dyDescent="0.2">
      <c r="B4793" s="8"/>
      <c r="C4793" s="8"/>
      <c r="D4793" s="8"/>
      <c r="E4793" s="8"/>
      <c r="F4793" s="8"/>
      <c r="G4793" s="8"/>
      <c r="H4793" s="8"/>
      <c r="I4793" s="8"/>
      <c r="J4793" s="8"/>
      <c r="K4793" s="8"/>
      <c r="L4793" s="8"/>
      <c r="M4793" s="1"/>
      <c r="W4793" s="15"/>
    </row>
    <row r="4794" spans="2:23" ht="0" hidden="1" customHeight="1" x14ac:dyDescent="0.2">
      <c r="B4794" s="8"/>
      <c r="C4794" s="8"/>
      <c r="D4794" s="8"/>
      <c r="E4794" s="8"/>
      <c r="F4794" s="8"/>
      <c r="G4794" s="8"/>
      <c r="H4794" s="8"/>
      <c r="I4794" s="8"/>
      <c r="J4794" s="8"/>
      <c r="K4794" s="8"/>
      <c r="L4794" s="8"/>
      <c r="M4794" s="1"/>
      <c r="W4794" s="15"/>
    </row>
    <row r="4795" spans="2:23" ht="0" hidden="1" customHeight="1" x14ac:dyDescent="0.2">
      <c r="B4795" s="8"/>
      <c r="C4795" s="8"/>
      <c r="D4795" s="8"/>
      <c r="E4795" s="8"/>
      <c r="F4795" s="8"/>
      <c r="G4795" s="8"/>
      <c r="H4795" s="8"/>
      <c r="I4795" s="8"/>
      <c r="J4795" s="8"/>
      <c r="K4795" s="8"/>
      <c r="L4795" s="8"/>
      <c r="M4795" s="1"/>
      <c r="W4795" s="15"/>
    </row>
    <row r="4796" spans="2:23" ht="0" hidden="1" customHeight="1" x14ac:dyDescent="0.2">
      <c r="B4796" s="8"/>
      <c r="C4796" s="8"/>
      <c r="D4796" s="8"/>
      <c r="E4796" s="8"/>
      <c r="F4796" s="8"/>
      <c r="G4796" s="8"/>
      <c r="H4796" s="8"/>
      <c r="I4796" s="8"/>
      <c r="J4796" s="8"/>
      <c r="K4796" s="8"/>
      <c r="L4796" s="8"/>
      <c r="M4796" s="1"/>
      <c r="W4796" s="15"/>
    </row>
    <row r="4797" spans="2:23" ht="0" hidden="1" customHeight="1" x14ac:dyDescent="0.2">
      <c r="B4797" s="8"/>
      <c r="C4797" s="8"/>
      <c r="D4797" s="8"/>
      <c r="E4797" s="8"/>
      <c r="F4797" s="8"/>
      <c r="G4797" s="8"/>
      <c r="H4797" s="8"/>
      <c r="I4797" s="8"/>
      <c r="J4797" s="8"/>
      <c r="K4797" s="8"/>
      <c r="L4797" s="8"/>
      <c r="M4797" s="1"/>
      <c r="W4797" s="15"/>
    </row>
    <row r="4798" spans="2:23" ht="0" hidden="1" customHeight="1" x14ac:dyDescent="0.2">
      <c r="B4798" s="8"/>
      <c r="C4798" s="8"/>
      <c r="D4798" s="8"/>
      <c r="E4798" s="8"/>
      <c r="F4798" s="8"/>
      <c r="G4798" s="8"/>
      <c r="H4798" s="8"/>
      <c r="I4798" s="8"/>
      <c r="J4798" s="8"/>
      <c r="K4798" s="8"/>
      <c r="L4798" s="8"/>
      <c r="M4798" s="1"/>
      <c r="W4798" s="15"/>
    </row>
    <row r="4799" spans="2:23" ht="0" hidden="1" customHeight="1" x14ac:dyDescent="0.2">
      <c r="B4799" s="8"/>
      <c r="C4799" s="8"/>
      <c r="D4799" s="8"/>
      <c r="E4799" s="8"/>
      <c r="F4799" s="8"/>
      <c r="G4799" s="8"/>
      <c r="H4799" s="8"/>
      <c r="I4799" s="8"/>
      <c r="J4799" s="8"/>
      <c r="K4799" s="8"/>
      <c r="L4799" s="8"/>
      <c r="M4799" s="1"/>
      <c r="W4799" s="15"/>
    </row>
    <row r="4800" spans="2:23" ht="0" hidden="1" customHeight="1" x14ac:dyDescent="0.2">
      <c r="B4800" s="8"/>
      <c r="C4800" s="8"/>
      <c r="D4800" s="8"/>
      <c r="E4800" s="8"/>
      <c r="F4800" s="8"/>
      <c r="G4800" s="8"/>
      <c r="H4800" s="8"/>
      <c r="I4800" s="8"/>
      <c r="J4800" s="8"/>
      <c r="K4800" s="8"/>
      <c r="L4800" s="8"/>
      <c r="M4800" s="1"/>
      <c r="W4800" s="15"/>
    </row>
    <row r="4801" spans="2:23" ht="0" hidden="1" customHeight="1" x14ac:dyDescent="0.2">
      <c r="B4801" s="8"/>
      <c r="C4801" s="8"/>
      <c r="D4801" s="8"/>
      <c r="E4801" s="8"/>
      <c r="F4801" s="8"/>
      <c r="G4801" s="8"/>
      <c r="H4801" s="8"/>
      <c r="I4801" s="8"/>
      <c r="J4801" s="8"/>
      <c r="K4801" s="8"/>
      <c r="L4801" s="8"/>
      <c r="M4801" s="1"/>
      <c r="W4801" s="15"/>
    </row>
    <row r="4802" spans="2:23" ht="0" hidden="1" customHeight="1" x14ac:dyDescent="0.2">
      <c r="B4802" s="8"/>
      <c r="C4802" s="8"/>
      <c r="D4802" s="8"/>
      <c r="E4802" s="8"/>
      <c r="F4802" s="8"/>
      <c r="G4802" s="8"/>
      <c r="H4802" s="8"/>
      <c r="I4802" s="8"/>
      <c r="J4802" s="8"/>
      <c r="K4802" s="8"/>
      <c r="L4802" s="8"/>
      <c r="M4802" s="1"/>
      <c r="W4802" s="15"/>
    </row>
    <row r="4803" spans="2:23" ht="0" hidden="1" customHeight="1" x14ac:dyDescent="0.2">
      <c r="B4803" s="8"/>
      <c r="C4803" s="8"/>
      <c r="D4803" s="8"/>
      <c r="E4803" s="8"/>
      <c r="F4803" s="8"/>
      <c r="G4803" s="8"/>
      <c r="H4803" s="8"/>
      <c r="I4803" s="8"/>
      <c r="J4803" s="8"/>
      <c r="K4803" s="8"/>
      <c r="L4803" s="8"/>
      <c r="M4803" s="1"/>
      <c r="W4803" s="15"/>
    </row>
    <row r="4804" spans="2:23" ht="0" hidden="1" customHeight="1" x14ac:dyDescent="0.2">
      <c r="B4804" s="8"/>
      <c r="C4804" s="8"/>
      <c r="D4804" s="8"/>
      <c r="E4804" s="8"/>
      <c r="F4804" s="8"/>
      <c r="G4804" s="8"/>
      <c r="H4804" s="8"/>
      <c r="I4804" s="8"/>
      <c r="J4804" s="8"/>
      <c r="K4804" s="8"/>
      <c r="L4804" s="8"/>
      <c r="M4804" s="1"/>
      <c r="W4804" s="15"/>
    </row>
    <row r="4805" spans="2:23" ht="0" hidden="1" customHeight="1" x14ac:dyDescent="0.2">
      <c r="B4805" s="8"/>
      <c r="C4805" s="8"/>
      <c r="D4805" s="8"/>
      <c r="E4805" s="8"/>
      <c r="F4805" s="8"/>
      <c r="G4805" s="8"/>
      <c r="H4805" s="8"/>
      <c r="I4805" s="8"/>
      <c r="J4805" s="8"/>
      <c r="K4805" s="8"/>
      <c r="L4805" s="8"/>
      <c r="M4805" s="1"/>
      <c r="W4805" s="15"/>
    </row>
    <row r="4806" spans="2:23" ht="0" hidden="1" customHeight="1" x14ac:dyDescent="0.2">
      <c r="B4806" s="8"/>
      <c r="C4806" s="8"/>
      <c r="D4806" s="8"/>
      <c r="E4806" s="8"/>
      <c r="F4806" s="8"/>
      <c r="G4806" s="8"/>
      <c r="H4806" s="8"/>
      <c r="I4806" s="8"/>
      <c r="J4806" s="8"/>
      <c r="K4806" s="8"/>
      <c r="L4806" s="8"/>
      <c r="M4806" s="1"/>
      <c r="W4806" s="15"/>
    </row>
    <row r="4807" spans="2:23" ht="0" hidden="1" customHeight="1" x14ac:dyDescent="0.2">
      <c r="B4807" s="8"/>
      <c r="C4807" s="8"/>
      <c r="D4807" s="8"/>
      <c r="E4807" s="8"/>
      <c r="F4807" s="8"/>
      <c r="G4807" s="8"/>
      <c r="H4807" s="8"/>
      <c r="I4807" s="8"/>
      <c r="J4807" s="8"/>
      <c r="K4807" s="8"/>
      <c r="L4807" s="8"/>
      <c r="M4807" s="1"/>
      <c r="W4807" s="15"/>
    </row>
    <row r="4808" spans="2:23" ht="0" hidden="1" customHeight="1" x14ac:dyDescent="0.2">
      <c r="B4808" s="8"/>
      <c r="C4808" s="8"/>
      <c r="D4808" s="8"/>
      <c r="E4808" s="8"/>
      <c r="F4808" s="8"/>
      <c r="G4808" s="8"/>
      <c r="H4808" s="8"/>
      <c r="I4808" s="8"/>
      <c r="J4808" s="8"/>
      <c r="K4808" s="8"/>
      <c r="L4808" s="8"/>
      <c r="M4808" s="1"/>
      <c r="W4808" s="15"/>
    </row>
    <row r="4809" spans="2:23" ht="0" hidden="1" customHeight="1" x14ac:dyDescent="0.2">
      <c r="B4809" s="8"/>
      <c r="C4809" s="8"/>
      <c r="D4809" s="8"/>
      <c r="E4809" s="8"/>
      <c r="F4809" s="8"/>
      <c r="G4809" s="8"/>
      <c r="H4809" s="8"/>
      <c r="I4809" s="8"/>
      <c r="J4809" s="8"/>
      <c r="K4809" s="8"/>
      <c r="L4809" s="8"/>
      <c r="M4809" s="1"/>
      <c r="W4809" s="15"/>
    </row>
    <row r="4810" spans="2:23" ht="0" hidden="1" customHeight="1" x14ac:dyDescent="0.2">
      <c r="B4810" s="8"/>
      <c r="C4810" s="8"/>
      <c r="D4810" s="8"/>
      <c r="E4810" s="8"/>
      <c r="F4810" s="8"/>
      <c r="G4810" s="8"/>
      <c r="H4810" s="8"/>
      <c r="I4810" s="8"/>
      <c r="J4810" s="8"/>
      <c r="K4810" s="8"/>
      <c r="L4810" s="8"/>
      <c r="M4810" s="1"/>
      <c r="W4810" s="15"/>
    </row>
    <row r="4811" spans="2:23" ht="0" hidden="1" customHeight="1" x14ac:dyDescent="0.2">
      <c r="B4811" s="8"/>
      <c r="C4811" s="8"/>
      <c r="D4811" s="8"/>
      <c r="E4811" s="8"/>
      <c r="F4811" s="8"/>
      <c r="G4811" s="8"/>
      <c r="H4811" s="8"/>
      <c r="I4811" s="8"/>
      <c r="J4811" s="8"/>
      <c r="K4811" s="8"/>
      <c r="L4811" s="8"/>
      <c r="M4811" s="1"/>
      <c r="W4811" s="15"/>
    </row>
    <row r="4812" spans="2:23" ht="0" hidden="1" customHeight="1" x14ac:dyDescent="0.2">
      <c r="B4812" s="8"/>
      <c r="C4812" s="8"/>
      <c r="D4812" s="8"/>
      <c r="E4812" s="8"/>
      <c r="F4812" s="8"/>
      <c r="G4812" s="8"/>
      <c r="H4812" s="8"/>
      <c r="I4812" s="8"/>
      <c r="J4812" s="8"/>
      <c r="K4812" s="8"/>
      <c r="L4812" s="8"/>
      <c r="M4812" s="1"/>
      <c r="W4812" s="15"/>
    </row>
    <row r="4813" spans="2:23" ht="0" hidden="1" customHeight="1" x14ac:dyDescent="0.2">
      <c r="B4813" s="8"/>
      <c r="C4813" s="8"/>
      <c r="D4813" s="8"/>
      <c r="E4813" s="8"/>
      <c r="F4813" s="8"/>
      <c r="G4813" s="8"/>
      <c r="H4813" s="8"/>
      <c r="I4813" s="8"/>
      <c r="J4813" s="8"/>
      <c r="K4813" s="8"/>
      <c r="L4813" s="8"/>
      <c r="M4813" s="1"/>
      <c r="W4813" s="15"/>
    </row>
    <row r="4814" spans="2:23" ht="0" hidden="1" customHeight="1" x14ac:dyDescent="0.2">
      <c r="B4814" s="8"/>
      <c r="C4814" s="8"/>
      <c r="D4814" s="8"/>
      <c r="E4814" s="8"/>
      <c r="F4814" s="8"/>
      <c r="G4814" s="8"/>
      <c r="H4814" s="8"/>
      <c r="I4814" s="8"/>
      <c r="J4814" s="8"/>
      <c r="K4814" s="8"/>
      <c r="L4814" s="8"/>
      <c r="M4814" s="1"/>
      <c r="W4814" s="15"/>
    </row>
    <row r="4815" spans="2:23" ht="0" hidden="1" customHeight="1" x14ac:dyDescent="0.2">
      <c r="B4815" s="8"/>
      <c r="C4815" s="8"/>
      <c r="D4815" s="8"/>
      <c r="E4815" s="8"/>
      <c r="F4815" s="8"/>
      <c r="G4815" s="8"/>
      <c r="H4815" s="8"/>
      <c r="I4815" s="8"/>
      <c r="J4815" s="8"/>
      <c r="K4815" s="8"/>
      <c r="L4815" s="8"/>
      <c r="M4815" s="1"/>
      <c r="W4815" s="15"/>
    </row>
    <row r="4816" spans="2:23" ht="0" hidden="1" customHeight="1" x14ac:dyDescent="0.2">
      <c r="B4816" s="8"/>
      <c r="C4816" s="8"/>
      <c r="D4816" s="8"/>
      <c r="E4816" s="8"/>
      <c r="F4816" s="8"/>
      <c r="G4816" s="8"/>
      <c r="H4816" s="8"/>
      <c r="I4816" s="8"/>
      <c r="J4816" s="8"/>
      <c r="K4816" s="8"/>
      <c r="L4816" s="8"/>
      <c r="M4816" s="1"/>
      <c r="W4816" s="15"/>
    </row>
    <row r="4817" spans="2:23" ht="0" hidden="1" customHeight="1" x14ac:dyDescent="0.2">
      <c r="B4817" s="8"/>
      <c r="C4817" s="8"/>
      <c r="D4817" s="8"/>
      <c r="E4817" s="8"/>
      <c r="F4817" s="8"/>
      <c r="G4817" s="8"/>
      <c r="H4817" s="8"/>
      <c r="I4817" s="8"/>
      <c r="J4817" s="8"/>
      <c r="K4817" s="8"/>
      <c r="L4817" s="8"/>
      <c r="M4817" s="1"/>
      <c r="W4817" s="15"/>
    </row>
    <row r="4818" spans="2:23" ht="0" hidden="1" customHeight="1" x14ac:dyDescent="0.2">
      <c r="B4818" s="8"/>
      <c r="C4818" s="8"/>
      <c r="D4818" s="8"/>
      <c r="E4818" s="8"/>
      <c r="F4818" s="8"/>
      <c r="G4818" s="8"/>
      <c r="H4818" s="8"/>
      <c r="I4818" s="8"/>
      <c r="J4818" s="8"/>
      <c r="K4818" s="8"/>
      <c r="L4818" s="8"/>
      <c r="M4818" s="1"/>
      <c r="W4818" s="15"/>
    </row>
    <row r="4819" spans="2:23" ht="0" hidden="1" customHeight="1" x14ac:dyDescent="0.2">
      <c r="B4819" s="8"/>
      <c r="C4819" s="8"/>
      <c r="D4819" s="8"/>
      <c r="E4819" s="8"/>
      <c r="F4819" s="8"/>
      <c r="G4819" s="8"/>
      <c r="H4819" s="8"/>
      <c r="I4819" s="8"/>
      <c r="J4819" s="8"/>
      <c r="K4819" s="8"/>
      <c r="L4819" s="8"/>
      <c r="M4819" s="1"/>
      <c r="W4819" s="15"/>
    </row>
    <row r="4820" spans="2:23" ht="0" hidden="1" customHeight="1" x14ac:dyDescent="0.2">
      <c r="B4820" s="8"/>
      <c r="C4820" s="8"/>
      <c r="D4820" s="8"/>
      <c r="E4820" s="8"/>
      <c r="F4820" s="8"/>
      <c r="G4820" s="8"/>
      <c r="H4820" s="8"/>
      <c r="I4820" s="8"/>
      <c r="J4820" s="8"/>
      <c r="K4820" s="8"/>
      <c r="L4820" s="8"/>
      <c r="M4820" s="1"/>
      <c r="W4820" s="15"/>
    </row>
    <row r="4821" spans="2:23" ht="0" hidden="1" customHeight="1" x14ac:dyDescent="0.2">
      <c r="B4821" s="8"/>
      <c r="C4821" s="8"/>
      <c r="D4821" s="8"/>
      <c r="E4821" s="8"/>
      <c r="F4821" s="8"/>
      <c r="G4821" s="8"/>
      <c r="H4821" s="8"/>
      <c r="I4821" s="8"/>
      <c r="J4821" s="8"/>
      <c r="K4821" s="8"/>
      <c r="L4821" s="8"/>
      <c r="M4821" s="1"/>
      <c r="W4821" s="15"/>
    </row>
    <row r="4822" spans="2:23" ht="0" hidden="1" customHeight="1" x14ac:dyDescent="0.2">
      <c r="B4822" s="8"/>
      <c r="C4822" s="8"/>
      <c r="D4822" s="8"/>
      <c r="E4822" s="8"/>
      <c r="F4822" s="8"/>
      <c r="G4822" s="8"/>
      <c r="H4822" s="8"/>
      <c r="I4822" s="8"/>
      <c r="J4822" s="8"/>
      <c r="K4822" s="8"/>
      <c r="L4822" s="8"/>
      <c r="M4822" s="1"/>
      <c r="W4822" s="15"/>
    </row>
    <row r="4823" spans="2:23" ht="0" hidden="1" customHeight="1" x14ac:dyDescent="0.2">
      <c r="B4823" s="8"/>
      <c r="C4823" s="8"/>
      <c r="D4823" s="8"/>
      <c r="E4823" s="8"/>
      <c r="F4823" s="8"/>
      <c r="G4823" s="8"/>
      <c r="H4823" s="8"/>
      <c r="I4823" s="8"/>
      <c r="J4823" s="8"/>
      <c r="K4823" s="8"/>
      <c r="L4823" s="8"/>
      <c r="M4823" s="1"/>
      <c r="W4823" s="15"/>
    </row>
    <row r="4824" spans="2:23" ht="0" hidden="1" customHeight="1" x14ac:dyDescent="0.2">
      <c r="B4824" s="8"/>
      <c r="C4824" s="8"/>
      <c r="D4824" s="8"/>
      <c r="E4824" s="8"/>
      <c r="F4824" s="8"/>
      <c r="G4824" s="8"/>
      <c r="H4824" s="8"/>
      <c r="I4824" s="8"/>
      <c r="J4824" s="8"/>
      <c r="K4824" s="8"/>
      <c r="L4824" s="8"/>
      <c r="M4824" s="1"/>
      <c r="W4824" s="15"/>
    </row>
    <row r="4825" spans="2:23" ht="0" hidden="1" customHeight="1" x14ac:dyDescent="0.2">
      <c r="B4825" s="8"/>
      <c r="C4825" s="8"/>
      <c r="D4825" s="8"/>
      <c r="E4825" s="8"/>
      <c r="F4825" s="8"/>
      <c r="G4825" s="8"/>
      <c r="H4825" s="8"/>
      <c r="I4825" s="8"/>
      <c r="J4825" s="8"/>
      <c r="K4825" s="8"/>
      <c r="L4825" s="8"/>
      <c r="M4825" s="1"/>
      <c r="W4825" s="15"/>
    </row>
    <row r="4826" spans="2:23" ht="0" hidden="1" customHeight="1" x14ac:dyDescent="0.2">
      <c r="B4826" s="8"/>
      <c r="C4826" s="8"/>
      <c r="D4826" s="8"/>
      <c r="E4826" s="8"/>
      <c r="F4826" s="8"/>
      <c r="G4826" s="8"/>
      <c r="H4826" s="8"/>
      <c r="I4826" s="8"/>
      <c r="J4826" s="8"/>
      <c r="K4826" s="8"/>
      <c r="L4826" s="8"/>
      <c r="M4826" s="1"/>
      <c r="W4826" s="15"/>
    </row>
    <row r="4827" spans="2:23" ht="0" hidden="1" customHeight="1" x14ac:dyDescent="0.2">
      <c r="B4827" s="8"/>
      <c r="C4827" s="8"/>
      <c r="D4827" s="8"/>
      <c r="E4827" s="8"/>
      <c r="F4827" s="8"/>
      <c r="G4827" s="8"/>
      <c r="H4827" s="8"/>
      <c r="I4827" s="8"/>
      <c r="J4827" s="8"/>
      <c r="K4827" s="8"/>
      <c r="L4827" s="8"/>
      <c r="M4827" s="1"/>
      <c r="W4827" s="15"/>
    </row>
    <row r="4828" spans="2:23" ht="0" hidden="1" customHeight="1" x14ac:dyDescent="0.2">
      <c r="B4828" s="8"/>
      <c r="C4828" s="8"/>
      <c r="D4828" s="8"/>
      <c r="E4828" s="8"/>
      <c r="F4828" s="8"/>
      <c r="G4828" s="8"/>
      <c r="H4828" s="8"/>
      <c r="I4828" s="8"/>
      <c r="J4828" s="8"/>
      <c r="K4828" s="8"/>
      <c r="L4828" s="8"/>
      <c r="M4828" s="1"/>
      <c r="W4828" s="15"/>
    </row>
    <row r="4829" spans="2:23" ht="0" hidden="1" customHeight="1" x14ac:dyDescent="0.2">
      <c r="B4829" s="8"/>
      <c r="C4829" s="8"/>
      <c r="D4829" s="8"/>
      <c r="E4829" s="8"/>
      <c r="F4829" s="8"/>
      <c r="G4829" s="8"/>
      <c r="H4829" s="8"/>
      <c r="I4829" s="8"/>
      <c r="J4829" s="8"/>
      <c r="K4829" s="8"/>
      <c r="L4829" s="8"/>
      <c r="M4829" s="1"/>
      <c r="W4829" s="15"/>
    </row>
    <row r="4830" spans="2:23" ht="0" hidden="1" customHeight="1" x14ac:dyDescent="0.2">
      <c r="B4830" s="8"/>
      <c r="C4830" s="8"/>
      <c r="D4830" s="8"/>
      <c r="E4830" s="8"/>
      <c r="F4830" s="8"/>
      <c r="G4830" s="8"/>
      <c r="H4830" s="8"/>
      <c r="I4830" s="8"/>
      <c r="J4830" s="8"/>
      <c r="K4830" s="8"/>
      <c r="L4830" s="8"/>
      <c r="M4830" s="1"/>
      <c r="W4830" s="15"/>
    </row>
    <row r="4831" spans="2:23" ht="0" hidden="1" customHeight="1" x14ac:dyDescent="0.2">
      <c r="B4831" s="8"/>
      <c r="C4831" s="8"/>
      <c r="D4831" s="8"/>
      <c r="E4831" s="8"/>
      <c r="F4831" s="8"/>
      <c r="G4831" s="8"/>
      <c r="H4831" s="8"/>
      <c r="I4831" s="8"/>
      <c r="J4831" s="8"/>
      <c r="K4831" s="8"/>
      <c r="L4831" s="8"/>
      <c r="M4831" s="1"/>
      <c r="W4831" s="15"/>
    </row>
    <row r="4832" spans="2:23" ht="0" hidden="1" customHeight="1" x14ac:dyDescent="0.2">
      <c r="B4832" s="8"/>
      <c r="C4832" s="8"/>
      <c r="D4832" s="8"/>
      <c r="E4832" s="8"/>
      <c r="F4832" s="8"/>
      <c r="G4832" s="8"/>
      <c r="H4832" s="8"/>
      <c r="I4832" s="8"/>
      <c r="J4832" s="8"/>
      <c r="K4832" s="8"/>
      <c r="L4832" s="8"/>
      <c r="M4832" s="1"/>
      <c r="W4832" s="15"/>
    </row>
    <row r="4833" spans="2:23" ht="0" hidden="1" customHeight="1" x14ac:dyDescent="0.2">
      <c r="B4833" s="8"/>
      <c r="C4833" s="8"/>
      <c r="D4833" s="8"/>
      <c r="E4833" s="8"/>
      <c r="F4833" s="8"/>
      <c r="G4833" s="8"/>
      <c r="H4833" s="8"/>
      <c r="I4833" s="8"/>
      <c r="J4833" s="8"/>
      <c r="K4833" s="8"/>
      <c r="L4833" s="8"/>
      <c r="M4833" s="1"/>
      <c r="W4833" s="15"/>
    </row>
    <row r="4834" spans="2:23" ht="0" hidden="1" customHeight="1" x14ac:dyDescent="0.2">
      <c r="B4834" s="8"/>
      <c r="C4834" s="8"/>
      <c r="D4834" s="8"/>
      <c r="E4834" s="8"/>
      <c r="F4834" s="8"/>
      <c r="G4834" s="8"/>
      <c r="H4834" s="8"/>
      <c r="I4834" s="8"/>
      <c r="J4834" s="8"/>
      <c r="K4834" s="8"/>
      <c r="L4834" s="8"/>
      <c r="M4834" s="1"/>
      <c r="W4834" s="15"/>
    </row>
    <row r="4835" spans="2:23" ht="0" hidden="1" customHeight="1" x14ac:dyDescent="0.2">
      <c r="B4835" s="8"/>
      <c r="C4835" s="8"/>
      <c r="D4835" s="8"/>
      <c r="E4835" s="8"/>
      <c r="F4835" s="8"/>
      <c r="G4835" s="8"/>
      <c r="H4835" s="8"/>
      <c r="I4835" s="8"/>
      <c r="J4835" s="8"/>
      <c r="K4835" s="8"/>
      <c r="L4835" s="8"/>
      <c r="M4835" s="1"/>
      <c r="W4835" s="15"/>
    </row>
    <row r="4836" spans="2:23" ht="0" hidden="1" customHeight="1" x14ac:dyDescent="0.2">
      <c r="B4836" s="8"/>
      <c r="C4836" s="8"/>
      <c r="D4836" s="8"/>
      <c r="E4836" s="8"/>
      <c r="F4836" s="8"/>
      <c r="G4836" s="8"/>
      <c r="H4836" s="8"/>
      <c r="I4836" s="8"/>
      <c r="J4836" s="8"/>
      <c r="K4836" s="8"/>
      <c r="L4836" s="8"/>
      <c r="M4836" s="1"/>
      <c r="W4836" s="15"/>
    </row>
    <row r="4837" spans="2:23" ht="0" hidden="1" customHeight="1" x14ac:dyDescent="0.2">
      <c r="B4837" s="8"/>
      <c r="C4837" s="8"/>
      <c r="D4837" s="8"/>
      <c r="E4837" s="8"/>
      <c r="F4837" s="8"/>
      <c r="G4837" s="8"/>
      <c r="H4837" s="8"/>
      <c r="I4837" s="8"/>
      <c r="J4837" s="8"/>
      <c r="K4837" s="8"/>
      <c r="L4837" s="8"/>
      <c r="M4837" s="1"/>
      <c r="W4837" s="15"/>
    </row>
    <row r="4838" spans="2:23" ht="0" hidden="1" customHeight="1" x14ac:dyDescent="0.2">
      <c r="B4838" s="8"/>
      <c r="C4838" s="8"/>
      <c r="D4838" s="8"/>
      <c r="E4838" s="8"/>
      <c r="F4838" s="8"/>
      <c r="G4838" s="8"/>
      <c r="H4838" s="8"/>
      <c r="I4838" s="8"/>
      <c r="J4838" s="8"/>
      <c r="K4838" s="8"/>
      <c r="L4838" s="8"/>
      <c r="M4838" s="1"/>
      <c r="W4838" s="15"/>
    </row>
    <row r="4839" spans="2:23" ht="0" hidden="1" customHeight="1" x14ac:dyDescent="0.2">
      <c r="B4839" s="8"/>
      <c r="C4839" s="8"/>
      <c r="D4839" s="8"/>
      <c r="E4839" s="8"/>
      <c r="F4839" s="8"/>
      <c r="G4839" s="8"/>
      <c r="H4839" s="8"/>
      <c r="I4839" s="8"/>
      <c r="J4839" s="8"/>
      <c r="K4839" s="8"/>
      <c r="L4839" s="8"/>
      <c r="M4839" s="1"/>
      <c r="W4839" s="15"/>
    </row>
    <row r="4840" spans="2:23" ht="0" hidden="1" customHeight="1" x14ac:dyDescent="0.2">
      <c r="B4840" s="8"/>
      <c r="C4840" s="8"/>
      <c r="D4840" s="8"/>
      <c r="E4840" s="8"/>
      <c r="F4840" s="8"/>
      <c r="G4840" s="8"/>
      <c r="H4840" s="8"/>
      <c r="I4840" s="8"/>
      <c r="J4840" s="8"/>
      <c r="K4840" s="8"/>
      <c r="L4840" s="8"/>
      <c r="M4840" s="1"/>
      <c r="W4840" s="15"/>
    </row>
    <row r="4841" spans="2:23" ht="0" hidden="1" customHeight="1" x14ac:dyDescent="0.2">
      <c r="B4841" s="8"/>
      <c r="C4841" s="8"/>
      <c r="D4841" s="8"/>
      <c r="E4841" s="8"/>
      <c r="F4841" s="8"/>
      <c r="G4841" s="8"/>
      <c r="H4841" s="8"/>
      <c r="I4841" s="8"/>
      <c r="J4841" s="8"/>
      <c r="K4841" s="8"/>
      <c r="L4841" s="8"/>
      <c r="M4841" s="1"/>
      <c r="W4841" s="15"/>
    </row>
    <row r="4842" spans="2:23" ht="0" hidden="1" customHeight="1" x14ac:dyDescent="0.2">
      <c r="B4842" s="8"/>
      <c r="C4842" s="8"/>
      <c r="D4842" s="8"/>
      <c r="E4842" s="8"/>
      <c r="F4842" s="8"/>
      <c r="G4842" s="8"/>
      <c r="H4842" s="8"/>
      <c r="I4842" s="8"/>
      <c r="J4842" s="8"/>
      <c r="K4842" s="8"/>
      <c r="L4842" s="8"/>
      <c r="M4842" s="1"/>
      <c r="W4842" s="15"/>
    </row>
    <row r="4843" spans="2:23" ht="0" hidden="1" customHeight="1" x14ac:dyDescent="0.2">
      <c r="B4843" s="8"/>
      <c r="C4843" s="8"/>
      <c r="D4843" s="8"/>
      <c r="E4843" s="8"/>
      <c r="F4843" s="8"/>
      <c r="G4843" s="8"/>
      <c r="H4843" s="8"/>
      <c r="I4843" s="8"/>
      <c r="J4843" s="8"/>
      <c r="K4843" s="8"/>
      <c r="L4843" s="8"/>
      <c r="M4843" s="1"/>
      <c r="W4843" s="15"/>
    </row>
    <row r="4844" spans="2:23" ht="0" hidden="1" customHeight="1" x14ac:dyDescent="0.2">
      <c r="B4844" s="8"/>
      <c r="C4844" s="8"/>
      <c r="D4844" s="8"/>
      <c r="E4844" s="8"/>
      <c r="F4844" s="8"/>
      <c r="G4844" s="8"/>
      <c r="H4844" s="8"/>
      <c r="I4844" s="8"/>
      <c r="J4844" s="8"/>
      <c r="K4844" s="8"/>
      <c r="L4844" s="8"/>
      <c r="M4844" s="1"/>
      <c r="W4844" s="15"/>
    </row>
    <row r="4845" spans="2:23" ht="0" hidden="1" customHeight="1" x14ac:dyDescent="0.2">
      <c r="B4845" s="8"/>
      <c r="C4845" s="8"/>
      <c r="D4845" s="8"/>
      <c r="E4845" s="8"/>
      <c r="F4845" s="8"/>
      <c r="G4845" s="8"/>
      <c r="H4845" s="8"/>
      <c r="I4845" s="8"/>
      <c r="J4845" s="8"/>
      <c r="K4845" s="8"/>
      <c r="L4845" s="8"/>
      <c r="M4845" s="1"/>
      <c r="W4845" s="15"/>
    </row>
    <row r="4846" spans="2:23" ht="0" hidden="1" customHeight="1" x14ac:dyDescent="0.2">
      <c r="B4846" s="8"/>
      <c r="C4846" s="8"/>
      <c r="D4846" s="8"/>
      <c r="E4846" s="8"/>
      <c r="F4846" s="8"/>
      <c r="G4846" s="8"/>
      <c r="H4846" s="8"/>
      <c r="I4846" s="8"/>
      <c r="J4846" s="8"/>
      <c r="K4846" s="8"/>
      <c r="L4846" s="8"/>
      <c r="M4846" s="1"/>
      <c r="W4846" s="15"/>
    </row>
    <row r="4847" spans="2:23" ht="0" hidden="1" customHeight="1" x14ac:dyDescent="0.2">
      <c r="B4847" s="8"/>
      <c r="C4847" s="8"/>
      <c r="D4847" s="8"/>
      <c r="E4847" s="8"/>
      <c r="F4847" s="8"/>
      <c r="G4847" s="8"/>
      <c r="H4847" s="8"/>
      <c r="I4847" s="8"/>
      <c r="J4847" s="8"/>
      <c r="K4847" s="8"/>
      <c r="L4847" s="8"/>
      <c r="M4847" s="1"/>
      <c r="W4847" s="15"/>
    </row>
    <row r="4848" spans="2:23" ht="0" hidden="1" customHeight="1" x14ac:dyDescent="0.2">
      <c r="B4848" s="8"/>
      <c r="C4848" s="8"/>
      <c r="D4848" s="8"/>
      <c r="E4848" s="8"/>
      <c r="F4848" s="8"/>
      <c r="G4848" s="8"/>
      <c r="H4848" s="8"/>
      <c r="I4848" s="8"/>
      <c r="J4848" s="8"/>
      <c r="K4848" s="8"/>
      <c r="L4848" s="8"/>
      <c r="M4848" s="1"/>
      <c r="W4848" s="15"/>
    </row>
    <row r="4849" spans="2:23" ht="0" hidden="1" customHeight="1" x14ac:dyDescent="0.2">
      <c r="B4849" s="8"/>
      <c r="C4849" s="8"/>
      <c r="D4849" s="8"/>
      <c r="E4849" s="8"/>
      <c r="F4849" s="8"/>
      <c r="G4849" s="8"/>
      <c r="H4849" s="8"/>
      <c r="I4849" s="8"/>
      <c r="J4849" s="8"/>
      <c r="K4849" s="8"/>
      <c r="L4849" s="8"/>
      <c r="M4849" s="1"/>
      <c r="W4849" s="15"/>
    </row>
    <row r="4850" spans="2:23" ht="0" hidden="1" customHeight="1" x14ac:dyDescent="0.2">
      <c r="B4850" s="8"/>
      <c r="C4850" s="8"/>
      <c r="D4850" s="8"/>
      <c r="E4850" s="8"/>
      <c r="F4850" s="8"/>
      <c r="G4850" s="8"/>
      <c r="H4850" s="8"/>
      <c r="I4850" s="8"/>
      <c r="J4850" s="8"/>
      <c r="K4850" s="8"/>
      <c r="L4850" s="8"/>
      <c r="M4850" s="1"/>
      <c r="W4850" s="15"/>
    </row>
    <row r="4851" spans="2:23" ht="0" hidden="1" customHeight="1" x14ac:dyDescent="0.2">
      <c r="B4851" s="8"/>
      <c r="C4851" s="8"/>
      <c r="D4851" s="8"/>
      <c r="E4851" s="8"/>
      <c r="F4851" s="8"/>
      <c r="G4851" s="8"/>
      <c r="H4851" s="8"/>
      <c r="I4851" s="8"/>
      <c r="J4851" s="8"/>
      <c r="K4851" s="8"/>
      <c r="L4851" s="8"/>
      <c r="M4851" s="1"/>
      <c r="W4851" s="15"/>
    </row>
    <row r="4852" spans="2:23" ht="0" hidden="1" customHeight="1" x14ac:dyDescent="0.2">
      <c r="B4852" s="8"/>
      <c r="C4852" s="8"/>
      <c r="D4852" s="8"/>
      <c r="E4852" s="8"/>
      <c r="F4852" s="8"/>
      <c r="G4852" s="8"/>
      <c r="H4852" s="8"/>
      <c r="I4852" s="8"/>
      <c r="J4852" s="8"/>
      <c r="K4852" s="8"/>
      <c r="L4852" s="8"/>
      <c r="M4852" s="1"/>
      <c r="W4852" s="15"/>
    </row>
    <row r="4853" spans="2:23" ht="0" hidden="1" customHeight="1" x14ac:dyDescent="0.2">
      <c r="B4853" s="8"/>
      <c r="C4853" s="8"/>
      <c r="D4853" s="8"/>
      <c r="E4853" s="8"/>
      <c r="F4853" s="8"/>
      <c r="G4853" s="8"/>
      <c r="H4853" s="8"/>
      <c r="I4853" s="8"/>
      <c r="J4853" s="8"/>
      <c r="K4853" s="8"/>
      <c r="L4853" s="8"/>
      <c r="M4853" s="1"/>
      <c r="W4853" s="15"/>
    </row>
    <row r="4854" spans="2:23" ht="0" hidden="1" customHeight="1" x14ac:dyDescent="0.2">
      <c r="B4854" s="8"/>
      <c r="C4854" s="8"/>
      <c r="D4854" s="8"/>
      <c r="E4854" s="8"/>
      <c r="F4854" s="8"/>
      <c r="G4854" s="8"/>
      <c r="H4854" s="8"/>
      <c r="I4854" s="8"/>
      <c r="J4854" s="8"/>
      <c r="K4854" s="8"/>
      <c r="L4854" s="8"/>
      <c r="M4854" s="1"/>
      <c r="W4854" s="15"/>
    </row>
    <row r="4855" spans="2:23" ht="0" hidden="1" customHeight="1" x14ac:dyDescent="0.2">
      <c r="B4855" s="8"/>
      <c r="C4855" s="8"/>
      <c r="D4855" s="8"/>
      <c r="E4855" s="8"/>
      <c r="F4855" s="8"/>
      <c r="G4855" s="8"/>
      <c r="H4855" s="8"/>
      <c r="I4855" s="8"/>
      <c r="J4855" s="8"/>
      <c r="K4855" s="8"/>
      <c r="L4855" s="8"/>
      <c r="M4855" s="1"/>
      <c r="W4855" s="15"/>
    </row>
    <row r="4856" spans="2:23" ht="0" hidden="1" customHeight="1" x14ac:dyDescent="0.2">
      <c r="B4856" s="8"/>
      <c r="C4856" s="8"/>
      <c r="D4856" s="8"/>
      <c r="E4856" s="8"/>
      <c r="F4856" s="8"/>
      <c r="G4856" s="8"/>
      <c r="H4856" s="8"/>
      <c r="I4856" s="8"/>
      <c r="J4856" s="8"/>
      <c r="K4856" s="8"/>
      <c r="L4856" s="8"/>
      <c r="M4856" s="1"/>
      <c r="W4856" s="15"/>
    </row>
    <row r="4857" spans="2:23" ht="0" hidden="1" customHeight="1" x14ac:dyDescent="0.2">
      <c r="B4857" s="8"/>
      <c r="C4857" s="8"/>
      <c r="D4857" s="8"/>
      <c r="E4857" s="8"/>
      <c r="F4857" s="8"/>
      <c r="G4857" s="8"/>
      <c r="H4857" s="8"/>
      <c r="I4857" s="8"/>
      <c r="J4857" s="8"/>
      <c r="K4857" s="8"/>
      <c r="L4857" s="8"/>
      <c r="M4857" s="1"/>
      <c r="W4857" s="15"/>
    </row>
    <row r="4858" spans="2:23" ht="0" hidden="1" customHeight="1" x14ac:dyDescent="0.2">
      <c r="B4858" s="8"/>
      <c r="C4858" s="8"/>
      <c r="D4858" s="8"/>
      <c r="E4858" s="8"/>
      <c r="F4858" s="8"/>
      <c r="G4858" s="8"/>
      <c r="H4858" s="8"/>
      <c r="I4858" s="8"/>
      <c r="J4858" s="8"/>
      <c r="K4858" s="8"/>
      <c r="L4858" s="8"/>
      <c r="M4858" s="1"/>
      <c r="W4858" s="15"/>
    </row>
    <row r="4859" spans="2:23" ht="0" hidden="1" customHeight="1" x14ac:dyDescent="0.2">
      <c r="B4859" s="8"/>
      <c r="C4859" s="8"/>
      <c r="D4859" s="8"/>
      <c r="E4859" s="8"/>
      <c r="F4859" s="8"/>
      <c r="G4859" s="8"/>
      <c r="H4859" s="8"/>
      <c r="I4859" s="8"/>
      <c r="J4859" s="8"/>
      <c r="K4859" s="8"/>
      <c r="L4859" s="8"/>
      <c r="M4859" s="1"/>
      <c r="W4859" s="15"/>
    </row>
    <row r="4860" spans="2:23" ht="0" hidden="1" customHeight="1" x14ac:dyDescent="0.2">
      <c r="B4860" s="8"/>
      <c r="C4860" s="8"/>
      <c r="D4860" s="8"/>
      <c r="E4860" s="8"/>
      <c r="F4860" s="8"/>
      <c r="G4860" s="8"/>
      <c r="H4860" s="8"/>
      <c r="I4860" s="8"/>
      <c r="J4860" s="8"/>
      <c r="K4860" s="8"/>
      <c r="L4860" s="8"/>
      <c r="M4860" s="1"/>
      <c r="W4860" s="15"/>
    </row>
    <row r="4861" spans="2:23" ht="0" hidden="1" customHeight="1" x14ac:dyDescent="0.2">
      <c r="B4861" s="8"/>
      <c r="C4861" s="8"/>
      <c r="D4861" s="8"/>
      <c r="E4861" s="8"/>
      <c r="F4861" s="8"/>
      <c r="G4861" s="8"/>
      <c r="H4861" s="8"/>
      <c r="I4861" s="8"/>
      <c r="J4861" s="8"/>
      <c r="K4861" s="8"/>
      <c r="L4861" s="8"/>
      <c r="M4861" s="1"/>
      <c r="W4861" s="15"/>
    </row>
    <row r="4862" spans="2:23" ht="0" hidden="1" customHeight="1" x14ac:dyDescent="0.2">
      <c r="B4862" s="8"/>
      <c r="C4862" s="8"/>
      <c r="D4862" s="8"/>
      <c r="E4862" s="8"/>
      <c r="F4862" s="8"/>
      <c r="G4862" s="8"/>
      <c r="H4862" s="8"/>
      <c r="I4862" s="8"/>
      <c r="J4862" s="8"/>
      <c r="K4862" s="8"/>
      <c r="L4862" s="8"/>
      <c r="M4862" s="1"/>
      <c r="W4862" s="15"/>
    </row>
    <row r="4863" spans="2:23" ht="0" hidden="1" customHeight="1" x14ac:dyDescent="0.2">
      <c r="B4863" s="8"/>
      <c r="C4863" s="8"/>
      <c r="D4863" s="8"/>
      <c r="E4863" s="8"/>
      <c r="F4863" s="8"/>
      <c r="G4863" s="8"/>
      <c r="H4863" s="8"/>
      <c r="I4863" s="8"/>
      <c r="J4863" s="8"/>
      <c r="K4863" s="8"/>
      <c r="L4863" s="8"/>
      <c r="M4863" s="1"/>
      <c r="W4863" s="15"/>
    </row>
    <row r="4864" spans="2:23" ht="0" hidden="1" customHeight="1" x14ac:dyDescent="0.2">
      <c r="B4864" s="8"/>
      <c r="C4864" s="8"/>
      <c r="D4864" s="8"/>
      <c r="E4864" s="8"/>
      <c r="F4864" s="8"/>
      <c r="G4864" s="8"/>
      <c r="H4864" s="8"/>
      <c r="I4864" s="8"/>
      <c r="J4864" s="8"/>
      <c r="K4864" s="8"/>
      <c r="L4864" s="8"/>
      <c r="M4864" s="1"/>
      <c r="W4864" s="15"/>
    </row>
    <row r="4865" spans="2:23" ht="0" hidden="1" customHeight="1" x14ac:dyDescent="0.2">
      <c r="B4865" s="8"/>
      <c r="C4865" s="8"/>
      <c r="D4865" s="8"/>
      <c r="E4865" s="8"/>
      <c r="F4865" s="8"/>
      <c r="G4865" s="8"/>
      <c r="H4865" s="8"/>
      <c r="I4865" s="8"/>
      <c r="J4865" s="8"/>
      <c r="K4865" s="8"/>
      <c r="L4865" s="8"/>
      <c r="M4865" s="1"/>
      <c r="W4865" s="15"/>
    </row>
    <row r="4866" spans="2:23" ht="0" hidden="1" customHeight="1" x14ac:dyDescent="0.2">
      <c r="B4866" s="8"/>
      <c r="C4866" s="8"/>
      <c r="D4866" s="8"/>
      <c r="E4866" s="8"/>
      <c r="F4866" s="8"/>
      <c r="G4866" s="8"/>
      <c r="H4866" s="8"/>
      <c r="I4866" s="8"/>
      <c r="J4866" s="8"/>
      <c r="K4866" s="8"/>
      <c r="L4866" s="8"/>
      <c r="M4866" s="1"/>
      <c r="W4866" s="15"/>
    </row>
    <row r="4867" spans="2:23" ht="0" hidden="1" customHeight="1" x14ac:dyDescent="0.2">
      <c r="B4867" s="8"/>
      <c r="C4867" s="8"/>
      <c r="D4867" s="8"/>
      <c r="E4867" s="8"/>
      <c r="F4867" s="8"/>
      <c r="G4867" s="8"/>
      <c r="H4867" s="8"/>
      <c r="I4867" s="8"/>
      <c r="J4867" s="8"/>
      <c r="K4867" s="8"/>
      <c r="L4867" s="8"/>
      <c r="M4867" s="1"/>
      <c r="W4867" s="15"/>
    </row>
    <row r="4868" spans="2:23" ht="0" hidden="1" customHeight="1" x14ac:dyDescent="0.2">
      <c r="B4868" s="8"/>
      <c r="C4868" s="8"/>
      <c r="D4868" s="8"/>
      <c r="E4868" s="8"/>
      <c r="F4868" s="8"/>
      <c r="G4868" s="8"/>
      <c r="H4868" s="8"/>
      <c r="I4868" s="8"/>
      <c r="J4868" s="8"/>
      <c r="K4868" s="8"/>
      <c r="L4868" s="8"/>
      <c r="M4868" s="1"/>
      <c r="W4868" s="15"/>
    </row>
    <row r="4869" spans="2:23" ht="0" hidden="1" customHeight="1" x14ac:dyDescent="0.2">
      <c r="B4869" s="8"/>
      <c r="C4869" s="8"/>
      <c r="D4869" s="8"/>
      <c r="E4869" s="8"/>
      <c r="F4869" s="8"/>
      <c r="G4869" s="8"/>
      <c r="H4869" s="8"/>
      <c r="I4869" s="8"/>
      <c r="J4869" s="8"/>
      <c r="K4869" s="8"/>
      <c r="L4869" s="8"/>
      <c r="M4869" s="1"/>
      <c r="W4869" s="15"/>
    </row>
    <row r="4870" spans="2:23" ht="0" hidden="1" customHeight="1" x14ac:dyDescent="0.2">
      <c r="B4870" s="8"/>
      <c r="C4870" s="8"/>
      <c r="D4870" s="8"/>
      <c r="E4870" s="8"/>
      <c r="F4870" s="8"/>
      <c r="G4870" s="8"/>
      <c r="H4870" s="8"/>
      <c r="I4870" s="8"/>
      <c r="J4870" s="8"/>
      <c r="K4870" s="8"/>
      <c r="L4870" s="8"/>
      <c r="M4870" s="1"/>
      <c r="W4870" s="15"/>
    </row>
    <row r="4871" spans="2:23" ht="0" hidden="1" customHeight="1" x14ac:dyDescent="0.2">
      <c r="B4871" s="8"/>
      <c r="C4871" s="8"/>
      <c r="D4871" s="8"/>
      <c r="E4871" s="8"/>
      <c r="F4871" s="8"/>
      <c r="G4871" s="8"/>
      <c r="H4871" s="8"/>
      <c r="I4871" s="8"/>
      <c r="J4871" s="8"/>
      <c r="K4871" s="8"/>
      <c r="L4871" s="8"/>
      <c r="M4871" s="1"/>
      <c r="W4871" s="15"/>
    </row>
    <row r="4872" spans="2:23" ht="0" hidden="1" customHeight="1" x14ac:dyDescent="0.2">
      <c r="B4872" s="8"/>
      <c r="C4872" s="8"/>
      <c r="D4872" s="8"/>
      <c r="E4872" s="8"/>
      <c r="F4872" s="8"/>
      <c r="G4872" s="8"/>
      <c r="H4872" s="8"/>
      <c r="I4872" s="8"/>
      <c r="J4872" s="8"/>
      <c r="K4872" s="8"/>
      <c r="L4872" s="8"/>
      <c r="M4872" s="1"/>
      <c r="W4872" s="15"/>
    </row>
    <row r="4873" spans="2:23" ht="0" hidden="1" customHeight="1" x14ac:dyDescent="0.2">
      <c r="B4873" s="8"/>
      <c r="C4873" s="8"/>
      <c r="D4873" s="8"/>
      <c r="E4873" s="8"/>
      <c r="F4873" s="8"/>
      <c r="G4873" s="8"/>
      <c r="H4873" s="8"/>
      <c r="I4873" s="8"/>
      <c r="J4873" s="8"/>
      <c r="K4873" s="8"/>
      <c r="L4873" s="8"/>
      <c r="M4873" s="1"/>
      <c r="W4873" s="15"/>
    </row>
    <row r="4874" spans="2:23" ht="0" hidden="1" customHeight="1" x14ac:dyDescent="0.2">
      <c r="B4874" s="8"/>
      <c r="C4874" s="8"/>
      <c r="D4874" s="8"/>
      <c r="E4874" s="8"/>
      <c r="F4874" s="8"/>
      <c r="G4874" s="8"/>
      <c r="H4874" s="8"/>
      <c r="I4874" s="8"/>
      <c r="J4874" s="8"/>
      <c r="K4874" s="8"/>
      <c r="L4874" s="8"/>
      <c r="M4874" s="1"/>
      <c r="W4874" s="15"/>
    </row>
    <row r="4875" spans="2:23" ht="0" hidden="1" customHeight="1" x14ac:dyDescent="0.2">
      <c r="B4875" s="8"/>
      <c r="C4875" s="8"/>
      <c r="D4875" s="8"/>
      <c r="E4875" s="8"/>
      <c r="F4875" s="8"/>
      <c r="G4875" s="8"/>
      <c r="H4875" s="8"/>
      <c r="I4875" s="8"/>
      <c r="J4875" s="8"/>
      <c r="K4875" s="8"/>
      <c r="L4875" s="8"/>
      <c r="M4875" s="1"/>
      <c r="W4875" s="15"/>
    </row>
    <row r="4876" spans="2:23" ht="0" hidden="1" customHeight="1" x14ac:dyDescent="0.2">
      <c r="B4876" s="8"/>
      <c r="C4876" s="8"/>
      <c r="D4876" s="8"/>
      <c r="E4876" s="8"/>
      <c r="F4876" s="8"/>
      <c r="G4876" s="8"/>
      <c r="H4876" s="8"/>
      <c r="I4876" s="8"/>
      <c r="J4876" s="8"/>
      <c r="K4876" s="8"/>
      <c r="L4876" s="8"/>
      <c r="M4876" s="1"/>
      <c r="W4876" s="15"/>
    </row>
    <row r="4877" spans="2:23" ht="0" hidden="1" customHeight="1" x14ac:dyDescent="0.2">
      <c r="B4877" s="8"/>
      <c r="C4877" s="8"/>
      <c r="D4877" s="8"/>
      <c r="E4877" s="8"/>
      <c r="F4877" s="8"/>
      <c r="G4877" s="8"/>
      <c r="H4877" s="8"/>
      <c r="I4877" s="8"/>
      <c r="J4877" s="8"/>
      <c r="K4877" s="8"/>
      <c r="L4877" s="8"/>
      <c r="M4877" s="1"/>
      <c r="W4877" s="15"/>
    </row>
    <row r="4878" spans="2:23" ht="0" hidden="1" customHeight="1" x14ac:dyDescent="0.2">
      <c r="B4878" s="8"/>
      <c r="C4878" s="8"/>
      <c r="D4878" s="8"/>
      <c r="E4878" s="8"/>
      <c r="F4878" s="8"/>
      <c r="G4878" s="8"/>
      <c r="H4878" s="8"/>
      <c r="I4878" s="8"/>
      <c r="J4878" s="8"/>
      <c r="K4878" s="8"/>
      <c r="L4878" s="8"/>
      <c r="M4878" s="1"/>
      <c r="W4878" s="15"/>
    </row>
    <row r="4879" spans="2:23" ht="0" hidden="1" customHeight="1" x14ac:dyDescent="0.2">
      <c r="B4879" s="8"/>
      <c r="C4879" s="8"/>
      <c r="D4879" s="8"/>
      <c r="E4879" s="8"/>
      <c r="F4879" s="8"/>
      <c r="G4879" s="8"/>
      <c r="H4879" s="8"/>
      <c r="I4879" s="8"/>
      <c r="J4879" s="8"/>
      <c r="K4879" s="8"/>
      <c r="L4879" s="8"/>
      <c r="M4879" s="1"/>
      <c r="W4879" s="15"/>
    </row>
    <row r="4880" spans="2:23" ht="0" hidden="1" customHeight="1" x14ac:dyDescent="0.2">
      <c r="B4880" s="8"/>
      <c r="C4880" s="8"/>
      <c r="D4880" s="8"/>
      <c r="E4880" s="8"/>
      <c r="F4880" s="8"/>
      <c r="G4880" s="8"/>
      <c r="H4880" s="8"/>
      <c r="I4880" s="8"/>
      <c r="J4880" s="8"/>
      <c r="K4880" s="8"/>
      <c r="L4880" s="8"/>
      <c r="M4880" s="1"/>
      <c r="W4880" s="15"/>
    </row>
    <row r="4881" spans="2:23" ht="0" hidden="1" customHeight="1" x14ac:dyDescent="0.2">
      <c r="B4881" s="8"/>
      <c r="C4881" s="8"/>
      <c r="D4881" s="8"/>
      <c r="E4881" s="8"/>
      <c r="F4881" s="8"/>
      <c r="G4881" s="8"/>
      <c r="H4881" s="8"/>
      <c r="I4881" s="8"/>
      <c r="J4881" s="8"/>
      <c r="K4881" s="8"/>
      <c r="L4881" s="8"/>
      <c r="M4881" s="1"/>
      <c r="W4881" s="15"/>
    </row>
    <row r="4882" spans="2:23" ht="0" hidden="1" customHeight="1" x14ac:dyDescent="0.2">
      <c r="B4882" s="8"/>
      <c r="C4882" s="8"/>
      <c r="D4882" s="8"/>
      <c r="E4882" s="8"/>
      <c r="F4882" s="8"/>
      <c r="G4882" s="8"/>
      <c r="H4882" s="8"/>
      <c r="I4882" s="8"/>
      <c r="J4882" s="8"/>
      <c r="K4882" s="8"/>
      <c r="L4882" s="8"/>
      <c r="M4882" s="1"/>
      <c r="W4882" s="15"/>
    </row>
    <row r="4883" spans="2:23" ht="0" hidden="1" customHeight="1" x14ac:dyDescent="0.2">
      <c r="B4883" s="8"/>
      <c r="C4883" s="8"/>
      <c r="D4883" s="8"/>
      <c r="E4883" s="8"/>
      <c r="F4883" s="8"/>
      <c r="G4883" s="8"/>
      <c r="H4883" s="8"/>
      <c r="I4883" s="8"/>
      <c r="J4883" s="8"/>
      <c r="K4883" s="8"/>
      <c r="L4883" s="8"/>
      <c r="M4883" s="1"/>
      <c r="W4883" s="15"/>
    </row>
    <row r="4884" spans="2:23" ht="0" hidden="1" customHeight="1" x14ac:dyDescent="0.2">
      <c r="B4884" s="8"/>
      <c r="C4884" s="8"/>
      <c r="D4884" s="8"/>
      <c r="E4884" s="8"/>
      <c r="F4884" s="8"/>
      <c r="G4884" s="8"/>
      <c r="H4884" s="8"/>
      <c r="I4884" s="8"/>
      <c r="J4884" s="8"/>
      <c r="K4884" s="8"/>
      <c r="L4884" s="8"/>
      <c r="M4884" s="1"/>
      <c r="W4884" s="15"/>
    </row>
    <row r="4885" spans="2:23" ht="0" hidden="1" customHeight="1" x14ac:dyDescent="0.2">
      <c r="B4885" s="8"/>
      <c r="C4885" s="8"/>
      <c r="D4885" s="8"/>
      <c r="E4885" s="8"/>
      <c r="F4885" s="8"/>
      <c r="G4885" s="8"/>
      <c r="H4885" s="8"/>
      <c r="I4885" s="8"/>
      <c r="J4885" s="8"/>
      <c r="K4885" s="8"/>
      <c r="L4885" s="8"/>
      <c r="M4885" s="1"/>
      <c r="W4885" s="15"/>
    </row>
    <row r="4886" spans="2:23" ht="0" hidden="1" customHeight="1" x14ac:dyDescent="0.2">
      <c r="B4886" s="8"/>
      <c r="C4886" s="8"/>
      <c r="D4886" s="8"/>
      <c r="E4886" s="8"/>
      <c r="F4886" s="8"/>
      <c r="G4886" s="8"/>
      <c r="H4886" s="8"/>
      <c r="I4886" s="8"/>
      <c r="J4886" s="8"/>
      <c r="K4886" s="8"/>
      <c r="L4886" s="8"/>
      <c r="M4886" s="1"/>
      <c r="W4886" s="15"/>
    </row>
    <row r="4887" spans="2:23" ht="0" hidden="1" customHeight="1" x14ac:dyDescent="0.2">
      <c r="B4887" s="8"/>
      <c r="C4887" s="8"/>
      <c r="D4887" s="8"/>
      <c r="E4887" s="8"/>
      <c r="F4887" s="8"/>
      <c r="G4887" s="8"/>
      <c r="H4887" s="8"/>
      <c r="I4887" s="8"/>
      <c r="J4887" s="8"/>
      <c r="K4887" s="8"/>
      <c r="L4887" s="8"/>
      <c r="M4887" s="1"/>
      <c r="W4887" s="15"/>
    </row>
    <row r="4888" spans="2:23" ht="0" hidden="1" customHeight="1" x14ac:dyDescent="0.2">
      <c r="B4888" s="8"/>
      <c r="C4888" s="8"/>
      <c r="D4888" s="8"/>
      <c r="E4888" s="8"/>
      <c r="F4888" s="8"/>
      <c r="G4888" s="8"/>
      <c r="H4888" s="8"/>
      <c r="I4888" s="8"/>
      <c r="J4888" s="8"/>
      <c r="K4888" s="8"/>
      <c r="L4888" s="8"/>
      <c r="M4888" s="1"/>
      <c r="W4888" s="15"/>
    </row>
    <row r="4889" spans="2:23" ht="0" hidden="1" customHeight="1" x14ac:dyDescent="0.2">
      <c r="B4889" s="8"/>
      <c r="C4889" s="8"/>
      <c r="D4889" s="8"/>
      <c r="E4889" s="8"/>
      <c r="F4889" s="8"/>
      <c r="G4889" s="8"/>
      <c r="H4889" s="8"/>
      <c r="I4889" s="8"/>
      <c r="J4889" s="8"/>
      <c r="K4889" s="8"/>
      <c r="L4889" s="8"/>
      <c r="M4889" s="1"/>
      <c r="W4889" s="15"/>
    </row>
    <row r="4890" spans="2:23" ht="0" hidden="1" customHeight="1" x14ac:dyDescent="0.2">
      <c r="B4890" s="8"/>
      <c r="C4890" s="8"/>
      <c r="D4890" s="8"/>
      <c r="E4890" s="8"/>
      <c r="F4890" s="8"/>
      <c r="G4890" s="8"/>
      <c r="H4890" s="8"/>
      <c r="I4890" s="8"/>
      <c r="J4890" s="8"/>
      <c r="K4890" s="8"/>
      <c r="L4890" s="8"/>
      <c r="M4890" s="1"/>
      <c r="W4890" s="15"/>
    </row>
    <row r="4891" spans="2:23" ht="0" hidden="1" customHeight="1" x14ac:dyDescent="0.2">
      <c r="B4891" s="8"/>
      <c r="C4891" s="8"/>
      <c r="D4891" s="8"/>
      <c r="E4891" s="8"/>
      <c r="F4891" s="8"/>
      <c r="G4891" s="8"/>
      <c r="H4891" s="8"/>
      <c r="I4891" s="8"/>
      <c r="J4891" s="8"/>
      <c r="K4891" s="8"/>
      <c r="L4891" s="8"/>
      <c r="M4891" s="1"/>
      <c r="W4891" s="15"/>
    </row>
    <row r="4892" spans="2:23" ht="0" hidden="1" customHeight="1" x14ac:dyDescent="0.2">
      <c r="B4892" s="8"/>
      <c r="C4892" s="8"/>
      <c r="D4892" s="8"/>
      <c r="E4892" s="8"/>
      <c r="F4892" s="8"/>
      <c r="G4892" s="8"/>
      <c r="H4892" s="8"/>
      <c r="I4892" s="8"/>
      <c r="J4892" s="8"/>
      <c r="K4892" s="8"/>
      <c r="L4892" s="8"/>
      <c r="M4892" s="1"/>
      <c r="W4892" s="15"/>
    </row>
    <row r="4893" spans="2:23" ht="0" hidden="1" customHeight="1" x14ac:dyDescent="0.2">
      <c r="B4893" s="8"/>
      <c r="C4893" s="8"/>
      <c r="D4893" s="8"/>
      <c r="E4893" s="8"/>
      <c r="F4893" s="8"/>
      <c r="G4893" s="8"/>
      <c r="H4893" s="8"/>
      <c r="I4893" s="8"/>
      <c r="J4893" s="8"/>
      <c r="K4893" s="8"/>
      <c r="L4893" s="8"/>
      <c r="M4893" s="1"/>
      <c r="W4893" s="15"/>
    </row>
    <row r="4894" spans="2:23" ht="0" hidden="1" customHeight="1" x14ac:dyDescent="0.2">
      <c r="B4894" s="8"/>
      <c r="C4894" s="8"/>
      <c r="D4894" s="8"/>
      <c r="E4894" s="8"/>
      <c r="F4894" s="8"/>
      <c r="G4894" s="8"/>
      <c r="H4894" s="8"/>
      <c r="I4894" s="8"/>
      <c r="J4894" s="8"/>
      <c r="K4894" s="8"/>
      <c r="L4894" s="8"/>
      <c r="M4894" s="1"/>
      <c r="W4894" s="15"/>
    </row>
    <row r="4895" spans="2:23" ht="0" hidden="1" customHeight="1" x14ac:dyDescent="0.2">
      <c r="B4895" s="8"/>
      <c r="C4895" s="8"/>
      <c r="D4895" s="8"/>
      <c r="E4895" s="8"/>
      <c r="F4895" s="8"/>
      <c r="G4895" s="8"/>
      <c r="H4895" s="8"/>
      <c r="I4895" s="8"/>
      <c r="J4895" s="8"/>
      <c r="K4895" s="8"/>
      <c r="L4895" s="8"/>
      <c r="M4895" s="1"/>
      <c r="W4895" s="15"/>
    </row>
    <row r="4896" spans="2:23" ht="0" hidden="1" customHeight="1" x14ac:dyDescent="0.2">
      <c r="B4896" s="8"/>
      <c r="C4896" s="8"/>
      <c r="D4896" s="8"/>
      <c r="E4896" s="8"/>
      <c r="F4896" s="8"/>
      <c r="G4896" s="8"/>
      <c r="H4896" s="8"/>
      <c r="I4896" s="8"/>
      <c r="J4896" s="8"/>
      <c r="K4896" s="8"/>
      <c r="L4896" s="8"/>
      <c r="M4896" s="1"/>
      <c r="W4896" s="15"/>
    </row>
    <row r="4897" spans="2:23" ht="0" hidden="1" customHeight="1" x14ac:dyDescent="0.2">
      <c r="B4897" s="8"/>
      <c r="C4897" s="8"/>
      <c r="D4897" s="8"/>
      <c r="E4897" s="8"/>
      <c r="F4897" s="8"/>
      <c r="G4897" s="8"/>
      <c r="H4897" s="8"/>
      <c r="I4897" s="8"/>
      <c r="J4897" s="8"/>
      <c r="K4897" s="8"/>
      <c r="L4897" s="8"/>
      <c r="M4897" s="1"/>
      <c r="W4897" s="15"/>
    </row>
    <row r="4898" spans="2:23" ht="0" hidden="1" customHeight="1" x14ac:dyDescent="0.2">
      <c r="B4898" s="8"/>
      <c r="C4898" s="8"/>
      <c r="D4898" s="8"/>
      <c r="E4898" s="8"/>
      <c r="F4898" s="8"/>
      <c r="G4898" s="8"/>
      <c r="H4898" s="8"/>
      <c r="I4898" s="8"/>
      <c r="J4898" s="8"/>
      <c r="K4898" s="8"/>
      <c r="L4898" s="8"/>
      <c r="M4898" s="1"/>
      <c r="W4898" s="15"/>
    </row>
    <row r="4899" spans="2:23" ht="0" hidden="1" customHeight="1" x14ac:dyDescent="0.2">
      <c r="B4899" s="8"/>
      <c r="C4899" s="8"/>
      <c r="D4899" s="8"/>
      <c r="E4899" s="8"/>
      <c r="F4899" s="8"/>
      <c r="G4899" s="8"/>
      <c r="H4899" s="8"/>
      <c r="I4899" s="8"/>
      <c r="J4899" s="8"/>
      <c r="K4899" s="8"/>
      <c r="L4899" s="8"/>
      <c r="M4899" s="1"/>
      <c r="W4899" s="15"/>
    </row>
    <row r="4900" spans="2:23" ht="0" hidden="1" customHeight="1" x14ac:dyDescent="0.2">
      <c r="B4900" s="8"/>
      <c r="C4900" s="8"/>
      <c r="D4900" s="8"/>
      <c r="E4900" s="8"/>
      <c r="F4900" s="8"/>
      <c r="G4900" s="8"/>
      <c r="H4900" s="8"/>
      <c r="I4900" s="8"/>
      <c r="J4900" s="8"/>
      <c r="K4900" s="8"/>
      <c r="L4900" s="8"/>
      <c r="M4900" s="1"/>
      <c r="W4900" s="15"/>
    </row>
    <row r="4901" spans="2:23" ht="0" hidden="1" customHeight="1" x14ac:dyDescent="0.2">
      <c r="B4901" s="8"/>
      <c r="C4901" s="8"/>
      <c r="D4901" s="8"/>
      <c r="E4901" s="8"/>
      <c r="F4901" s="8"/>
      <c r="G4901" s="8"/>
      <c r="H4901" s="8"/>
      <c r="I4901" s="8"/>
      <c r="J4901" s="8"/>
      <c r="K4901" s="8"/>
      <c r="L4901" s="8"/>
      <c r="M4901" s="1"/>
      <c r="W4901" s="15"/>
    </row>
    <row r="4902" spans="2:23" ht="0" hidden="1" customHeight="1" x14ac:dyDescent="0.2">
      <c r="B4902" s="8"/>
      <c r="C4902" s="8"/>
      <c r="D4902" s="8"/>
      <c r="E4902" s="8"/>
      <c r="F4902" s="8"/>
      <c r="G4902" s="8"/>
      <c r="H4902" s="8"/>
      <c r="I4902" s="8"/>
      <c r="J4902" s="8"/>
      <c r="K4902" s="8"/>
      <c r="L4902" s="8"/>
      <c r="M4902" s="1"/>
      <c r="W4902" s="15"/>
    </row>
    <row r="4903" spans="2:23" ht="0" hidden="1" customHeight="1" x14ac:dyDescent="0.2">
      <c r="B4903" s="8"/>
      <c r="C4903" s="8"/>
      <c r="D4903" s="8"/>
      <c r="E4903" s="8"/>
      <c r="F4903" s="8"/>
      <c r="G4903" s="8"/>
      <c r="H4903" s="8"/>
      <c r="I4903" s="8"/>
      <c r="J4903" s="8"/>
      <c r="K4903" s="8"/>
      <c r="L4903" s="8"/>
      <c r="M4903" s="1"/>
      <c r="W4903" s="15"/>
    </row>
    <row r="4904" spans="2:23" ht="0" hidden="1" customHeight="1" x14ac:dyDescent="0.2">
      <c r="B4904" s="8"/>
      <c r="C4904" s="8"/>
      <c r="D4904" s="8"/>
      <c r="E4904" s="8"/>
      <c r="F4904" s="8"/>
      <c r="G4904" s="8"/>
      <c r="H4904" s="8"/>
      <c r="I4904" s="8"/>
      <c r="J4904" s="8"/>
      <c r="K4904" s="8"/>
      <c r="L4904" s="8"/>
      <c r="M4904" s="1"/>
      <c r="W4904" s="15"/>
    </row>
    <row r="4905" spans="2:23" ht="0" hidden="1" customHeight="1" x14ac:dyDescent="0.2">
      <c r="B4905" s="8"/>
      <c r="C4905" s="8"/>
      <c r="D4905" s="8"/>
      <c r="E4905" s="8"/>
      <c r="F4905" s="8"/>
      <c r="G4905" s="8"/>
      <c r="H4905" s="8"/>
      <c r="I4905" s="8"/>
      <c r="J4905" s="8"/>
      <c r="K4905" s="8"/>
      <c r="L4905" s="8"/>
      <c r="M4905" s="1"/>
      <c r="W4905" s="15"/>
    </row>
    <row r="4906" spans="2:23" ht="0" hidden="1" customHeight="1" x14ac:dyDescent="0.2">
      <c r="B4906" s="8"/>
      <c r="C4906" s="8"/>
      <c r="D4906" s="8"/>
      <c r="E4906" s="8"/>
      <c r="F4906" s="8"/>
      <c r="G4906" s="8"/>
      <c r="H4906" s="8"/>
      <c r="I4906" s="8"/>
      <c r="J4906" s="8"/>
      <c r="K4906" s="8"/>
      <c r="L4906" s="8"/>
      <c r="M4906" s="1"/>
      <c r="W4906" s="15"/>
    </row>
    <row r="4907" spans="2:23" ht="0" hidden="1" customHeight="1" x14ac:dyDescent="0.2">
      <c r="B4907" s="8"/>
      <c r="C4907" s="8"/>
      <c r="D4907" s="8"/>
      <c r="E4907" s="8"/>
      <c r="F4907" s="8"/>
      <c r="G4907" s="8"/>
      <c r="H4907" s="8"/>
      <c r="I4907" s="8"/>
      <c r="J4907" s="8"/>
      <c r="K4907" s="8"/>
      <c r="L4907" s="8"/>
      <c r="M4907" s="1"/>
      <c r="W4907" s="15"/>
    </row>
    <row r="4908" spans="2:23" ht="0" hidden="1" customHeight="1" x14ac:dyDescent="0.2">
      <c r="B4908" s="8"/>
      <c r="C4908" s="8"/>
      <c r="D4908" s="8"/>
      <c r="E4908" s="8"/>
      <c r="F4908" s="8"/>
      <c r="G4908" s="8"/>
      <c r="H4908" s="8"/>
      <c r="I4908" s="8"/>
      <c r="J4908" s="8"/>
      <c r="K4908" s="8"/>
      <c r="L4908" s="8"/>
      <c r="M4908" s="1"/>
      <c r="W4908" s="15"/>
    </row>
    <row r="4909" spans="2:23" ht="0" hidden="1" customHeight="1" x14ac:dyDescent="0.2">
      <c r="B4909" s="8"/>
      <c r="C4909" s="8"/>
      <c r="D4909" s="8"/>
      <c r="E4909" s="8"/>
      <c r="F4909" s="8"/>
      <c r="G4909" s="8"/>
      <c r="H4909" s="8"/>
      <c r="I4909" s="8"/>
      <c r="J4909" s="8"/>
      <c r="K4909" s="8"/>
      <c r="L4909" s="8"/>
      <c r="M4909" s="1"/>
      <c r="W4909" s="15"/>
    </row>
    <row r="4910" spans="2:23" ht="0" hidden="1" customHeight="1" x14ac:dyDescent="0.2">
      <c r="B4910" s="8"/>
      <c r="C4910" s="8"/>
      <c r="D4910" s="8"/>
      <c r="E4910" s="8"/>
      <c r="F4910" s="8"/>
      <c r="G4910" s="8"/>
      <c r="H4910" s="8"/>
      <c r="I4910" s="8"/>
      <c r="J4910" s="8"/>
      <c r="K4910" s="8"/>
      <c r="L4910" s="8"/>
      <c r="M4910" s="1"/>
      <c r="W4910" s="15"/>
    </row>
    <row r="4911" spans="2:23" ht="0" hidden="1" customHeight="1" x14ac:dyDescent="0.2">
      <c r="B4911" s="8"/>
      <c r="C4911" s="8"/>
      <c r="D4911" s="8"/>
      <c r="E4911" s="8"/>
      <c r="F4911" s="8"/>
      <c r="G4911" s="8"/>
      <c r="H4911" s="8"/>
      <c r="I4911" s="8"/>
      <c r="J4911" s="8"/>
      <c r="K4911" s="8"/>
      <c r="L4911" s="8"/>
      <c r="M4911" s="1"/>
      <c r="W4911" s="15"/>
    </row>
    <row r="4912" spans="2:23" ht="0" hidden="1" customHeight="1" x14ac:dyDescent="0.2">
      <c r="B4912" s="8"/>
      <c r="C4912" s="8"/>
      <c r="D4912" s="8"/>
      <c r="E4912" s="8"/>
      <c r="F4912" s="8"/>
      <c r="G4912" s="8"/>
      <c r="H4912" s="8"/>
      <c r="I4912" s="8"/>
      <c r="J4912" s="8"/>
      <c r="K4912" s="8"/>
      <c r="L4912" s="8"/>
      <c r="M4912" s="1"/>
      <c r="W4912" s="15"/>
    </row>
    <row r="4913" spans="2:23" ht="0" hidden="1" customHeight="1" x14ac:dyDescent="0.2">
      <c r="B4913" s="8"/>
      <c r="C4913" s="8"/>
      <c r="D4913" s="8"/>
      <c r="E4913" s="8"/>
      <c r="F4913" s="8"/>
      <c r="G4913" s="8"/>
      <c r="H4913" s="8"/>
      <c r="I4913" s="8"/>
      <c r="J4913" s="8"/>
      <c r="K4913" s="8"/>
      <c r="L4913" s="8"/>
      <c r="M4913" s="1"/>
      <c r="W4913" s="15"/>
    </row>
    <row r="4914" spans="2:23" ht="0" hidden="1" customHeight="1" x14ac:dyDescent="0.2">
      <c r="B4914" s="8"/>
      <c r="C4914" s="8"/>
      <c r="D4914" s="8"/>
      <c r="E4914" s="8"/>
      <c r="F4914" s="8"/>
      <c r="G4914" s="8"/>
      <c r="H4914" s="8"/>
      <c r="I4914" s="8"/>
      <c r="J4914" s="8"/>
      <c r="K4914" s="8"/>
      <c r="L4914" s="8"/>
      <c r="M4914" s="1"/>
      <c r="W4914" s="15"/>
    </row>
    <row r="4915" spans="2:23" ht="0" hidden="1" customHeight="1" x14ac:dyDescent="0.2">
      <c r="B4915" s="8"/>
      <c r="C4915" s="8"/>
      <c r="D4915" s="8"/>
      <c r="E4915" s="8"/>
      <c r="F4915" s="8"/>
      <c r="G4915" s="8"/>
      <c r="H4915" s="8"/>
      <c r="I4915" s="8"/>
      <c r="J4915" s="8"/>
      <c r="K4915" s="8"/>
      <c r="L4915" s="8"/>
      <c r="M4915" s="1"/>
      <c r="W4915" s="15"/>
    </row>
    <row r="4916" spans="2:23" ht="0" hidden="1" customHeight="1" x14ac:dyDescent="0.2">
      <c r="B4916" s="8"/>
      <c r="C4916" s="8"/>
      <c r="D4916" s="8"/>
      <c r="E4916" s="8"/>
      <c r="F4916" s="8"/>
      <c r="G4916" s="8"/>
      <c r="H4916" s="8"/>
      <c r="I4916" s="8"/>
      <c r="J4916" s="8"/>
      <c r="K4916" s="8"/>
      <c r="L4916" s="8"/>
      <c r="M4916" s="1"/>
      <c r="W4916" s="15"/>
    </row>
    <row r="4917" spans="2:23" ht="0" hidden="1" customHeight="1" x14ac:dyDescent="0.2">
      <c r="B4917" s="8"/>
      <c r="C4917" s="8"/>
      <c r="D4917" s="8"/>
      <c r="E4917" s="8"/>
      <c r="F4917" s="8"/>
      <c r="G4917" s="8"/>
      <c r="H4917" s="8"/>
      <c r="I4917" s="8"/>
      <c r="J4917" s="8"/>
      <c r="K4917" s="8"/>
      <c r="L4917" s="8"/>
      <c r="M4917" s="1"/>
      <c r="W4917" s="15"/>
    </row>
    <row r="4918" spans="2:23" ht="0" hidden="1" customHeight="1" x14ac:dyDescent="0.2">
      <c r="B4918" s="8"/>
      <c r="C4918" s="8"/>
      <c r="D4918" s="8"/>
      <c r="E4918" s="8"/>
      <c r="F4918" s="8"/>
      <c r="G4918" s="8"/>
      <c r="H4918" s="8"/>
      <c r="I4918" s="8"/>
      <c r="J4918" s="8"/>
      <c r="K4918" s="8"/>
      <c r="L4918" s="8"/>
      <c r="M4918" s="1"/>
      <c r="W4918" s="15"/>
    </row>
    <row r="4919" spans="2:23" ht="0" hidden="1" customHeight="1" x14ac:dyDescent="0.2">
      <c r="B4919" s="8"/>
      <c r="C4919" s="8"/>
      <c r="D4919" s="8"/>
      <c r="E4919" s="8"/>
      <c r="F4919" s="8"/>
      <c r="G4919" s="8"/>
      <c r="H4919" s="8"/>
      <c r="I4919" s="8"/>
      <c r="J4919" s="8"/>
      <c r="K4919" s="8"/>
      <c r="L4919" s="8"/>
      <c r="M4919" s="1"/>
      <c r="W4919" s="15"/>
    </row>
    <row r="4920" spans="2:23" ht="0" hidden="1" customHeight="1" x14ac:dyDescent="0.2">
      <c r="B4920" s="8"/>
      <c r="C4920" s="8"/>
      <c r="D4920" s="8"/>
      <c r="E4920" s="8"/>
      <c r="F4920" s="8"/>
      <c r="G4920" s="8"/>
      <c r="H4920" s="8"/>
      <c r="I4920" s="8"/>
      <c r="J4920" s="8"/>
      <c r="K4920" s="8"/>
      <c r="L4920" s="8"/>
      <c r="M4920" s="1"/>
      <c r="W4920" s="15"/>
    </row>
    <row r="4921" spans="2:23" ht="0" hidden="1" customHeight="1" x14ac:dyDescent="0.2">
      <c r="B4921" s="8"/>
      <c r="C4921" s="8"/>
      <c r="D4921" s="8"/>
      <c r="E4921" s="8"/>
      <c r="F4921" s="8"/>
      <c r="G4921" s="8"/>
      <c r="H4921" s="8"/>
      <c r="I4921" s="8"/>
      <c r="J4921" s="8"/>
      <c r="K4921" s="8"/>
      <c r="L4921" s="8"/>
      <c r="M4921" s="1"/>
      <c r="W4921" s="15"/>
    </row>
    <row r="4922" spans="2:23" ht="0" hidden="1" customHeight="1" x14ac:dyDescent="0.2">
      <c r="B4922" s="8"/>
      <c r="C4922" s="8"/>
      <c r="D4922" s="8"/>
      <c r="E4922" s="8"/>
      <c r="F4922" s="8"/>
      <c r="G4922" s="8"/>
      <c r="H4922" s="8"/>
      <c r="I4922" s="8"/>
      <c r="J4922" s="8"/>
      <c r="K4922" s="8"/>
      <c r="L4922" s="8"/>
      <c r="M4922" s="1"/>
      <c r="W4922" s="15"/>
    </row>
    <row r="4923" spans="2:23" ht="0" hidden="1" customHeight="1" x14ac:dyDescent="0.2">
      <c r="B4923" s="8"/>
      <c r="C4923" s="8"/>
      <c r="D4923" s="8"/>
      <c r="E4923" s="8"/>
      <c r="F4923" s="8"/>
      <c r="G4923" s="8"/>
      <c r="H4923" s="8"/>
      <c r="I4923" s="8"/>
      <c r="J4923" s="8"/>
      <c r="K4923" s="8"/>
      <c r="L4923" s="8"/>
      <c r="M4923" s="1"/>
      <c r="W4923" s="15"/>
    </row>
    <row r="4924" spans="2:23" ht="0" hidden="1" customHeight="1" x14ac:dyDescent="0.2">
      <c r="B4924" s="8"/>
      <c r="C4924" s="8"/>
      <c r="D4924" s="8"/>
      <c r="E4924" s="8"/>
      <c r="F4924" s="8"/>
      <c r="G4924" s="8"/>
      <c r="H4924" s="8"/>
      <c r="I4924" s="8"/>
      <c r="J4924" s="8"/>
      <c r="K4924" s="8"/>
      <c r="L4924" s="8"/>
      <c r="M4924" s="1"/>
      <c r="W4924" s="15"/>
    </row>
    <row r="4925" spans="2:23" ht="0" hidden="1" customHeight="1" x14ac:dyDescent="0.2">
      <c r="B4925" s="8"/>
      <c r="C4925" s="8"/>
      <c r="D4925" s="8"/>
      <c r="E4925" s="8"/>
      <c r="F4925" s="8"/>
      <c r="G4925" s="8"/>
      <c r="H4925" s="8"/>
      <c r="I4925" s="8"/>
      <c r="J4925" s="8"/>
      <c r="K4925" s="8"/>
      <c r="L4925" s="8"/>
      <c r="M4925" s="1"/>
      <c r="W4925" s="15"/>
    </row>
    <row r="4926" spans="2:23" ht="0" hidden="1" customHeight="1" x14ac:dyDescent="0.2">
      <c r="B4926" s="8"/>
      <c r="C4926" s="8"/>
      <c r="D4926" s="8"/>
      <c r="E4926" s="8"/>
      <c r="F4926" s="8"/>
      <c r="G4926" s="8"/>
      <c r="H4926" s="8"/>
      <c r="I4926" s="8"/>
      <c r="J4926" s="8"/>
      <c r="K4926" s="8"/>
      <c r="L4926" s="8"/>
      <c r="M4926" s="1"/>
      <c r="W4926" s="15"/>
    </row>
    <row r="4927" spans="2:23" ht="0" hidden="1" customHeight="1" x14ac:dyDescent="0.2">
      <c r="B4927" s="8"/>
      <c r="C4927" s="8"/>
      <c r="D4927" s="8"/>
      <c r="E4927" s="8"/>
      <c r="F4927" s="8"/>
      <c r="G4927" s="8"/>
      <c r="H4927" s="8"/>
      <c r="I4927" s="8"/>
      <c r="J4927" s="8"/>
      <c r="K4927" s="8"/>
      <c r="L4927" s="8"/>
      <c r="M4927" s="1"/>
      <c r="W4927" s="15"/>
    </row>
    <row r="4928" spans="2:23" ht="0" hidden="1" customHeight="1" x14ac:dyDescent="0.2">
      <c r="B4928" s="8"/>
      <c r="C4928" s="8"/>
      <c r="D4928" s="8"/>
      <c r="E4928" s="8"/>
      <c r="F4928" s="8"/>
      <c r="G4928" s="8"/>
      <c r="H4928" s="8"/>
      <c r="I4928" s="8"/>
      <c r="J4928" s="8"/>
      <c r="K4928" s="8"/>
      <c r="L4928" s="8"/>
      <c r="M4928" s="1"/>
      <c r="W4928" s="15"/>
    </row>
    <row r="4929" spans="2:23" ht="0" hidden="1" customHeight="1" x14ac:dyDescent="0.2">
      <c r="B4929" s="8"/>
      <c r="C4929" s="8"/>
      <c r="D4929" s="8"/>
      <c r="E4929" s="8"/>
      <c r="F4929" s="8"/>
      <c r="G4929" s="8"/>
      <c r="H4929" s="8"/>
      <c r="I4929" s="8"/>
      <c r="J4929" s="8"/>
      <c r="K4929" s="8"/>
      <c r="L4929" s="8"/>
      <c r="M4929" s="1"/>
      <c r="W4929" s="15"/>
    </row>
    <row r="4930" spans="2:23" ht="0" hidden="1" customHeight="1" x14ac:dyDescent="0.2">
      <c r="B4930" s="8"/>
      <c r="C4930" s="8"/>
      <c r="D4930" s="8"/>
      <c r="E4930" s="8"/>
      <c r="F4930" s="8"/>
      <c r="G4930" s="8"/>
      <c r="H4930" s="8"/>
      <c r="I4930" s="8"/>
      <c r="J4930" s="8"/>
      <c r="K4930" s="8"/>
      <c r="L4930" s="8"/>
      <c r="M4930" s="1"/>
      <c r="W4930" s="15"/>
    </row>
    <row r="4931" spans="2:23" ht="0" hidden="1" customHeight="1" x14ac:dyDescent="0.2">
      <c r="B4931" s="8"/>
      <c r="C4931" s="8"/>
      <c r="D4931" s="8"/>
      <c r="E4931" s="8"/>
      <c r="F4931" s="8"/>
      <c r="G4931" s="8"/>
      <c r="H4931" s="8"/>
      <c r="I4931" s="8"/>
      <c r="J4931" s="8"/>
      <c r="K4931" s="8"/>
      <c r="L4931" s="8"/>
      <c r="M4931" s="1"/>
      <c r="W4931" s="15"/>
    </row>
    <row r="4932" spans="2:23" ht="0" hidden="1" customHeight="1" x14ac:dyDescent="0.2">
      <c r="B4932" s="8"/>
      <c r="C4932" s="8"/>
      <c r="D4932" s="8"/>
      <c r="E4932" s="8"/>
      <c r="F4932" s="8"/>
      <c r="G4932" s="8"/>
      <c r="H4932" s="8"/>
      <c r="I4932" s="8"/>
      <c r="J4932" s="8"/>
      <c r="K4932" s="8"/>
      <c r="L4932" s="8"/>
      <c r="M4932" s="1"/>
      <c r="W4932" s="15"/>
    </row>
    <row r="4933" spans="2:23" ht="0" hidden="1" customHeight="1" x14ac:dyDescent="0.2">
      <c r="B4933" s="8"/>
      <c r="C4933" s="8"/>
      <c r="D4933" s="8"/>
      <c r="E4933" s="8"/>
      <c r="F4933" s="8"/>
      <c r="G4933" s="8"/>
      <c r="H4933" s="8"/>
      <c r="I4933" s="8"/>
      <c r="J4933" s="8"/>
      <c r="K4933" s="8"/>
      <c r="L4933" s="8"/>
      <c r="M4933" s="1"/>
      <c r="W4933" s="15"/>
    </row>
    <row r="4934" spans="2:23" ht="0" hidden="1" customHeight="1" x14ac:dyDescent="0.2">
      <c r="B4934" s="8"/>
      <c r="C4934" s="8"/>
      <c r="D4934" s="8"/>
      <c r="E4934" s="8"/>
      <c r="F4934" s="8"/>
      <c r="G4934" s="8"/>
      <c r="H4934" s="8"/>
      <c r="I4934" s="8"/>
      <c r="J4934" s="8"/>
      <c r="K4934" s="8"/>
      <c r="L4934" s="8"/>
      <c r="M4934" s="1"/>
      <c r="W4934" s="15"/>
    </row>
    <row r="4935" spans="2:23" ht="0" hidden="1" customHeight="1" x14ac:dyDescent="0.2">
      <c r="B4935" s="8"/>
      <c r="C4935" s="8"/>
      <c r="D4935" s="8"/>
      <c r="E4935" s="8"/>
      <c r="F4935" s="8"/>
      <c r="G4935" s="8"/>
      <c r="H4935" s="8"/>
      <c r="I4935" s="8"/>
      <c r="J4935" s="8"/>
      <c r="K4935" s="8"/>
      <c r="L4935" s="8"/>
      <c r="M4935" s="1"/>
      <c r="W4935" s="15"/>
    </row>
    <row r="4936" spans="2:23" ht="0" hidden="1" customHeight="1" x14ac:dyDescent="0.2">
      <c r="B4936" s="8"/>
      <c r="C4936" s="8"/>
      <c r="D4936" s="8"/>
      <c r="E4936" s="8"/>
      <c r="F4936" s="8"/>
      <c r="G4936" s="8"/>
      <c r="H4936" s="8"/>
      <c r="I4936" s="8"/>
      <c r="J4936" s="8"/>
      <c r="K4936" s="8"/>
      <c r="L4936" s="8"/>
      <c r="M4936" s="1"/>
      <c r="W4936" s="15"/>
    </row>
    <row r="4937" spans="2:23" ht="0" hidden="1" customHeight="1" x14ac:dyDescent="0.2">
      <c r="B4937" s="8"/>
      <c r="C4937" s="8"/>
      <c r="D4937" s="8"/>
      <c r="E4937" s="8"/>
      <c r="F4937" s="8"/>
      <c r="G4937" s="8"/>
      <c r="H4937" s="8"/>
      <c r="I4937" s="8"/>
      <c r="J4937" s="8"/>
      <c r="K4937" s="8"/>
      <c r="L4937" s="8"/>
      <c r="M4937" s="1"/>
      <c r="W4937" s="15"/>
    </row>
    <row r="4938" spans="2:23" ht="0" hidden="1" customHeight="1" x14ac:dyDescent="0.2">
      <c r="B4938" s="8"/>
      <c r="C4938" s="8"/>
      <c r="D4938" s="8"/>
      <c r="E4938" s="8"/>
      <c r="F4938" s="8"/>
      <c r="G4938" s="8"/>
      <c r="H4938" s="8"/>
      <c r="I4938" s="8"/>
      <c r="J4938" s="8"/>
      <c r="K4938" s="8"/>
      <c r="L4938" s="8"/>
      <c r="M4938" s="1"/>
      <c r="W4938" s="15"/>
    </row>
    <row r="4939" spans="2:23" ht="0" hidden="1" customHeight="1" x14ac:dyDescent="0.2">
      <c r="B4939" s="8"/>
      <c r="C4939" s="8"/>
      <c r="D4939" s="8"/>
      <c r="E4939" s="8"/>
      <c r="F4939" s="8"/>
      <c r="G4939" s="8"/>
      <c r="H4939" s="8"/>
      <c r="I4939" s="8"/>
      <c r="J4939" s="8"/>
      <c r="K4939" s="8"/>
      <c r="L4939" s="8"/>
      <c r="M4939" s="1"/>
      <c r="W4939" s="15"/>
    </row>
    <row r="4940" spans="2:23" ht="0" hidden="1" customHeight="1" x14ac:dyDescent="0.2">
      <c r="B4940" s="8"/>
      <c r="C4940" s="8"/>
      <c r="D4940" s="8"/>
      <c r="E4940" s="8"/>
      <c r="F4940" s="8"/>
      <c r="G4940" s="8"/>
      <c r="H4940" s="8"/>
      <c r="I4940" s="8"/>
      <c r="J4940" s="8"/>
      <c r="K4940" s="8"/>
      <c r="L4940" s="8"/>
      <c r="M4940" s="1"/>
      <c r="W4940" s="15"/>
    </row>
    <row r="4941" spans="2:23" ht="0" hidden="1" customHeight="1" x14ac:dyDescent="0.2">
      <c r="B4941" s="8"/>
      <c r="C4941" s="8"/>
      <c r="D4941" s="8"/>
      <c r="E4941" s="8"/>
      <c r="F4941" s="8"/>
      <c r="G4941" s="8"/>
      <c r="H4941" s="8"/>
      <c r="I4941" s="8"/>
      <c r="J4941" s="8"/>
      <c r="K4941" s="8"/>
      <c r="L4941" s="8"/>
      <c r="M4941" s="1"/>
      <c r="W4941" s="15"/>
    </row>
    <row r="4942" spans="2:23" ht="0" hidden="1" customHeight="1" x14ac:dyDescent="0.2">
      <c r="B4942" s="8"/>
      <c r="C4942" s="8"/>
      <c r="D4942" s="8"/>
      <c r="E4942" s="8"/>
      <c r="F4942" s="8"/>
      <c r="G4942" s="8"/>
      <c r="H4942" s="8"/>
      <c r="I4942" s="8"/>
      <c r="J4942" s="8"/>
      <c r="K4942" s="8"/>
      <c r="L4942" s="8"/>
      <c r="M4942" s="1"/>
      <c r="W4942" s="15"/>
    </row>
    <row r="4943" spans="2:23" ht="0" hidden="1" customHeight="1" x14ac:dyDescent="0.2">
      <c r="B4943" s="8"/>
      <c r="C4943" s="8"/>
      <c r="D4943" s="8"/>
      <c r="E4943" s="8"/>
      <c r="F4943" s="8"/>
      <c r="G4943" s="8"/>
      <c r="H4943" s="8"/>
      <c r="I4943" s="8"/>
      <c r="J4943" s="8"/>
      <c r="K4943" s="8"/>
      <c r="L4943" s="8"/>
      <c r="M4943" s="1"/>
      <c r="W4943" s="15"/>
    </row>
    <row r="4944" spans="2:23" ht="0" hidden="1" customHeight="1" x14ac:dyDescent="0.2">
      <c r="B4944" s="8"/>
      <c r="C4944" s="8"/>
      <c r="D4944" s="8"/>
      <c r="E4944" s="8"/>
      <c r="F4944" s="8"/>
      <c r="G4944" s="8"/>
      <c r="H4944" s="8"/>
      <c r="I4944" s="8"/>
      <c r="J4944" s="8"/>
      <c r="K4944" s="8"/>
      <c r="L4944" s="8"/>
      <c r="M4944" s="1"/>
      <c r="W4944" s="15"/>
    </row>
    <row r="4945" spans="2:23" ht="0" hidden="1" customHeight="1" x14ac:dyDescent="0.2">
      <c r="B4945" s="8"/>
      <c r="C4945" s="8"/>
      <c r="D4945" s="8"/>
      <c r="E4945" s="8"/>
      <c r="F4945" s="8"/>
      <c r="G4945" s="8"/>
      <c r="H4945" s="8"/>
      <c r="I4945" s="8"/>
      <c r="J4945" s="8"/>
      <c r="K4945" s="8"/>
      <c r="L4945" s="8"/>
      <c r="M4945" s="1"/>
      <c r="W4945" s="15"/>
    </row>
    <row r="4946" spans="2:23" ht="0" hidden="1" customHeight="1" x14ac:dyDescent="0.2">
      <c r="B4946" s="8"/>
      <c r="C4946" s="8"/>
      <c r="D4946" s="8"/>
      <c r="E4946" s="8"/>
      <c r="F4946" s="8"/>
      <c r="G4946" s="8"/>
      <c r="H4946" s="8"/>
      <c r="I4946" s="8"/>
      <c r="J4946" s="8"/>
      <c r="K4946" s="8"/>
      <c r="L4946" s="8"/>
      <c r="M4946" s="1"/>
      <c r="W4946" s="15"/>
    </row>
    <row r="4947" spans="2:23" ht="0" hidden="1" customHeight="1" x14ac:dyDescent="0.2">
      <c r="B4947" s="8"/>
      <c r="C4947" s="8"/>
      <c r="D4947" s="8"/>
      <c r="E4947" s="8"/>
      <c r="F4947" s="8"/>
      <c r="G4947" s="8"/>
      <c r="H4947" s="8"/>
      <c r="I4947" s="8"/>
      <c r="J4947" s="8"/>
      <c r="K4947" s="8"/>
      <c r="L4947" s="8"/>
      <c r="M4947" s="1"/>
      <c r="W4947" s="15"/>
    </row>
    <row r="4948" spans="2:23" ht="0" hidden="1" customHeight="1" x14ac:dyDescent="0.2">
      <c r="B4948" s="8"/>
      <c r="C4948" s="8"/>
      <c r="D4948" s="8"/>
      <c r="E4948" s="8"/>
      <c r="F4948" s="8"/>
      <c r="G4948" s="8"/>
      <c r="H4948" s="8"/>
      <c r="I4948" s="8"/>
      <c r="J4948" s="8"/>
      <c r="K4948" s="8"/>
      <c r="L4948" s="8"/>
      <c r="M4948" s="1"/>
      <c r="W4948" s="15"/>
    </row>
    <row r="4949" spans="2:23" ht="0" hidden="1" customHeight="1" x14ac:dyDescent="0.2">
      <c r="B4949" s="8"/>
      <c r="C4949" s="8"/>
      <c r="D4949" s="8"/>
      <c r="E4949" s="8"/>
      <c r="F4949" s="8"/>
      <c r="G4949" s="8"/>
      <c r="H4949" s="8"/>
      <c r="I4949" s="8"/>
      <c r="J4949" s="8"/>
      <c r="K4949" s="8"/>
      <c r="L4949" s="8"/>
      <c r="M4949" s="1"/>
      <c r="W4949" s="15"/>
    </row>
    <row r="4950" spans="2:23" ht="0" hidden="1" customHeight="1" x14ac:dyDescent="0.2">
      <c r="B4950" s="8"/>
      <c r="C4950" s="8"/>
      <c r="D4950" s="8"/>
      <c r="E4950" s="8"/>
      <c r="F4950" s="8"/>
      <c r="G4950" s="8"/>
      <c r="H4950" s="8"/>
      <c r="I4950" s="8"/>
      <c r="J4950" s="8"/>
      <c r="K4950" s="8"/>
      <c r="L4950" s="8"/>
      <c r="M4950" s="1"/>
      <c r="W4950" s="15"/>
    </row>
    <row r="4951" spans="2:23" ht="0" hidden="1" customHeight="1" x14ac:dyDescent="0.2">
      <c r="B4951" s="8"/>
      <c r="C4951" s="8"/>
      <c r="D4951" s="8"/>
      <c r="E4951" s="8"/>
      <c r="F4951" s="8"/>
      <c r="G4951" s="8"/>
      <c r="H4951" s="8"/>
      <c r="I4951" s="8"/>
      <c r="J4951" s="8"/>
      <c r="K4951" s="8"/>
      <c r="L4951" s="8"/>
      <c r="M4951" s="1"/>
      <c r="W4951" s="15"/>
    </row>
    <row r="4952" spans="2:23" ht="0" hidden="1" customHeight="1" x14ac:dyDescent="0.2">
      <c r="B4952" s="8"/>
      <c r="C4952" s="8"/>
      <c r="D4952" s="8"/>
      <c r="E4952" s="8"/>
      <c r="F4952" s="8"/>
      <c r="G4952" s="8"/>
      <c r="H4952" s="8"/>
      <c r="I4952" s="8"/>
      <c r="J4952" s="8"/>
      <c r="K4952" s="8"/>
      <c r="L4952" s="8"/>
      <c r="M4952" s="1"/>
      <c r="W4952" s="15"/>
    </row>
    <row r="4953" spans="2:23" ht="0" hidden="1" customHeight="1" x14ac:dyDescent="0.2">
      <c r="B4953" s="8"/>
      <c r="C4953" s="8"/>
      <c r="D4953" s="8"/>
      <c r="E4953" s="8"/>
      <c r="F4953" s="8"/>
      <c r="G4953" s="8"/>
      <c r="H4953" s="8"/>
      <c r="I4953" s="8"/>
      <c r="J4953" s="8"/>
      <c r="K4953" s="8"/>
      <c r="L4953" s="8"/>
      <c r="M4953" s="1"/>
      <c r="W4953" s="15"/>
    </row>
    <row r="4954" spans="2:23" ht="0" hidden="1" customHeight="1" x14ac:dyDescent="0.2">
      <c r="B4954" s="8"/>
      <c r="C4954" s="8"/>
      <c r="D4954" s="8"/>
      <c r="E4954" s="8"/>
      <c r="F4954" s="8"/>
      <c r="G4954" s="8"/>
      <c r="H4954" s="8"/>
      <c r="I4954" s="8"/>
      <c r="J4954" s="8"/>
      <c r="K4954" s="8"/>
      <c r="L4954" s="8"/>
      <c r="M4954" s="1"/>
      <c r="W4954" s="15"/>
    </row>
    <row r="4955" spans="2:23" ht="0" hidden="1" customHeight="1" x14ac:dyDescent="0.2">
      <c r="B4955" s="8"/>
      <c r="C4955" s="8"/>
      <c r="D4955" s="8"/>
      <c r="E4955" s="8"/>
      <c r="F4955" s="8"/>
      <c r="G4955" s="8"/>
      <c r="H4955" s="8"/>
      <c r="I4955" s="8"/>
      <c r="J4955" s="8"/>
      <c r="K4955" s="8"/>
      <c r="L4955" s="8"/>
      <c r="M4955" s="1"/>
      <c r="W4955" s="15"/>
    </row>
    <row r="4956" spans="2:23" ht="0" hidden="1" customHeight="1" x14ac:dyDescent="0.2">
      <c r="B4956" s="8"/>
      <c r="C4956" s="8"/>
      <c r="D4956" s="8"/>
      <c r="E4956" s="8"/>
      <c r="F4956" s="8"/>
      <c r="G4956" s="8"/>
      <c r="H4956" s="8"/>
      <c r="I4956" s="8"/>
      <c r="J4956" s="8"/>
      <c r="K4956" s="8"/>
      <c r="L4956" s="8"/>
      <c r="M4956" s="1"/>
      <c r="W4956" s="15"/>
    </row>
    <row r="4957" spans="2:23" ht="0" hidden="1" customHeight="1" x14ac:dyDescent="0.2">
      <c r="B4957" s="8"/>
      <c r="C4957" s="8"/>
      <c r="D4957" s="8"/>
      <c r="E4957" s="8"/>
      <c r="F4957" s="8"/>
      <c r="G4957" s="8"/>
      <c r="H4957" s="8"/>
      <c r="I4957" s="8"/>
      <c r="J4957" s="8"/>
      <c r="K4957" s="8"/>
      <c r="L4957" s="8"/>
      <c r="M4957" s="1"/>
      <c r="W4957" s="15"/>
    </row>
    <row r="4958" spans="2:23" ht="0" hidden="1" customHeight="1" x14ac:dyDescent="0.2">
      <c r="B4958" s="8"/>
      <c r="C4958" s="8"/>
      <c r="D4958" s="8"/>
      <c r="E4958" s="8"/>
      <c r="F4958" s="8"/>
      <c r="G4958" s="8"/>
      <c r="H4958" s="8"/>
      <c r="I4958" s="8"/>
      <c r="J4958" s="8"/>
      <c r="K4958" s="8"/>
      <c r="L4958" s="8"/>
      <c r="M4958" s="1"/>
      <c r="W4958" s="15"/>
    </row>
    <row r="4959" spans="2:23" ht="0" hidden="1" customHeight="1" x14ac:dyDescent="0.2">
      <c r="B4959" s="8"/>
      <c r="C4959" s="8"/>
      <c r="D4959" s="8"/>
      <c r="E4959" s="8"/>
      <c r="F4959" s="8"/>
      <c r="G4959" s="8"/>
      <c r="H4959" s="8"/>
      <c r="I4959" s="8"/>
      <c r="J4959" s="8"/>
      <c r="K4959" s="8"/>
      <c r="L4959" s="8"/>
      <c r="M4959" s="1"/>
      <c r="W4959" s="15"/>
    </row>
    <row r="4960" spans="2:23" ht="0" hidden="1" customHeight="1" x14ac:dyDescent="0.2">
      <c r="B4960" s="8"/>
      <c r="C4960" s="8"/>
      <c r="D4960" s="8"/>
      <c r="E4960" s="8"/>
      <c r="F4960" s="8"/>
      <c r="G4960" s="8"/>
      <c r="H4960" s="8"/>
      <c r="I4960" s="8"/>
      <c r="J4960" s="8"/>
      <c r="K4960" s="8"/>
      <c r="L4960" s="8"/>
      <c r="M4960" s="1"/>
      <c r="W4960" s="15"/>
    </row>
    <row r="4961" spans="2:23" ht="0" hidden="1" customHeight="1" x14ac:dyDescent="0.2">
      <c r="B4961" s="8"/>
      <c r="C4961" s="8"/>
      <c r="D4961" s="8"/>
      <c r="E4961" s="8"/>
      <c r="F4961" s="8"/>
      <c r="G4961" s="8"/>
      <c r="H4961" s="8"/>
      <c r="I4961" s="8"/>
      <c r="J4961" s="8"/>
      <c r="K4961" s="8"/>
      <c r="L4961" s="8"/>
      <c r="M4961" s="1"/>
      <c r="W4961" s="15"/>
    </row>
    <row r="4962" spans="2:23" ht="0" hidden="1" customHeight="1" x14ac:dyDescent="0.2">
      <c r="B4962" s="8"/>
      <c r="C4962" s="8"/>
      <c r="D4962" s="8"/>
      <c r="E4962" s="8"/>
      <c r="F4962" s="8"/>
      <c r="G4962" s="8"/>
      <c r="H4962" s="8"/>
      <c r="I4962" s="8"/>
      <c r="J4962" s="8"/>
      <c r="K4962" s="8"/>
      <c r="L4962" s="8"/>
      <c r="M4962" s="1"/>
      <c r="W4962" s="15"/>
    </row>
    <row r="4963" spans="2:23" ht="0" hidden="1" customHeight="1" x14ac:dyDescent="0.2">
      <c r="B4963" s="8"/>
      <c r="C4963" s="8"/>
      <c r="D4963" s="8"/>
      <c r="E4963" s="8"/>
      <c r="F4963" s="8"/>
      <c r="G4963" s="8"/>
      <c r="H4963" s="8"/>
      <c r="I4963" s="8"/>
      <c r="J4963" s="8"/>
      <c r="K4963" s="8"/>
      <c r="L4963" s="8"/>
      <c r="M4963" s="1"/>
      <c r="W4963" s="15"/>
    </row>
    <row r="4964" spans="2:23" ht="0" hidden="1" customHeight="1" x14ac:dyDescent="0.2">
      <c r="B4964" s="8"/>
      <c r="C4964" s="8"/>
      <c r="D4964" s="8"/>
      <c r="E4964" s="8"/>
      <c r="F4964" s="8"/>
      <c r="G4964" s="8"/>
      <c r="H4964" s="8"/>
      <c r="I4964" s="8"/>
      <c r="J4964" s="8"/>
      <c r="K4964" s="8"/>
      <c r="L4964" s="8"/>
      <c r="M4964" s="1"/>
      <c r="W4964" s="15"/>
    </row>
    <row r="4965" spans="2:23" ht="0" hidden="1" customHeight="1" x14ac:dyDescent="0.2">
      <c r="B4965" s="8"/>
      <c r="C4965" s="8"/>
      <c r="D4965" s="8"/>
      <c r="E4965" s="8"/>
      <c r="F4965" s="8"/>
      <c r="G4965" s="8"/>
      <c r="H4965" s="8"/>
      <c r="I4965" s="8"/>
      <c r="J4965" s="8"/>
      <c r="K4965" s="8"/>
      <c r="L4965" s="8"/>
      <c r="M4965" s="1"/>
      <c r="W4965" s="15"/>
    </row>
    <row r="4966" spans="2:23" ht="0" hidden="1" customHeight="1" x14ac:dyDescent="0.2">
      <c r="B4966" s="8"/>
      <c r="C4966" s="8"/>
      <c r="D4966" s="8"/>
      <c r="E4966" s="8"/>
      <c r="F4966" s="8"/>
      <c r="G4966" s="8"/>
      <c r="H4966" s="8"/>
      <c r="I4966" s="8"/>
      <c r="J4966" s="8"/>
      <c r="K4966" s="8"/>
      <c r="L4966" s="8"/>
      <c r="M4966" s="1"/>
      <c r="W4966" s="15"/>
    </row>
    <row r="4967" spans="2:23" ht="0" hidden="1" customHeight="1" x14ac:dyDescent="0.2">
      <c r="B4967" s="8"/>
      <c r="C4967" s="8"/>
      <c r="D4967" s="8"/>
      <c r="E4967" s="8"/>
      <c r="F4967" s="8"/>
      <c r="G4967" s="8"/>
      <c r="H4967" s="8"/>
      <c r="I4967" s="8"/>
      <c r="J4967" s="8"/>
      <c r="K4967" s="8"/>
      <c r="L4967" s="8"/>
      <c r="M4967" s="1"/>
      <c r="W4967" s="15"/>
    </row>
    <row r="4968" spans="2:23" ht="0" hidden="1" customHeight="1" x14ac:dyDescent="0.2">
      <c r="B4968" s="8"/>
      <c r="C4968" s="8"/>
      <c r="D4968" s="8"/>
      <c r="E4968" s="8"/>
      <c r="F4968" s="8"/>
      <c r="G4968" s="8"/>
      <c r="H4968" s="8"/>
      <c r="I4968" s="8"/>
      <c r="J4968" s="8"/>
      <c r="K4968" s="8"/>
      <c r="L4968" s="8"/>
      <c r="M4968" s="1"/>
      <c r="W4968" s="15"/>
    </row>
    <row r="4969" spans="2:23" ht="0" hidden="1" customHeight="1" x14ac:dyDescent="0.2">
      <c r="B4969" s="8"/>
      <c r="C4969" s="8"/>
      <c r="D4969" s="8"/>
      <c r="E4969" s="8"/>
      <c r="F4969" s="8"/>
      <c r="G4969" s="8"/>
      <c r="H4969" s="8"/>
      <c r="I4969" s="8"/>
      <c r="J4969" s="8"/>
      <c r="K4969" s="8"/>
      <c r="L4969" s="8"/>
      <c r="M4969" s="1"/>
      <c r="W4969" s="15"/>
    </row>
    <row r="4970" spans="2:23" ht="0" hidden="1" customHeight="1" x14ac:dyDescent="0.2">
      <c r="B4970" s="8"/>
      <c r="C4970" s="8"/>
      <c r="D4970" s="8"/>
      <c r="E4970" s="8"/>
      <c r="F4970" s="8"/>
      <c r="G4970" s="8"/>
      <c r="H4970" s="8"/>
      <c r="I4970" s="8"/>
      <c r="J4970" s="8"/>
      <c r="K4970" s="8"/>
      <c r="L4970" s="8"/>
      <c r="M4970" s="1"/>
      <c r="W4970" s="15"/>
    </row>
    <row r="4971" spans="2:23" ht="0" hidden="1" customHeight="1" x14ac:dyDescent="0.2">
      <c r="B4971" s="8"/>
      <c r="C4971" s="8"/>
      <c r="D4971" s="8"/>
      <c r="E4971" s="8"/>
      <c r="F4971" s="8"/>
      <c r="G4971" s="8"/>
      <c r="H4971" s="8"/>
      <c r="I4971" s="8"/>
      <c r="J4971" s="8"/>
      <c r="K4971" s="8"/>
      <c r="L4971" s="8"/>
      <c r="M4971" s="1"/>
      <c r="W4971" s="15"/>
    </row>
    <row r="4972" spans="2:23" ht="0" hidden="1" customHeight="1" x14ac:dyDescent="0.2">
      <c r="B4972" s="8"/>
      <c r="C4972" s="8"/>
      <c r="D4972" s="8"/>
      <c r="E4972" s="8"/>
      <c r="F4972" s="8"/>
      <c r="G4972" s="8"/>
      <c r="H4972" s="8"/>
      <c r="I4972" s="8"/>
      <c r="J4972" s="8"/>
      <c r="K4972" s="8"/>
      <c r="L4972" s="8"/>
      <c r="M4972" s="1"/>
      <c r="W4972" s="15"/>
    </row>
    <row r="4973" spans="2:23" ht="0" hidden="1" customHeight="1" x14ac:dyDescent="0.2">
      <c r="B4973" s="8"/>
      <c r="C4973" s="8"/>
      <c r="D4973" s="8"/>
      <c r="E4973" s="8"/>
      <c r="F4973" s="8"/>
      <c r="G4973" s="8"/>
      <c r="H4973" s="8"/>
      <c r="I4973" s="8"/>
      <c r="J4973" s="8"/>
      <c r="K4973" s="8"/>
      <c r="L4973" s="8"/>
      <c r="M4973" s="1"/>
      <c r="W4973" s="15"/>
    </row>
    <row r="4974" spans="2:23" ht="0" hidden="1" customHeight="1" x14ac:dyDescent="0.2">
      <c r="B4974" s="8"/>
      <c r="C4974" s="8"/>
      <c r="D4974" s="8"/>
      <c r="E4974" s="8"/>
      <c r="F4974" s="8"/>
      <c r="G4974" s="8"/>
      <c r="H4974" s="8"/>
      <c r="I4974" s="8"/>
      <c r="J4974" s="8"/>
      <c r="K4974" s="8"/>
      <c r="L4974" s="8"/>
      <c r="M4974" s="1"/>
      <c r="W4974" s="15"/>
    </row>
    <row r="4975" spans="2:23" ht="0" hidden="1" customHeight="1" x14ac:dyDescent="0.2">
      <c r="B4975" s="8"/>
      <c r="C4975" s="8"/>
      <c r="D4975" s="8"/>
      <c r="E4975" s="8"/>
      <c r="F4975" s="8"/>
      <c r="G4975" s="8"/>
      <c r="H4975" s="8"/>
      <c r="I4975" s="8"/>
      <c r="J4975" s="8"/>
      <c r="K4975" s="8"/>
      <c r="L4975" s="8"/>
      <c r="M4975" s="1"/>
      <c r="W4975" s="15"/>
    </row>
    <row r="4976" spans="2:23" ht="0" hidden="1" customHeight="1" x14ac:dyDescent="0.2">
      <c r="B4976" s="8"/>
      <c r="C4976" s="8"/>
      <c r="D4976" s="8"/>
      <c r="E4976" s="8"/>
      <c r="F4976" s="8"/>
      <c r="G4976" s="8"/>
      <c r="H4976" s="8"/>
      <c r="I4976" s="8"/>
      <c r="J4976" s="8"/>
      <c r="K4976" s="8"/>
      <c r="L4976" s="8"/>
      <c r="M4976" s="1"/>
      <c r="W4976" s="15"/>
    </row>
    <row r="4977" spans="2:23" ht="0" hidden="1" customHeight="1" x14ac:dyDescent="0.2">
      <c r="B4977" s="8"/>
      <c r="C4977" s="8"/>
      <c r="D4977" s="8"/>
      <c r="E4977" s="8"/>
      <c r="F4977" s="8"/>
      <c r="G4977" s="8"/>
      <c r="H4977" s="8"/>
      <c r="I4977" s="8"/>
      <c r="J4977" s="8"/>
      <c r="K4977" s="8"/>
      <c r="L4977" s="8"/>
      <c r="M4977" s="1"/>
      <c r="W4977" s="15"/>
    </row>
    <row r="4978" spans="2:23" ht="0" hidden="1" customHeight="1" x14ac:dyDescent="0.2">
      <c r="B4978" s="8"/>
      <c r="C4978" s="8"/>
      <c r="D4978" s="8"/>
      <c r="E4978" s="8"/>
      <c r="F4978" s="8"/>
      <c r="G4978" s="8"/>
      <c r="H4978" s="8"/>
      <c r="I4978" s="8"/>
      <c r="J4978" s="8"/>
      <c r="K4978" s="8"/>
      <c r="L4978" s="8"/>
      <c r="M4978" s="1"/>
      <c r="W4978" s="15"/>
    </row>
    <row r="4979" spans="2:23" ht="0" hidden="1" customHeight="1" x14ac:dyDescent="0.2">
      <c r="B4979" s="8"/>
      <c r="C4979" s="8"/>
      <c r="D4979" s="8"/>
      <c r="E4979" s="8"/>
      <c r="F4979" s="8"/>
      <c r="G4979" s="8"/>
      <c r="H4979" s="8"/>
      <c r="I4979" s="8"/>
      <c r="J4979" s="8"/>
      <c r="K4979" s="8"/>
      <c r="L4979" s="8"/>
      <c r="M4979" s="1"/>
      <c r="W4979" s="15"/>
    </row>
    <row r="4980" spans="2:23" ht="0" hidden="1" customHeight="1" x14ac:dyDescent="0.2">
      <c r="B4980" s="8"/>
      <c r="C4980" s="8"/>
      <c r="D4980" s="8"/>
      <c r="E4980" s="8"/>
      <c r="F4980" s="8"/>
      <c r="G4980" s="8"/>
      <c r="H4980" s="8"/>
      <c r="I4980" s="8"/>
      <c r="J4980" s="8"/>
      <c r="K4980" s="8"/>
      <c r="L4980" s="8"/>
      <c r="M4980" s="1"/>
      <c r="W4980" s="15"/>
    </row>
    <row r="4981" spans="2:23" ht="0" hidden="1" customHeight="1" x14ac:dyDescent="0.2">
      <c r="B4981" s="8"/>
      <c r="C4981" s="8"/>
      <c r="D4981" s="8"/>
      <c r="E4981" s="8"/>
      <c r="F4981" s="8"/>
      <c r="G4981" s="8"/>
      <c r="H4981" s="8"/>
      <c r="I4981" s="8"/>
      <c r="J4981" s="8"/>
      <c r="K4981" s="8"/>
      <c r="L4981" s="8"/>
      <c r="M4981" s="1"/>
      <c r="W4981" s="15"/>
    </row>
    <row r="4982" spans="2:23" ht="0" hidden="1" customHeight="1" x14ac:dyDescent="0.2">
      <c r="B4982" s="8"/>
      <c r="C4982" s="8"/>
      <c r="D4982" s="8"/>
      <c r="E4982" s="8"/>
      <c r="F4982" s="8"/>
      <c r="G4982" s="8"/>
      <c r="H4982" s="8"/>
      <c r="I4982" s="8"/>
      <c r="J4982" s="8"/>
      <c r="K4982" s="8"/>
      <c r="L4982" s="8"/>
      <c r="M4982" s="1"/>
      <c r="W4982" s="15"/>
    </row>
    <row r="4983" spans="2:23" ht="0" hidden="1" customHeight="1" x14ac:dyDescent="0.2">
      <c r="B4983" s="8"/>
      <c r="C4983" s="8"/>
      <c r="D4983" s="8"/>
      <c r="E4983" s="8"/>
      <c r="F4983" s="8"/>
      <c r="G4983" s="8"/>
      <c r="H4983" s="8"/>
      <c r="I4983" s="8"/>
      <c r="J4983" s="8"/>
      <c r="K4983" s="8"/>
      <c r="L4983" s="8"/>
      <c r="M4983" s="1"/>
      <c r="W4983" s="15"/>
    </row>
    <row r="4984" spans="2:23" ht="0" hidden="1" customHeight="1" x14ac:dyDescent="0.2">
      <c r="B4984" s="8"/>
      <c r="C4984" s="8"/>
      <c r="D4984" s="8"/>
      <c r="E4984" s="8"/>
      <c r="F4984" s="8"/>
      <c r="G4984" s="8"/>
      <c r="H4984" s="8"/>
      <c r="I4984" s="8"/>
      <c r="J4984" s="8"/>
      <c r="K4984" s="8"/>
      <c r="L4984" s="8"/>
      <c r="M4984" s="1"/>
      <c r="W4984" s="15"/>
    </row>
    <row r="4985" spans="2:23" ht="0" hidden="1" customHeight="1" x14ac:dyDescent="0.2">
      <c r="B4985" s="8"/>
      <c r="C4985" s="8"/>
      <c r="D4985" s="8"/>
      <c r="E4985" s="8"/>
      <c r="F4985" s="8"/>
      <c r="G4985" s="8"/>
      <c r="H4985" s="8"/>
      <c r="I4985" s="8"/>
      <c r="J4985" s="8"/>
      <c r="K4985" s="8"/>
      <c r="L4985" s="8"/>
      <c r="M4985" s="1"/>
      <c r="W4985" s="15"/>
    </row>
    <row r="4986" spans="2:23" ht="0" hidden="1" customHeight="1" x14ac:dyDescent="0.2">
      <c r="B4986" s="8"/>
      <c r="C4986" s="8"/>
      <c r="D4986" s="8"/>
      <c r="E4986" s="8"/>
      <c r="F4986" s="8"/>
      <c r="G4986" s="8"/>
      <c r="H4986" s="8"/>
      <c r="I4986" s="8"/>
      <c r="J4986" s="8"/>
      <c r="K4986" s="8"/>
      <c r="L4986" s="8"/>
      <c r="M4986" s="1"/>
      <c r="W4986" s="15"/>
    </row>
    <row r="4987" spans="2:23" ht="0" hidden="1" customHeight="1" x14ac:dyDescent="0.2">
      <c r="B4987" s="8"/>
      <c r="C4987" s="8"/>
      <c r="D4987" s="8"/>
      <c r="E4987" s="8"/>
      <c r="F4987" s="8"/>
      <c r="G4987" s="8"/>
      <c r="H4987" s="8"/>
      <c r="I4987" s="8"/>
      <c r="J4987" s="8"/>
      <c r="K4987" s="8"/>
      <c r="L4987" s="8"/>
      <c r="M4987" s="1"/>
      <c r="W4987" s="15"/>
    </row>
    <row r="4988" spans="2:23" ht="0" hidden="1" customHeight="1" x14ac:dyDescent="0.2">
      <c r="B4988" s="8"/>
      <c r="C4988" s="8"/>
      <c r="D4988" s="8"/>
      <c r="E4988" s="8"/>
      <c r="F4988" s="8"/>
      <c r="G4988" s="8"/>
      <c r="H4988" s="8"/>
      <c r="I4988" s="8"/>
      <c r="J4988" s="8"/>
      <c r="K4988" s="8"/>
      <c r="L4988" s="8"/>
      <c r="M4988" s="1"/>
      <c r="W4988" s="15"/>
    </row>
    <row r="4989" spans="2:23" ht="0" hidden="1" customHeight="1" x14ac:dyDescent="0.2">
      <c r="B4989" s="8"/>
      <c r="C4989" s="8"/>
      <c r="D4989" s="8"/>
      <c r="E4989" s="8"/>
      <c r="F4989" s="8"/>
      <c r="G4989" s="8"/>
      <c r="H4989" s="8"/>
      <c r="I4989" s="8"/>
      <c r="J4989" s="8"/>
      <c r="K4989" s="8"/>
      <c r="L4989" s="8"/>
      <c r="M4989" s="1"/>
      <c r="W4989" s="15"/>
    </row>
    <row r="4990" spans="2:23" ht="0" hidden="1" customHeight="1" x14ac:dyDescent="0.2">
      <c r="B4990" s="8"/>
      <c r="C4990" s="8"/>
      <c r="D4990" s="8"/>
      <c r="E4990" s="8"/>
      <c r="F4990" s="8"/>
      <c r="G4990" s="8"/>
      <c r="H4990" s="8"/>
      <c r="I4990" s="8"/>
      <c r="J4990" s="8"/>
      <c r="K4990" s="8"/>
      <c r="L4990" s="8"/>
      <c r="M4990" s="1"/>
      <c r="W4990" s="15"/>
    </row>
    <row r="4991" spans="2:23" ht="0" hidden="1" customHeight="1" x14ac:dyDescent="0.2">
      <c r="B4991" s="8"/>
      <c r="C4991" s="8"/>
      <c r="D4991" s="8"/>
      <c r="E4991" s="8"/>
      <c r="F4991" s="8"/>
      <c r="G4991" s="8"/>
      <c r="H4991" s="8"/>
      <c r="I4991" s="8"/>
      <c r="J4991" s="8"/>
      <c r="K4991" s="8"/>
      <c r="L4991" s="8"/>
      <c r="M4991" s="1"/>
      <c r="W4991" s="15"/>
    </row>
    <row r="4992" spans="2:23" ht="0" hidden="1" customHeight="1" x14ac:dyDescent="0.2">
      <c r="B4992" s="8"/>
      <c r="C4992" s="8"/>
      <c r="D4992" s="8"/>
      <c r="E4992" s="8"/>
      <c r="F4992" s="8"/>
      <c r="G4992" s="8"/>
      <c r="H4992" s="8"/>
      <c r="I4992" s="8"/>
      <c r="J4992" s="8"/>
      <c r="K4992" s="8"/>
      <c r="L4992" s="8"/>
      <c r="M4992" s="1"/>
      <c r="W4992" s="15"/>
    </row>
    <row r="4993" spans="2:23" ht="0" hidden="1" customHeight="1" x14ac:dyDescent="0.2">
      <c r="B4993" s="8"/>
      <c r="C4993" s="8"/>
      <c r="D4993" s="8"/>
      <c r="E4993" s="8"/>
      <c r="F4993" s="8"/>
      <c r="G4993" s="8"/>
      <c r="H4993" s="8"/>
      <c r="I4993" s="8"/>
      <c r="J4993" s="8"/>
      <c r="K4993" s="8"/>
      <c r="L4993" s="8"/>
      <c r="M4993" s="1"/>
      <c r="W4993" s="15"/>
    </row>
    <row r="4994" spans="2:23" ht="0" hidden="1" customHeight="1" x14ac:dyDescent="0.2">
      <c r="B4994" s="8"/>
      <c r="C4994" s="8"/>
      <c r="D4994" s="8"/>
      <c r="E4994" s="8"/>
      <c r="F4994" s="8"/>
      <c r="G4994" s="8"/>
      <c r="H4994" s="8"/>
      <c r="I4994" s="8"/>
      <c r="J4994" s="8"/>
      <c r="K4994" s="8"/>
      <c r="L4994" s="8"/>
      <c r="M4994" s="1"/>
      <c r="W4994" s="15"/>
    </row>
    <row r="4995" spans="2:23" ht="0" hidden="1" customHeight="1" x14ac:dyDescent="0.2">
      <c r="B4995" s="8"/>
      <c r="C4995" s="8"/>
      <c r="D4995" s="8"/>
      <c r="E4995" s="8"/>
      <c r="F4995" s="8"/>
      <c r="G4995" s="8"/>
      <c r="H4995" s="8"/>
      <c r="I4995" s="8"/>
      <c r="J4995" s="8"/>
      <c r="K4995" s="8"/>
      <c r="L4995" s="8"/>
      <c r="M4995" s="1"/>
      <c r="W4995" s="15"/>
    </row>
    <row r="4996" spans="2:23" ht="0" hidden="1" customHeight="1" x14ac:dyDescent="0.2">
      <c r="B4996" s="8"/>
      <c r="C4996" s="8"/>
      <c r="D4996" s="8"/>
      <c r="E4996" s="8"/>
      <c r="F4996" s="8"/>
      <c r="G4996" s="8"/>
      <c r="H4996" s="8"/>
      <c r="I4996" s="8"/>
      <c r="J4996" s="8"/>
      <c r="K4996" s="8"/>
      <c r="L4996" s="8"/>
      <c r="M4996" s="1"/>
      <c r="W4996" s="15"/>
    </row>
    <row r="4997" spans="2:23" ht="0" hidden="1" customHeight="1" x14ac:dyDescent="0.2">
      <c r="B4997" s="8"/>
      <c r="C4997" s="8"/>
      <c r="D4997" s="8"/>
      <c r="E4997" s="8"/>
      <c r="F4997" s="8"/>
      <c r="G4997" s="8"/>
      <c r="H4997" s="8"/>
      <c r="I4997" s="8"/>
      <c r="J4997" s="8"/>
      <c r="K4997" s="8"/>
      <c r="L4997" s="8"/>
      <c r="M4997" s="1"/>
      <c r="W4997" s="15"/>
    </row>
    <row r="4998" spans="2:23" ht="0" hidden="1" customHeight="1" x14ac:dyDescent="0.2">
      <c r="B4998" s="8"/>
      <c r="C4998" s="8"/>
      <c r="D4998" s="8"/>
      <c r="E4998" s="8"/>
      <c r="F4998" s="8"/>
      <c r="G4998" s="8"/>
      <c r="H4998" s="8"/>
      <c r="I4998" s="8"/>
      <c r="J4998" s="8"/>
      <c r="K4998" s="8"/>
      <c r="L4998" s="8"/>
      <c r="M4998" s="1"/>
      <c r="W4998" s="15"/>
    </row>
    <row r="4999" spans="2:23" ht="0" hidden="1" customHeight="1" x14ac:dyDescent="0.2">
      <c r="B4999" s="8"/>
      <c r="C4999" s="8"/>
      <c r="D4999" s="8"/>
      <c r="E4999" s="8"/>
      <c r="F4999" s="8"/>
      <c r="G4999" s="8"/>
      <c r="H4999" s="8"/>
      <c r="I4999" s="8"/>
      <c r="J4999" s="8"/>
      <c r="K4999" s="8"/>
      <c r="L4999" s="8"/>
      <c r="M4999" s="1"/>
      <c r="W4999" s="15"/>
    </row>
    <row r="5000" spans="2:23" ht="0" hidden="1" customHeight="1" x14ac:dyDescent="0.2">
      <c r="B5000" s="8"/>
      <c r="C5000" s="8"/>
      <c r="D5000" s="8"/>
      <c r="E5000" s="8"/>
      <c r="F5000" s="8"/>
      <c r="G5000" s="8"/>
      <c r="H5000" s="8"/>
      <c r="I5000" s="8"/>
      <c r="J5000" s="8"/>
      <c r="K5000" s="8"/>
      <c r="L5000" s="8"/>
      <c r="M5000" s="1"/>
      <c r="W5000" s="15"/>
    </row>
    <row r="5001" spans="2:23" ht="0" hidden="1" customHeight="1" x14ac:dyDescent="0.2">
      <c r="B5001" s="8"/>
      <c r="C5001" s="8"/>
      <c r="D5001" s="8"/>
      <c r="E5001" s="8"/>
      <c r="F5001" s="8"/>
      <c r="G5001" s="8"/>
      <c r="H5001" s="8"/>
      <c r="I5001" s="8"/>
      <c r="J5001" s="8"/>
      <c r="K5001" s="8"/>
      <c r="L5001" s="8"/>
      <c r="M5001" s="1"/>
      <c r="W5001" s="15"/>
    </row>
    <row r="5002" spans="2:23" ht="0" hidden="1" customHeight="1" x14ac:dyDescent="0.2">
      <c r="B5002" s="8"/>
      <c r="C5002" s="8"/>
      <c r="D5002" s="8"/>
      <c r="E5002" s="8"/>
      <c r="F5002" s="8"/>
      <c r="G5002" s="8"/>
      <c r="H5002" s="8"/>
      <c r="I5002" s="8"/>
      <c r="J5002" s="8"/>
      <c r="K5002" s="8"/>
      <c r="L5002" s="8"/>
      <c r="M5002" s="1"/>
      <c r="W5002" s="15"/>
    </row>
    <row r="5003" spans="2:23" ht="0" hidden="1" customHeight="1" x14ac:dyDescent="0.2">
      <c r="B5003" s="8"/>
      <c r="C5003" s="8"/>
      <c r="D5003" s="8"/>
      <c r="E5003" s="8"/>
      <c r="F5003" s="8"/>
      <c r="G5003" s="8"/>
      <c r="H5003" s="8"/>
      <c r="I5003" s="8"/>
      <c r="J5003" s="8"/>
      <c r="K5003" s="8"/>
      <c r="L5003" s="8"/>
      <c r="M5003" s="1"/>
      <c r="W5003" s="15"/>
    </row>
    <row r="5004" spans="2:23" ht="0" hidden="1" customHeight="1" x14ac:dyDescent="0.2">
      <c r="B5004" s="8"/>
      <c r="C5004" s="8"/>
      <c r="D5004" s="8"/>
      <c r="E5004" s="8"/>
      <c r="F5004" s="8"/>
      <c r="G5004" s="8"/>
      <c r="H5004" s="8"/>
      <c r="I5004" s="8"/>
      <c r="J5004" s="8"/>
      <c r="K5004" s="8"/>
      <c r="L5004" s="8"/>
      <c r="M5004" s="1"/>
      <c r="W5004" s="15"/>
    </row>
    <row r="5005" spans="2:23" ht="0" hidden="1" customHeight="1" x14ac:dyDescent="0.2">
      <c r="B5005" s="8"/>
      <c r="C5005" s="8"/>
      <c r="D5005" s="8"/>
      <c r="E5005" s="8"/>
      <c r="F5005" s="8"/>
      <c r="G5005" s="8"/>
      <c r="H5005" s="8"/>
      <c r="I5005" s="8"/>
      <c r="J5005" s="8"/>
      <c r="K5005" s="8"/>
      <c r="L5005" s="8"/>
      <c r="M5005" s="1"/>
      <c r="W5005" s="15"/>
    </row>
    <row r="5006" spans="2:23" ht="0" hidden="1" customHeight="1" x14ac:dyDescent="0.2">
      <c r="B5006" s="8"/>
      <c r="C5006" s="8"/>
      <c r="D5006" s="8"/>
      <c r="E5006" s="8"/>
      <c r="F5006" s="8"/>
      <c r="G5006" s="8"/>
      <c r="H5006" s="8"/>
      <c r="I5006" s="8"/>
      <c r="J5006" s="8"/>
      <c r="K5006" s="8"/>
      <c r="L5006" s="8"/>
      <c r="M5006" s="1"/>
      <c r="W5006" s="15"/>
    </row>
    <row r="5007" spans="2:23" ht="0" hidden="1" customHeight="1" x14ac:dyDescent="0.2">
      <c r="B5007" s="8"/>
      <c r="C5007" s="8"/>
      <c r="D5007" s="8"/>
      <c r="E5007" s="8"/>
      <c r="F5007" s="8"/>
      <c r="G5007" s="8"/>
      <c r="H5007" s="8"/>
      <c r="I5007" s="8"/>
      <c r="J5007" s="8"/>
      <c r="K5007" s="8"/>
      <c r="L5007" s="8"/>
      <c r="M5007" s="1"/>
      <c r="W5007" s="15"/>
    </row>
    <row r="5008" spans="2:23" ht="0" hidden="1" customHeight="1" x14ac:dyDescent="0.2">
      <c r="B5008" s="8"/>
      <c r="C5008" s="8"/>
      <c r="D5008" s="8"/>
      <c r="E5008" s="8"/>
      <c r="F5008" s="8"/>
      <c r="G5008" s="8"/>
      <c r="H5008" s="8"/>
      <c r="I5008" s="8"/>
      <c r="J5008" s="8"/>
      <c r="K5008" s="8"/>
      <c r="L5008" s="8"/>
      <c r="M5008" s="1"/>
      <c r="W5008" s="15"/>
    </row>
    <row r="5009" spans="2:23" ht="0" hidden="1" customHeight="1" x14ac:dyDescent="0.2">
      <c r="B5009" s="8"/>
      <c r="C5009" s="8"/>
      <c r="D5009" s="8"/>
      <c r="E5009" s="8"/>
      <c r="F5009" s="8"/>
      <c r="G5009" s="8"/>
      <c r="H5009" s="8"/>
      <c r="I5009" s="8"/>
      <c r="J5009" s="8"/>
      <c r="K5009" s="8"/>
      <c r="L5009" s="8"/>
      <c r="M5009" s="1"/>
      <c r="W5009" s="15"/>
    </row>
    <row r="5010" spans="2:23" ht="0" hidden="1" customHeight="1" x14ac:dyDescent="0.2">
      <c r="B5010" s="8"/>
      <c r="C5010" s="8"/>
      <c r="D5010" s="8"/>
      <c r="E5010" s="8"/>
      <c r="F5010" s="8"/>
      <c r="G5010" s="8"/>
      <c r="H5010" s="8"/>
      <c r="I5010" s="8"/>
      <c r="J5010" s="8"/>
      <c r="K5010" s="8"/>
      <c r="L5010" s="8"/>
      <c r="M5010" s="1"/>
      <c r="W5010" s="15"/>
    </row>
    <row r="5011" spans="2:23" ht="0" hidden="1" customHeight="1" x14ac:dyDescent="0.2">
      <c r="B5011" s="8"/>
      <c r="C5011" s="8"/>
      <c r="D5011" s="8"/>
      <c r="E5011" s="8"/>
      <c r="F5011" s="8"/>
      <c r="G5011" s="8"/>
      <c r="H5011" s="8"/>
      <c r="I5011" s="8"/>
      <c r="J5011" s="8"/>
      <c r="K5011" s="8"/>
      <c r="L5011" s="8"/>
      <c r="M5011" s="1"/>
      <c r="W5011" s="15"/>
    </row>
    <row r="5012" spans="2:23" ht="0" hidden="1" customHeight="1" x14ac:dyDescent="0.2">
      <c r="B5012" s="8"/>
      <c r="C5012" s="8"/>
      <c r="D5012" s="8"/>
      <c r="E5012" s="8"/>
      <c r="F5012" s="8"/>
      <c r="G5012" s="8"/>
      <c r="H5012" s="8"/>
      <c r="I5012" s="8"/>
      <c r="J5012" s="8"/>
      <c r="K5012" s="8"/>
      <c r="L5012" s="8"/>
      <c r="M5012" s="1"/>
      <c r="W5012" s="15"/>
    </row>
    <row r="5013" spans="2:23" ht="0" hidden="1" customHeight="1" x14ac:dyDescent="0.2">
      <c r="B5013" s="8"/>
      <c r="C5013" s="8"/>
      <c r="D5013" s="8"/>
      <c r="E5013" s="8"/>
      <c r="F5013" s="8"/>
      <c r="G5013" s="8"/>
      <c r="H5013" s="8"/>
      <c r="I5013" s="8"/>
      <c r="J5013" s="8"/>
      <c r="K5013" s="8"/>
      <c r="L5013" s="8"/>
      <c r="M5013" s="1"/>
      <c r="W5013" s="15"/>
    </row>
    <row r="5014" spans="2:23" ht="0" hidden="1" customHeight="1" x14ac:dyDescent="0.2">
      <c r="B5014" s="8"/>
      <c r="C5014" s="8"/>
      <c r="D5014" s="8"/>
      <c r="E5014" s="8"/>
      <c r="F5014" s="8"/>
      <c r="G5014" s="8"/>
      <c r="H5014" s="8"/>
      <c r="I5014" s="8"/>
      <c r="J5014" s="8"/>
      <c r="K5014" s="8"/>
      <c r="L5014" s="8"/>
      <c r="M5014" s="1"/>
      <c r="W5014" s="15"/>
    </row>
    <row r="5015" spans="2:23" ht="0" hidden="1" customHeight="1" x14ac:dyDescent="0.2">
      <c r="B5015" s="8"/>
      <c r="C5015" s="8"/>
      <c r="D5015" s="8"/>
      <c r="E5015" s="8"/>
      <c r="F5015" s="8"/>
      <c r="G5015" s="8"/>
      <c r="H5015" s="8"/>
      <c r="I5015" s="8"/>
      <c r="J5015" s="8"/>
      <c r="K5015" s="8"/>
      <c r="L5015" s="8"/>
      <c r="M5015" s="1"/>
      <c r="W5015" s="15"/>
    </row>
    <row r="5016" spans="2:23" ht="0" hidden="1" customHeight="1" x14ac:dyDescent="0.2">
      <c r="B5016" s="8"/>
      <c r="C5016" s="8"/>
      <c r="D5016" s="8"/>
      <c r="E5016" s="8"/>
      <c r="F5016" s="8"/>
      <c r="G5016" s="8"/>
      <c r="H5016" s="8"/>
      <c r="I5016" s="8"/>
      <c r="J5016" s="8"/>
      <c r="K5016" s="8"/>
      <c r="L5016" s="8"/>
      <c r="M5016" s="1"/>
      <c r="W5016" s="15"/>
    </row>
    <row r="5017" spans="2:23" ht="0" hidden="1" customHeight="1" x14ac:dyDescent="0.2">
      <c r="B5017" s="8"/>
      <c r="C5017" s="8"/>
      <c r="D5017" s="8"/>
      <c r="E5017" s="8"/>
      <c r="F5017" s="8"/>
      <c r="G5017" s="8"/>
      <c r="H5017" s="8"/>
      <c r="I5017" s="8"/>
      <c r="J5017" s="8"/>
      <c r="K5017" s="8"/>
      <c r="L5017" s="8"/>
      <c r="M5017" s="1"/>
      <c r="W5017" s="15"/>
    </row>
    <row r="5018" spans="2:23" ht="0" hidden="1" customHeight="1" x14ac:dyDescent="0.2">
      <c r="B5018" s="8"/>
      <c r="C5018" s="8"/>
      <c r="D5018" s="8"/>
      <c r="E5018" s="8"/>
      <c r="F5018" s="8"/>
      <c r="G5018" s="8"/>
      <c r="H5018" s="8"/>
      <c r="I5018" s="8"/>
      <c r="J5018" s="8"/>
      <c r="K5018" s="8"/>
      <c r="L5018" s="8"/>
      <c r="M5018" s="1"/>
      <c r="W5018" s="15"/>
    </row>
    <row r="5019" spans="2:23" ht="0" hidden="1" customHeight="1" x14ac:dyDescent="0.2">
      <c r="B5019" s="8"/>
      <c r="C5019" s="8"/>
      <c r="D5019" s="8"/>
      <c r="E5019" s="8"/>
      <c r="F5019" s="8"/>
      <c r="G5019" s="8"/>
      <c r="H5019" s="8"/>
      <c r="I5019" s="8"/>
      <c r="J5019" s="8"/>
      <c r="K5019" s="8"/>
      <c r="L5019" s="8"/>
      <c r="M5019" s="1"/>
      <c r="W5019" s="15"/>
    </row>
    <row r="5020" spans="2:23" ht="0" hidden="1" customHeight="1" x14ac:dyDescent="0.2">
      <c r="B5020" s="8"/>
      <c r="C5020" s="8"/>
      <c r="D5020" s="8"/>
      <c r="E5020" s="8"/>
      <c r="F5020" s="8"/>
      <c r="G5020" s="8"/>
      <c r="H5020" s="8"/>
      <c r="I5020" s="8"/>
      <c r="J5020" s="8"/>
      <c r="K5020" s="8"/>
      <c r="L5020" s="8"/>
      <c r="M5020" s="1"/>
      <c r="W5020" s="15"/>
    </row>
    <row r="5021" spans="2:23" ht="0" hidden="1" customHeight="1" x14ac:dyDescent="0.2">
      <c r="B5021" s="8"/>
      <c r="C5021" s="8"/>
      <c r="D5021" s="8"/>
      <c r="E5021" s="8"/>
      <c r="F5021" s="8"/>
      <c r="G5021" s="8"/>
      <c r="H5021" s="8"/>
      <c r="I5021" s="8"/>
      <c r="J5021" s="8"/>
      <c r="K5021" s="8"/>
      <c r="L5021" s="8"/>
      <c r="M5021" s="1"/>
      <c r="W5021" s="15"/>
    </row>
    <row r="5022" spans="2:23" ht="0" hidden="1" customHeight="1" x14ac:dyDescent="0.2">
      <c r="B5022" s="8"/>
      <c r="C5022" s="8"/>
      <c r="D5022" s="8"/>
      <c r="E5022" s="8"/>
      <c r="F5022" s="8"/>
      <c r="G5022" s="8"/>
      <c r="H5022" s="8"/>
      <c r="I5022" s="8"/>
      <c r="J5022" s="8"/>
      <c r="K5022" s="8"/>
      <c r="L5022" s="8"/>
      <c r="M5022" s="1"/>
      <c r="W5022" s="15"/>
    </row>
    <row r="5023" spans="2:23" ht="0" hidden="1" customHeight="1" x14ac:dyDescent="0.2">
      <c r="B5023" s="8"/>
      <c r="C5023" s="8"/>
      <c r="D5023" s="8"/>
      <c r="E5023" s="8"/>
      <c r="F5023" s="8"/>
      <c r="G5023" s="8"/>
      <c r="H5023" s="8"/>
      <c r="I5023" s="8"/>
      <c r="J5023" s="8"/>
      <c r="K5023" s="8"/>
      <c r="L5023" s="8"/>
      <c r="M5023" s="1"/>
      <c r="W5023" s="15"/>
    </row>
    <row r="5024" spans="2:23" ht="0" hidden="1" customHeight="1" x14ac:dyDescent="0.2">
      <c r="B5024" s="8"/>
      <c r="C5024" s="8"/>
      <c r="D5024" s="8"/>
      <c r="E5024" s="8"/>
      <c r="F5024" s="8"/>
      <c r="G5024" s="8"/>
      <c r="H5024" s="8"/>
      <c r="I5024" s="8"/>
      <c r="J5024" s="8"/>
      <c r="K5024" s="8"/>
      <c r="L5024" s="8"/>
      <c r="M5024" s="1"/>
      <c r="W5024" s="15"/>
    </row>
    <row r="5025" spans="2:23" ht="0" hidden="1" customHeight="1" x14ac:dyDescent="0.2">
      <c r="B5025" s="8"/>
      <c r="C5025" s="8"/>
      <c r="D5025" s="8"/>
      <c r="E5025" s="8"/>
      <c r="F5025" s="8"/>
      <c r="G5025" s="8"/>
      <c r="H5025" s="8"/>
      <c r="I5025" s="8"/>
      <c r="J5025" s="8"/>
      <c r="K5025" s="8"/>
      <c r="L5025" s="8"/>
      <c r="M5025" s="1"/>
      <c r="W5025" s="15"/>
    </row>
    <row r="5026" spans="2:23" ht="0" hidden="1" customHeight="1" x14ac:dyDescent="0.2">
      <c r="B5026" s="8"/>
      <c r="C5026" s="8"/>
      <c r="D5026" s="8"/>
      <c r="E5026" s="8"/>
      <c r="F5026" s="8"/>
      <c r="G5026" s="8"/>
      <c r="H5026" s="8"/>
      <c r="I5026" s="8"/>
      <c r="J5026" s="8"/>
      <c r="K5026" s="8"/>
      <c r="L5026" s="8"/>
      <c r="M5026" s="1"/>
      <c r="W5026" s="15"/>
    </row>
    <row r="5027" spans="2:23" ht="0" hidden="1" customHeight="1" x14ac:dyDescent="0.2">
      <c r="B5027" s="8"/>
      <c r="C5027" s="8"/>
      <c r="D5027" s="8"/>
      <c r="E5027" s="8"/>
      <c r="F5027" s="8"/>
      <c r="G5027" s="8"/>
      <c r="H5027" s="8"/>
      <c r="I5027" s="8"/>
      <c r="J5027" s="8"/>
      <c r="K5027" s="8"/>
      <c r="L5027" s="8"/>
      <c r="M5027" s="1"/>
      <c r="W5027" s="15"/>
    </row>
    <row r="5028" spans="2:23" ht="0" hidden="1" customHeight="1" x14ac:dyDescent="0.2">
      <c r="B5028" s="8"/>
      <c r="C5028" s="8"/>
      <c r="D5028" s="8"/>
      <c r="E5028" s="8"/>
      <c r="F5028" s="8"/>
      <c r="G5028" s="8"/>
      <c r="H5028" s="8"/>
      <c r="I5028" s="8"/>
      <c r="J5028" s="8"/>
      <c r="K5028" s="8"/>
      <c r="L5028" s="8"/>
      <c r="M5028" s="1"/>
      <c r="W5028" s="15"/>
    </row>
    <row r="5029" spans="2:23" ht="0" hidden="1" customHeight="1" x14ac:dyDescent="0.2">
      <c r="B5029" s="8"/>
      <c r="C5029" s="8"/>
      <c r="D5029" s="8"/>
      <c r="E5029" s="8"/>
      <c r="F5029" s="8"/>
      <c r="G5029" s="8"/>
      <c r="H5029" s="8"/>
      <c r="I5029" s="8"/>
      <c r="J5029" s="8"/>
      <c r="K5029" s="8"/>
      <c r="L5029" s="8"/>
      <c r="M5029" s="1"/>
      <c r="W5029" s="15"/>
    </row>
    <row r="5030" spans="2:23" ht="0" hidden="1" customHeight="1" x14ac:dyDescent="0.2">
      <c r="B5030" s="8"/>
      <c r="C5030" s="8"/>
      <c r="D5030" s="8"/>
      <c r="E5030" s="8"/>
      <c r="F5030" s="8"/>
      <c r="G5030" s="8"/>
      <c r="H5030" s="8"/>
      <c r="I5030" s="8"/>
      <c r="J5030" s="8"/>
      <c r="K5030" s="8"/>
      <c r="L5030" s="8"/>
      <c r="M5030" s="1"/>
      <c r="W5030" s="15"/>
    </row>
    <row r="5031" spans="2:23" ht="0" hidden="1" customHeight="1" x14ac:dyDescent="0.2">
      <c r="B5031" s="8"/>
      <c r="C5031" s="8"/>
      <c r="D5031" s="8"/>
      <c r="E5031" s="8"/>
      <c r="F5031" s="8"/>
      <c r="G5031" s="8"/>
      <c r="H5031" s="8"/>
      <c r="I5031" s="8"/>
      <c r="J5031" s="8"/>
      <c r="K5031" s="8"/>
      <c r="L5031" s="8"/>
      <c r="M5031" s="1"/>
      <c r="W5031" s="15"/>
    </row>
    <row r="5032" spans="2:23" ht="0" hidden="1" customHeight="1" x14ac:dyDescent="0.2">
      <c r="B5032" s="8"/>
      <c r="C5032" s="8"/>
      <c r="D5032" s="8"/>
      <c r="E5032" s="8"/>
      <c r="F5032" s="8"/>
      <c r="G5032" s="8"/>
      <c r="H5032" s="8"/>
      <c r="I5032" s="8"/>
      <c r="J5032" s="8"/>
      <c r="K5032" s="8"/>
      <c r="L5032" s="8"/>
      <c r="M5032" s="1"/>
      <c r="W5032" s="15"/>
    </row>
    <row r="5033" spans="2:23" ht="0" hidden="1" customHeight="1" x14ac:dyDescent="0.2">
      <c r="B5033" s="8"/>
      <c r="C5033" s="8"/>
      <c r="D5033" s="8"/>
      <c r="E5033" s="8"/>
      <c r="F5033" s="8"/>
      <c r="G5033" s="8"/>
      <c r="H5033" s="8"/>
      <c r="I5033" s="8"/>
      <c r="J5033" s="8"/>
      <c r="K5033" s="8"/>
      <c r="L5033" s="8"/>
      <c r="M5033" s="1"/>
      <c r="W5033" s="15"/>
    </row>
    <row r="5034" spans="2:23" ht="0" hidden="1" customHeight="1" x14ac:dyDescent="0.2">
      <c r="B5034" s="8"/>
      <c r="C5034" s="8"/>
      <c r="D5034" s="8"/>
      <c r="E5034" s="8"/>
      <c r="F5034" s="8"/>
      <c r="G5034" s="8"/>
      <c r="H5034" s="8"/>
      <c r="I5034" s="8"/>
      <c r="J5034" s="8"/>
      <c r="K5034" s="8"/>
      <c r="L5034" s="8"/>
      <c r="M5034" s="1"/>
      <c r="W5034" s="15"/>
    </row>
    <row r="5035" spans="2:23" ht="0" hidden="1" customHeight="1" x14ac:dyDescent="0.2">
      <c r="B5035" s="8"/>
      <c r="C5035" s="8"/>
      <c r="D5035" s="8"/>
      <c r="E5035" s="8"/>
      <c r="F5035" s="8"/>
      <c r="G5035" s="8"/>
      <c r="H5035" s="8"/>
      <c r="I5035" s="8"/>
      <c r="J5035" s="8"/>
      <c r="K5035" s="8"/>
      <c r="L5035" s="8"/>
      <c r="M5035" s="1"/>
      <c r="W5035" s="15"/>
    </row>
    <row r="5036" spans="2:23" ht="0" hidden="1" customHeight="1" x14ac:dyDescent="0.2">
      <c r="B5036" s="8"/>
      <c r="C5036" s="8"/>
      <c r="D5036" s="8"/>
      <c r="E5036" s="8"/>
      <c r="F5036" s="8"/>
      <c r="G5036" s="8"/>
      <c r="H5036" s="8"/>
      <c r="I5036" s="8"/>
      <c r="J5036" s="8"/>
      <c r="K5036" s="8"/>
      <c r="L5036" s="8"/>
      <c r="M5036" s="1"/>
      <c r="W5036" s="15"/>
    </row>
    <row r="5037" spans="2:23" ht="0" hidden="1" customHeight="1" x14ac:dyDescent="0.2">
      <c r="B5037" s="8"/>
      <c r="C5037" s="8"/>
      <c r="D5037" s="8"/>
      <c r="E5037" s="8"/>
      <c r="F5037" s="8"/>
      <c r="G5037" s="8"/>
      <c r="H5037" s="8"/>
      <c r="I5037" s="8"/>
      <c r="J5037" s="8"/>
      <c r="K5037" s="8"/>
      <c r="L5037" s="8"/>
      <c r="M5037" s="1"/>
      <c r="W5037" s="15"/>
    </row>
    <row r="5038" spans="2:23" ht="0" hidden="1" customHeight="1" x14ac:dyDescent="0.2">
      <c r="B5038" s="8"/>
      <c r="C5038" s="8"/>
      <c r="D5038" s="8"/>
      <c r="E5038" s="8"/>
      <c r="F5038" s="8"/>
      <c r="G5038" s="8"/>
      <c r="H5038" s="8"/>
      <c r="I5038" s="8"/>
      <c r="J5038" s="8"/>
      <c r="K5038" s="8"/>
      <c r="L5038" s="8"/>
      <c r="M5038" s="1"/>
      <c r="W5038" s="15"/>
    </row>
    <row r="5039" spans="2:23" ht="0" hidden="1" customHeight="1" x14ac:dyDescent="0.2">
      <c r="B5039" s="8"/>
      <c r="C5039" s="8"/>
      <c r="D5039" s="8"/>
      <c r="E5039" s="8"/>
      <c r="F5039" s="8"/>
      <c r="G5039" s="8"/>
      <c r="H5039" s="8"/>
      <c r="I5039" s="8"/>
      <c r="J5039" s="8"/>
      <c r="K5039" s="8"/>
      <c r="L5039" s="8"/>
      <c r="M5039" s="1"/>
      <c r="W5039" s="15"/>
    </row>
    <row r="5040" spans="2:23" ht="0" hidden="1" customHeight="1" x14ac:dyDescent="0.2">
      <c r="B5040" s="8"/>
      <c r="C5040" s="8"/>
      <c r="D5040" s="8"/>
      <c r="E5040" s="8"/>
      <c r="F5040" s="8"/>
      <c r="G5040" s="8"/>
      <c r="H5040" s="8"/>
      <c r="I5040" s="8"/>
      <c r="J5040" s="8"/>
      <c r="K5040" s="8"/>
      <c r="L5040" s="8"/>
      <c r="M5040" s="1"/>
      <c r="W5040" s="15"/>
    </row>
    <row r="5041" spans="2:23" ht="0" hidden="1" customHeight="1" x14ac:dyDescent="0.2">
      <c r="B5041" s="8"/>
      <c r="C5041" s="8"/>
      <c r="D5041" s="8"/>
      <c r="E5041" s="8"/>
      <c r="F5041" s="8"/>
      <c r="G5041" s="8"/>
      <c r="H5041" s="8"/>
      <c r="I5041" s="8"/>
      <c r="J5041" s="8"/>
      <c r="K5041" s="8"/>
      <c r="L5041" s="8"/>
      <c r="M5041" s="1"/>
      <c r="W5041" s="15"/>
    </row>
    <row r="5042" spans="2:23" ht="0" hidden="1" customHeight="1" x14ac:dyDescent="0.2">
      <c r="B5042" s="8"/>
      <c r="C5042" s="8"/>
      <c r="D5042" s="8"/>
      <c r="E5042" s="8"/>
      <c r="F5042" s="8"/>
      <c r="G5042" s="8"/>
      <c r="H5042" s="8"/>
      <c r="I5042" s="8"/>
      <c r="J5042" s="8"/>
      <c r="K5042" s="8"/>
      <c r="L5042" s="8"/>
      <c r="M5042" s="1"/>
      <c r="W5042" s="15"/>
    </row>
    <row r="5043" spans="2:23" ht="0" hidden="1" customHeight="1" x14ac:dyDescent="0.2">
      <c r="B5043" s="8"/>
      <c r="C5043" s="8"/>
      <c r="D5043" s="8"/>
      <c r="E5043" s="8"/>
      <c r="F5043" s="8"/>
      <c r="G5043" s="8"/>
      <c r="H5043" s="8"/>
      <c r="I5043" s="8"/>
      <c r="J5043" s="8"/>
      <c r="K5043" s="8"/>
      <c r="L5043" s="8"/>
      <c r="M5043" s="1"/>
      <c r="W5043" s="15"/>
    </row>
    <row r="5044" spans="2:23" ht="0" hidden="1" customHeight="1" x14ac:dyDescent="0.2">
      <c r="B5044" s="8"/>
      <c r="C5044" s="8"/>
      <c r="D5044" s="8"/>
      <c r="E5044" s="8"/>
      <c r="F5044" s="8"/>
      <c r="G5044" s="8"/>
      <c r="H5044" s="8"/>
      <c r="I5044" s="8"/>
      <c r="J5044" s="8"/>
      <c r="K5044" s="8"/>
      <c r="L5044" s="8"/>
      <c r="M5044" s="1"/>
      <c r="W5044" s="15"/>
    </row>
    <row r="5045" spans="2:23" ht="0" hidden="1" customHeight="1" x14ac:dyDescent="0.2">
      <c r="B5045" s="8"/>
      <c r="C5045" s="8"/>
      <c r="D5045" s="8"/>
      <c r="E5045" s="8"/>
      <c r="F5045" s="8"/>
      <c r="G5045" s="8"/>
      <c r="H5045" s="8"/>
      <c r="I5045" s="8"/>
      <c r="J5045" s="8"/>
      <c r="K5045" s="8"/>
      <c r="L5045" s="8"/>
      <c r="M5045" s="1"/>
      <c r="W5045" s="15"/>
    </row>
    <row r="5046" spans="2:23" ht="0" hidden="1" customHeight="1" x14ac:dyDescent="0.2">
      <c r="B5046" s="8"/>
      <c r="C5046" s="8"/>
      <c r="D5046" s="8"/>
      <c r="E5046" s="8"/>
      <c r="F5046" s="8"/>
      <c r="G5046" s="8"/>
      <c r="H5046" s="8"/>
      <c r="I5046" s="8"/>
      <c r="J5046" s="8"/>
      <c r="K5046" s="8"/>
      <c r="L5046" s="8"/>
      <c r="M5046" s="1"/>
      <c r="W5046" s="15"/>
    </row>
    <row r="5047" spans="2:23" ht="0" hidden="1" customHeight="1" x14ac:dyDescent="0.2">
      <c r="B5047" s="8"/>
      <c r="C5047" s="8"/>
      <c r="D5047" s="8"/>
      <c r="E5047" s="8"/>
      <c r="F5047" s="8"/>
      <c r="G5047" s="8"/>
      <c r="H5047" s="8"/>
      <c r="I5047" s="8"/>
      <c r="J5047" s="8"/>
      <c r="K5047" s="8"/>
      <c r="L5047" s="8"/>
      <c r="M5047" s="1"/>
      <c r="W5047" s="15"/>
    </row>
    <row r="5048" spans="2:23" ht="0" hidden="1" customHeight="1" x14ac:dyDescent="0.2">
      <c r="B5048" s="8"/>
      <c r="C5048" s="8"/>
      <c r="D5048" s="8"/>
      <c r="E5048" s="8"/>
      <c r="F5048" s="8"/>
      <c r="G5048" s="8"/>
      <c r="H5048" s="8"/>
      <c r="I5048" s="8"/>
      <c r="J5048" s="8"/>
      <c r="K5048" s="8"/>
      <c r="L5048" s="8"/>
      <c r="M5048" s="1"/>
      <c r="W5048" s="15"/>
    </row>
    <row r="5049" spans="2:23" ht="0" hidden="1" customHeight="1" x14ac:dyDescent="0.2">
      <c r="B5049" s="8"/>
      <c r="C5049" s="8"/>
      <c r="D5049" s="8"/>
      <c r="E5049" s="8"/>
      <c r="F5049" s="8"/>
      <c r="G5049" s="8"/>
      <c r="H5049" s="8"/>
      <c r="I5049" s="8"/>
      <c r="J5049" s="8"/>
      <c r="K5049" s="8"/>
      <c r="L5049" s="8"/>
      <c r="M5049" s="1"/>
      <c r="W5049" s="15"/>
    </row>
    <row r="5050" spans="2:23" ht="0" hidden="1" customHeight="1" x14ac:dyDescent="0.2">
      <c r="B5050" s="8"/>
      <c r="C5050" s="8"/>
      <c r="D5050" s="8"/>
      <c r="E5050" s="8"/>
      <c r="F5050" s="8"/>
      <c r="G5050" s="8"/>
      <c r="H5050" s="8"/>
      <c r="I5050" s="8"/>
      <c r="J5050" s="8"/>
      <c r="K5050" s="8"/>
      <c r="L5050" s="8"/>
      <c r="M5050" s="1"/>
      <c r="W5050" s="15"/>
    </row>
    <row r="5051" spans="2:23" ht="0" hidden="1" customHeight="1" x14ac:dyDescent="0.2">
      <c r="B5051" s="8"/>
      <c r="C5051" s="8"/>
      <c r="D5051" s="8"/>
      <c r="E5051" s="8"/>
      <c r="F5051" s="8"/>
      <c r="G5051" s="8"/>
      <c r="H5051" s="8"/>
      <c r="I5051" s="8"/>
      <c r="J5051" s="8"/>
      <c r="K5051" s="8"/>
      <c r="L5051" s="8"/>
      <c r="M5051" s="1"/>
      <c r="W5051" s="15"/>
    </row>
    <row r="5052" spans="2:23" ht="0" hidden="1" customHeight="1" x14ac:dyDescent="0.2">
      <c r="B5052" s="8"/>
      <c r="C5052" s="8"/>
      <c r="D5052" s="8"/>
      <c r="E5052" s="8"/>
      <c r="F5052" s="8"/>
      <c r="G5052" s="8"/>
      <c r="H5052" s="8"/>
      <c r="I5052" s="8"/>
      <c r="J5052" s="8"/>
      <c r="K5052" s="8"/>
      <c r="L5052" s="8"/>
      <c r="M5052" s="1"/>
      <c r="W5052" s="15"/>
    </row>
    <row r="5053" spans="2:23" ht="0" hidden="1" customHeight="1" x14ac:dyDescent="0.2">
      <c r="B5053" s="8"/>
      <c r="C5053" s="8"/>
      <c r="D5053" s="8"/>
      <c r="E5053" s="8"/>
      <c r="F5053" s="8"/>
      <c r="G5053" s="8"/>
      <c r="H5053" s="8"/>
      <c r="I5053" s="8"/>
      <c r="J5053" s="8"/>
      <c r="K5053" s="8"/>
      <c r="L5053" s="8"/>
      <c r="M5053" s="1"/>
      <c r="W5053" s="15"/>
    </row>
    <row r="5054" spans="2:23" ht="0" hidden="1" customHeight="1" x14ac:dyDescent="0.2">
      <c r="B5054" s="8"/>
      <c r="C5054" s="8"/>
      <c r="D5054" s="8"/>
      <c r="E5054" s="8"/>
      <c r="F5054" s="8"/>
      <c r="G5054" s="8"/>
      <c r="H5054" s="8"/>
      <c r="I5054" s="8"/>
      <c r="J5054" s="8"/>
      <c r="K5054" s="8"/>
      <c r="L5054" s="8"/>
      <c r="M5054" s="1"/>
      <c r="W5054" s="15"/>
    </row>
    <row r="5055" spans="2:23" ht="0" hidden="1" customHeight="1" x14ac:dyDescent="0.2">
      <c r="B5055" s="8"/>
      <c r="C5055" s="8"/>
      <c r="D5055" s="8"/>
      <c r="E5055" s="8"/>
      <c r="F5055" s="8"/>
      <c r="G5055" s="8"/>
      <c r="H5055" s="8"/>
      <c r="I5055" s="8"/>
      <c r="J5055" s="8"/>
      <c r="K5055" s="8"/>
      <c r="L5055" s="8"/>
      <c r="M5055" s="1"/>
      <c r="W5055" s="15"/>
    </row>
    <row r="5056" spans="2:23" ht="0" hidden="1" customHeight="1" x14ac:dyDescent="0.2">
      <c r="B5056" s="8"/>
      <c r="C5056" s="8"/>
      <c r="D5056" s="8"/>
      <c r="E5056" s="8"/>
      <c r="F5056" s="8"/>
      <c r="G5056" s="8"/>
      <c r="H5056" s="8"/>
      <c r="I5056" s="8"/>
      <c r="J5056" s="8"/>
      <c r="K5056" s="8"/>
      <c r="L5056" s="8"/>
      <c r="M5056" s="1"/>
      <c r="W5056" s="15"/>
    </row>
    <row r="5057" spans="2:23" ht="0" hidden="1" customHeight="1" x14ac:dyDescent="0.2">
      <c r="B5057" s="8"/>
      <c r="C5057" s="8"/>
      <c r="D5057" s="8"/>
      <c r="E5057" s="8"/>
      <c r="F5057" s="8"/>
      <c r="G5057" s="8"/>
      <c r="H5057" s="8"/>
      <c r="I5057" s="8"/>
      <c r="J5057" s="8"/>
      <c r="K5057" s="8"/>
      <c r="L5057" s="8"/>
      <c r="M5057" s="1"/>
      <c r="W5057" s="15"/>
    </row>
    <row r="5058" spans="2:23" ht="0" hidden="1" customHeight="1" x14ac:dyDescent="0.2">
      <c r="B5058" s="8"/>
      <c r="C5058" s="8"/>
      <c r="D5058" s="8"/>
      <c r="E5058" s="8"/>
      <c r="F5058" s="8"/>
      <c r="G5058" s="8"/>
      <c r="H5058" s="8"/>
      <c r="I5058" s="8"/>
      <c r="J5058" s="8"/>
      <c r="K5058" s="8"/>
      <c r="L5058" s="8"/>
      <c r="M5058" s="1"/>
      <c r="W5058" s="15"/>
    </row>
    <row r="5059" spans="2:23" ht="0" hidden="1" customHeight="1" x14ac:dyDescent="0.2">
      <c r="B5059" s="8"/>
      <c r="C5059" s="8"/>
      <c r="D5059" s="8"/>
      <c r="E5059" s="8"/>
      <c r="F5059" s="8"/>
      <c r="G5059" s="8"/>
      <c r="H5059" s="8"/>
      <c r="I5059" s="8"/>
      <c r="J5059" s="8"/>
      <c r="K5059" s="8"/>
      <c r="L5059" s="8"/>
      <c r="M5059" s="1"/>
      <c r="W5059" s="15"/>
    </row>
    <row r="5060" spans="2:23" ht="0" hidden="1" customHeight="1" x14ac:dyDescent="0.2">
      <c r="B5060" s="8"/>
      <c r="C5060" s="8"/>
      <c r="D5060" s="8"/>
      <c r="E5060" s="8"/>
      <c r="F5060" s="8"/>
      <c r="G5060" s="8"/>
      <c r="H5060" s="8"/>
      <c r="I5060" s="8"/>
      <c r="J5060" s="8"/>
      <c r="K5060" s="8"/>
      <c r="L5060" s="8"/>
      <c r="M5060" s="1"/>
      <c r="W5060" s="15"/>
    </row>
    <row r="5061" spans="2:23" ht="0" hidden="1" customHeight="1" x14ac:dyDescent="0.2">
      <c r="B5061" s="8"/>
      <c r="C5061" s="8"/>
      <c r="D5061" s="8"/>
      <c r="E5061" s="8"/>
      <c r="F5061" s="8"/>
      <c r="G5061" s="8"/>
      <c r="H5061" s="8"/>
      <c r="I5061" s="8"/>
      <c r="J5061" s="8"/>
      <c r="K5061" s="8"/>
      <c r="L5061" s="8"/>
      <c r="M5061" s="1"/>
      <c r="W5061" s="15"/>
    </row>
    <row r="5062" spans="2:23" ht="0" hidden="1" customHeight="1" x14ac:dyDescent="0.2">
      <c r="B5062" s="8"/>
      <c r="C5062" s="8"/>
      <c r="D5062" s="8"/>
      <c r="E5062" s="8"/>
      <c r="F5062" s="8"/>
      <c r="G5062" s="8"/>
      <c r="H5062" s="8"/>
      <c r="I5062" s="8"/>
      <c r="J5062" s="8"/>
      <c r="K5062" s="8"/>
      <c r="L5062" s="8"/>
      <c r="M5062" s="1"/>
      <c r="W5062" s="15"/>
    </row>
    <row r="5063" spans="2:23" ht="0" hidden="1" customHeight="1" x14ac:dyDescent="0.2">
      <c r="B5063" s="8"/>
      <c r="C5063" s="8"/>
      <c r="D5063" s="8"/>
      <c r="E5063" s="8"/>
      <c r="F5063" s="8"/>
      <c r="G5063" s="8"/>
      <c r="H5063" s="8"/>
      <c r="I5063" s="8"/>
      <c r="J5063" s="8"/>
      <c r="K5063" s="8"/>
      <c r="L5063" s="8"/>
      <c r="M5063" s="1"/>
      <c r="W5063" s="15"/>
    </row>
    <row r="5064" spans="2:23" ht="0" hidden="1" customHeight="1" x14ac:dyDescent="0.2">
      <c r="B5064" s="8"/>
      <c r="C5064" s="8"/>
      <c r="D5064" s="8"/>
      <c r="E5064" s="8"/>
      <c r="F5064" s="8"/>
      <c r="G5064" s="8"/>
      <c r="H5064" s="8"/>
      <c r="I5064" s="8"/>
      <c r="J5064" s="8"/>
      <c r="K5064" s="8"/>
      <c r="L5064" s="8"/>
      <c r="M5064" s="1"/>
      <c r="W5064" s="15"/>
    </row>
    <row r="5065" spans="2:23" ht="0" hidden="1" customHeight="1" x14ac:dyDescent="0.2">
      <c r="B5065" s="8"/>
      <c r="C5065" s="8"/>
      <c r="D5065" s="8"/>
      <c r="E5065" s="8"/>
      <c r="F5065" s="8"/>
      <c r="G5065" s="8"/>
      <c r="H5065" s="8"/>
      <c r="I5065" s="8"/>
      <c r="J5065" s="8"/>
      <c r="K5065" s="8"/>
      <c r="L5065" s="8"/>
      <c r="M5065" s="1"/>
      <c r="W5065" s="15"/>
    </row>
    <row r="5066" spans="2:23" ht="0" hidden="1" customHeight="1" x14ac:dyDescent="0.2">
      <c r="B5066" s="8"/>
      <c r="C5066" s="8"/>
      <c r="D5066" s="8"/>
      <c r="E5066" s="8"/>
      <c r="F5066" s="8"/>
      <c r="G5066" s="8"/>
      <c r="H5066" s="8"/>
      <c r="I5066" s="8"/>
      <c r="J5066" s="8"/>
      <c r="K5066" s="8"/>
      <c r="L5066" s="8"/>
      <c r="M5066" s="1"/>
      <c r="W5066" s="15"/>
    </row>
    <row r="5067" spans="2:23" ht="0" hidden="1" customHeight="1" x14ac:dyDescent="0.2">
      <c r="B5067" s="8"/>
      <c r="C5067" s="8"/>
      <c r="D5067" s="8"/>
      <c r="E5067" s="8"/>
      <c r="F5067" s="8"/>
      <c r="G5067" s="8"/>
      <c r="H5067" s="8"/>
      <c r="I5067" s="8"/>
      <c r="J5067" s="8"/>
      <c r="K5067" s="8"/>
      <c r="L5067" s="8"/>
      <c r="M5067" s="1"/>
      <c r="W5067" s="15"/>
    </row>
    <row r="5068" spans="2:23" ht="0" hidden="1" customHeight="1" x14ac:dyDescent="0.2">
      <c r="B5068" s="8"/>
      <c r="C5068" s="8"/>
      <c r="D5068" s="8"/>
      <c r="E5068" s="8"/>
      <c r="F5068" s="8"/>
      <c r="G5068" s="8"/>
      <c r="H5068" s="8"/>
      <c r="I5068" s="8"/>
      <c r="J5068" s="8"/>
      <c r="K5068" s="8"/>
      <c r="L5068" s="8"/>
      <c r="M5068" s="1"/>
      <c r="W5068" s="15"/>
    </row>
    <row r="5069" spans="2:23" ht="0" hidden="1" customHeight="1" x14ac:dyDescent="0.2">
      <c r="B5069" s="8"/>
      <c r="C5069" s="8"/>
      <c r="D5069" s="8"/>
      <c r="E5069" s="8"/>
      <c r="F5069" s="8"/>
      <c r="G5069" s="8"/>
      <c r="H5069" s="8"/>
      <c r="I5069" s="8"/>
      <c r="J5069" s="8"/>
      <c r="K5069" s="8"/>
      <c r="L5069" s="8"/>
      <c r="M5069" s="1"/>
      <c r="W5069" s="15"/>
    </row>
    <row r="5070" spans="2:23" ht="0" hidden="1" customHeight="1" x14ac:dyDescent="0.2">
      <c r="B5070" s="8"/>
      <c r="C5070" s="8"/>
      <c r="D5070" s="8"/>
      <c r="E5070" s="8"/>
      <c r="F5070" s="8"/>
      <c r="G5070" s="8"/>
      <c r="H5070" s="8"/>
      <c r="I5070" s="8"/>
      <c r="J5070" s="8"/>
      <c r="K5070" s="8"/>
      <c r="L5070" s="8"/>
      <c r="M5070" s="1"/>
      <c r="W5070" s="15"/>
    </row>
    <row r="5071" spans="2:23" ht="0" hidden="1" customHeight="1" x14ac:dyDescent="0.2">
      <c r="B5071" s="8"/>
      <c r="C5071" s="8"/>
      <c r="D5071" s="8"/>
      <c r="E5071" s="8"/>
      <c r="F5071" s="8"/>
      <c r="G5071" s="8"/>
      <c r="H5071" s="8"/>
      <c r="I5071" s="8"/>
      <c r="J5071" s="8"/>
      <c r="K5071" s="8"/>
      <c r="L5071" s="8"/>
      <c r="M5071" s="1"/>
      <c r="W5071" s="15"/>
    </row>
    <row r="5072" spans="2:23" ht="0" hidden="1" customHeight="1" x14ac:dyDescent="0.2">
      <c r="B5072" s="8"/>
      <c r="C5072" s="8"/>
      <c r="D5072" s="8"/>
      <c r="E5072" s="8"/>
      <c r="F5072" s="8"/>
      <c r="G5072" s="8"/>
      <c r="H5072" s="8"/>
      <c r="I5072" s="8"/>
      <c r="J5072" s="8"/>
      <c r="K5072" s="8"/>
      <c r="L5072" s="8"/>
      <c r="M5072" s="1"/>
      <c r="W5072" s="15"/>
    </row>
    <row r="5073" spans="2:23" ht="0" hidden="1" customHeight="1" x14ac:dyDescent="0.2">
      <c r="B5073" s="8"/>
      <c r="C5073" s="8"/>
      <c r="D5073" s="8"/>
      <c r="E5073" s="8"/>
      <c r="F5073" s="8"/>
      <c r="G5073" s="8"/>
      <c r="H5073" s="8"/>
      <c r="I5073" s="8"/>
      <c r="J5073" s="8"/>
      <c r="K5073" s="8"/>
      <c r="L5073" s="8"/>
      <c r="M5073" s="1"/>
      <c r="W5073" s="15"/>
    </row>
    <row r="5074" spans="2:23" ht="0" hidden="1" customHeight="1" x14ac:dyDescent="0.2">
      <c r="B5074" s="8"/>
      <c r="C5074" s="8"/>
      <c r="D5074" s="8"/>
      <c r="E5074" s="8"/>
      <c r="F5074" s="8"/>
      <c r="G5074" s="8"/>
      <c r="H5074" s="8"/>
      <c r="I5074" s="8"/>
      <c r="J5074" s="8"/>
      <c r="K5074" s="8"/>
      <c r="L5074" s="8"/>
      <c r="M5074" s="1"/>
      <c r="W5074" s="15"/>
    </row>
    <row r="5075" spans="2:23" ht="0" hidden="1" customHeight="1" x14ac:dyDescent="0.2">
      <c r="B5075" s="8"/>
      <c r="C5075" s="8"/>
      <c r="D5075" s="8"/>
      <c r="E5075" s="8"/>
      <c r="F5075" s="8"/>
      <c r="G5075" s="8"/>
      <c r="H5075" s="8"/>
      <c r="I5075" s="8"/>
      <c r="J5075" s="8"/>
      <c r="K5075" s="8"/>
      <c r="L5075" s="8"/>
      <c r="M5075" s="1"/>
      <c r="W5075" s="15"/>
    </row>
    <row r="5076" spans="2:23" ht="0" hidden="1" customHeight="1" x14ac:dyDescent="0.2">
      <c r="B5076" s="8"/>
      <c r="C5076" s="8"/>
      <c r="D5076" s="8"/>
      <c r="E5076" s="8"/>
      <c r="F5076" s="8"/>
      <c r="G5076" s="8"/>
      <c r="H5076" s="8"/>
      <c r="I5076" s="8"/>
      <c r="J5076" s="8"/>
      <c r="K5076" s="8"/>
      <c r="L5076" s="8"/>
      <c r="M5076" s="1"/>
      <c r="W5076" s="15"/>
    </row>
    <row r="5077" spans="2:23" ht="0" hidden="1" customHeight="1" x14ac:dyDescent="0.2">
      <c r="B5077" s="8"/>
      <c r="C5077" s="8"/>
      <c r="D5077" s="8"/>
      <c r="E5077" s="8"/>
      <c r="F5077" s="8"/>
      <c r="G5077" s="8"/>
      <c r="H5077" s="8"/>
      <c r="I5077" s="8"/>
      <c r="J5077" s="8"/>
      <c r="K5077" s="8"/>
      <c r="L5077" s="8"/>
      <c r="M5077" s="1"/>
      <c r="W5077" s="15"/>
    </row>
    <row r="5078" spans="2:23" ht="0" hidden="1" customHeight="1" x14ac:dyDescent="0.2">
      <c r="B5078" s="8"/>
      <c r="C5078" s="8"/>
      <c r="D5078" s="8"/>
      <c r="E5078" s="8"/>
      <c r="F5078" s="8"/>
      <c r="G5078" s="8"/>
      <c r="H5078" s="8"/>
      <c r="I5078" s="8"/>
      <c r="J5078" s="8"/>
      <c r="K5078" s="8"/>
      <c r="L5078" s="8"/>
      <c r="M5078" s="1"/>
      <c r="W5078" s="15"/>
    </row>
    <row r="5079" spans="2:23" ht="0" hidden="1" customHeight="1" x14ac:dyDescent="0.2">
      <c r="B5079" s="8"/>
      <c r="C5079" s="8"/>
      <c r="D5079" s="8"/>
      <c r="E5079" s="8"/>
      <c r="F5079" s="8"/>
      <c r="G5079" s="8"/>
      <c r="H5079" s="8"/>
      <c r="I5079" s="8"/>
      <c r="J5079" s="8"/>
      <c r="K5079" s="8"/>
      <c r="L5079" s="8"/>
      <c r="M5079" s="1"/>
      <c r="W5079" s="15"/>
    </row>
    <row r="5080" spans="2:23" ht="0" hidden="1" customHeight="1" x14ac:dyDescent="0.2">
      <c r="B5080" s="8"/>
      <c r="C5080" s="8"/>
      <c r="D5080" s="8"/>
      <c r="E5080" s="8"/>
      <c r="F5080" s="8"/>
      <c r="G5080" s="8"/>
      <c r="H5080" s="8"/>
      <c r="I5080" s="8"/>
      <c r="J5080" s="8"/>
      <c r="K5080" s="8"/>
      <c r="L5080" s="8"/>
      <c r="M5080" s="1"/>
      <c r="W5080" s="15"/>
    </row>
    <row r="5081" spans="2:23" ht="0" hidden="1" customHeight="1" x14ac:dyDescent="0.2">
      <c r="B5081" s="8"/>
      <c r="C5081" s="8"/>
      <c r="D5081" s="8"/>
      <c r="E5081" s="8"/>
      <c r="F5081" s="8"/>
      <c r="G5081" s="8"/>
      <c r="H5081" s="8"/>
      <c r="I5081" s="8"/>
      <c r="J5081" s="8"/>
      <c r="K5081" s="8"/>
      <c r="L5081" s="8"/>
      <c r="M5081" s="1"/>
      <c r="W5081" s="15"/>
    </row>
    <row r="5082" spans="2:23" ht="0" hidden="1" customHeight="1" x14ac:dyDescent="0.2">
      <c r="B5082" s="8"/>
      <c r="C5082" s="8"/>
      <c r="D5082" s="8"/>
      <c r="E5082" s="8"/>
      <c r="F5082" s="8"/>
      <c r="G5082" s="8"/>
      <c r="H5082" s="8"/>
      <c r="I5082" s="8"/>
      <c r="J5082" s="8"/>
      <c r="K5082" s="8"/>
      <c r="L5082" s="8"/>
      <c r="M5082" s="1"/>
      <c r="W5082" s="15"/>
    </row>
    <row r="5083" spans="2:23" ht="0" hidden="1" customHeight="1" x14ac:dyDescent="0.2">
      <c r="B5083" s="8"/>
      <c r="C5083" s="8"/>
      <c r="D5083" s="8"/>
      <c r="E5083" s="8"/>
      <c r="F5083" s="8"/>
      <c r="G5083" s="8"/>
      <c r="H5083" s="8"/>
      <c r="I5083" s="8"/>
      <c r="J5083" s="8"/>
      <c r="K5083" s="8"/>
      <c r="L5083" s="8"/>
      <c r="M5083" s="1"/>
      <c r="W5083" s="15"/>
    </row>
    <row r="5084" spans="2:23" ht="0" hidden="1" customHeight="1" x14ac:dyDescent="0.2">
      <c r="B5084" s="8"/>
      <c r="C5084" s="8"/>
      <c r="D5084" s="8"/>
      <c r="E5084" s="8"/>
      <c r="F5084" s="8"/>
      <c r="G5084" s="8"/>
      <c r="H5084" s="8"/>
      <c r="I5084" s="8"/>
      <c r="J5084" s="8"/>
      <c r="K5084" s="8"/>
      <c r="L5084" s="8"/>
      <c r="M5084" s="1"/>
      <c r="W5084" s="15"/>
    </row>
    <row r="5085" spans="2:23" ht="0" hidden="1" customHeight="1" x14ac:dyDescent="0.2">
      <c r="B5085" s="8"/>
      <c r="C5085" s="8"/>
      <c r="D5085" s="8"/>
      <c r="E5085" s="8"/>
      <c r="F5085" s="8"/>
      <c r="G5085" s="8"/>
      <c r="H5085" s="8"/>
      <c r="I5085" s="8"/>
      <c r="J5085" s="8"/>
      <c r="K5085" s="8"/>
      <c r="L5085" s="8"/>
      <c r="M5085" s="1"/>
      <c r="W5085" s="15"/>
    </row>
    <row r="5086" spans="2:23" ht="0" hidden="1" customHeight="1" x14ac:dyDescent="0.2">
      <c r="B5086" s="8"/>
      <c r="C5086" s="8"/>
      <c r="D5086" s="8"/>
      <c r="E5086" s="8"/>
      <c r="F5086" s="8"/>
      <c r="G5086" s="8"/>
      <c r="H5086" s="8"/>
      <c r="I5086" s="8"/>
      <c r="J5086" s="8"/>
      <c r="K5086" s="8"/>
      <c r="L5086" s="8"/>
      <c r="M5086" s="1"/>
      <c r="W5086" s="15"/>
    </row>
    <row r="5087" spans="2:23" ht="0" hidden="1" customHeight="1" x14ac:dyDescent="0.2">
      <c r="B5087" s="8"/>
      <c r="C5087" s="8"/>
      <c r="D5087" s="8"/>
      <c r="E5087" s="8"/>
      <c r="F5087" s="8"/>
      <c r="G5087" s="8"/>
      <c r="H5087" s="8"/>
      <c r="I5087" s="8"/>
      <c r="J5087" s="8"/>
      <c r="K5087" s="8"/>
      <c r="L5087" s="8"/>
      <c r="M5087" s="1"/>
      <c r="W5087" s="15"/>
    </row>
    <row r="5088" spans="2:23" ht="0" hidden="1" customHeight="1" x14ac:dyDescent="0.2">
      <c r="B5088" s="8"/>
      <c r="C5088" s="8"/>
      <c r="D5088" s="8"/>
      <c r="E5088" s="8"/>
      <c r="F5088" s="8"/>
      <c r="G5088" s="8"/>
      <c r="H5088" s="8"/>
      <c r="I5088" s="8"/>
      <c r="J5088" s="8"/>
      <c r="K5088" s="8"/>
      <c r="L5088" s="8"/>
      <c r="M5088" s="1"/>
      <c r="W5088" s="15"/>
    </row>
    <row r="5089" spans="2:23" ht="0" hidden="1" customHeight="1" x14ac:dyDescent="0.2">
      <c r="B5089" s="8"/>
      <c r="C5089" s="8"/>
      <c r="D5089" s="8"/>
      <c r="E5089" s="8"/>
      <c r="F5089" s="8"/>
      <c r="G5089" s="8"/>
      <c r="H5089" s="8"/>
      <c r="I5089" s="8"/>
      <c r="J5089" s="8"/>
      <c r="K5089" s="8"/>
      <c r="L5089" s="8"/>
      <c r="M5089" s="1"/>
      <c r="W5089" s="15"/>
    </row>
    <row r="5090" spans="2:23" ht="0" hidden="1" customHeight="1" x14ac:dyDescent="0.2">
      <c r="B5090" s="8"/>
      <c r="C5090" s="8"/>
      <c r="D5090" s="8"/>
      <c r="E5090" s="8"/>
      <c r="F5090" s="8"/>
      <c r="G5090" s="8"/>
      <c r="H5090" s="8"/>
      <c r="I5090" s="8"/>
      <c r="J5090" s="8"/>
      <c r="K5090" s="8"/>
      <c r="L5090" s="8"/>
      <c r="M5090" s="1"/>
      <c r="W5090" s="15"/>
    </row>
    <row r="5091" spans="2:23" ht="0" hidden="1" customHeight="1" x14ac:dyDescent="0.2">
      <c r="B5091" s="8"/>
      <c r="C5091" s="8"/>
      <c r="D5091" s="8"/>
      <c r="E5091" s="8"/>
      <c r="F5091" s="8"/>
      <c r="G5091" s="8"/>
      <c r="H5091" s="8"/>
      <c r="I5091" s="8"/>
      <c r="J5091" s="8"/>
      <c r="K5091" s="8"/>
      <c r="L5091" s="8"/>
      <c r="M5091" s="1"/>
      <c r="W5091" s="15"/>
    </row>
    <row r="5092" spans="2:23" ht="0" hidden="1" customHeight="1" x14ac:dyDescent="0.2">
      <c r="B5092" s="8"/>
      <c r="C5092" s="8"/>
      <c r="D5092" s="8"/>
      <c r="E5092" s="8"/>
      <c r="F5092" s="8"/>
      <c r="G5092" s="8"/>
      <c r="H5092" s="8"/>
      <c r="I5092" s="8"/>
      <c r="J5092" s="8"/>
      <c r="K5092" s="8"/>
      <c r="L5092" s="8"/>
      <c r="M5092" s="1"/>
      <c r="W5092" s="15"/>
    </row>
    <row r="5093" spans="2:23" ht="0" hidden="1" customHeight="1" x14ac:dyDescent="0.2">
      <c r="B5093" s="8"/>
      <c r="C5093" s="8"/>
      <c r="D5093" s="8"/>
      <c r="E5093" s="8"/>
      <c r="F5093" s="8"/>
      <c r="G5093" s="8"/>
      <c r="H5093" s="8"/>
      <c r="I5093" s="8"/>
      <c r="J5093" s="8"/>
      <c r="K5093" s="8"/>
      <c r="L5093" s="8"/>
      <c r="M5093" s="1"/>
      <c r="W5093" s="15"/>
    </row>
    <row r="5094" spans="2:23" ht="0" hidden="1" customHeight="1" x14ac:dyDescent="0.2">
      <c r="B5094" s="8"/>
      <c r="C5094" s="8"/>
      <c r="D5094" s="8"/>
      <c r="E5094" s="8"/>
      <c r="F5094" s="8"/>
      <c r="G5094" s="8"/>
      <c r="H5094" s="8"/>
      <c r="I5094" s="8"/>
      <c r="J5094" s="8"/>
      <c r="K5094" s="8"/>
      <c r="L5094" s="8"/>
      <c r="M5094" s="1"/>
      <c r="W5094" s="15"/>
    </row>
    <row r="5095" spans="2:23" ht="0" hidden="1" customHeight="1" x14ac:dyDescent="0.2">
      <c r="B5095" s="8"/>
      <c r="C5095" s="8"/>
      <c r="D5095" s="8"/>
      <c r="E5095" s="8"/>
      <c r="F5095" s="8"/>
      <c r="G5095" s="8"/>
      <c r="H5095" s="8"/>
      <c r="I5095" s="8"/>
      <c r="J5095" s="8"/>
      <c r="K5095" s="8"/>
      <c r="L5095" s="8"/>
      <c r="M5095" s="1"/>
      <c r="W5095" s="15"/>
    </row>
    <row r="5096" spans="2:23" ht="0" hidden="1" customHeight="1" x14ac:dyDescent="0.2">
      <c r="B5096" s="8"/>
      <c r="C5096" s="8"/>
      <c r="D5096" s="8"/>
      <c r="E5096" s="8"/>
      <c r="F5096" s="8"/>
      <c r="G5096" s="8"/>
      <c r="H5096" s="8"/>
      <c r="I5096" s="8"/>
      <c r="J5096" s="8"/>
      <c r="K5096" s="8"/>
      <c r="L5096" s="8"/>
      <c r="M5096" s="1"/>
      <c r="W5096" s="15"/>
    </row>
    <row r="5097" spans="2:23" ht="0" hidden="1" customHeight="1" x14ac:dyDescent="0.2">
      <c r="B5097" s="8"/>
      <c r="C5097" s="8"/>
      <c r="D5097" s="8"/>
      <c r="E5097" s="8"/>
      <c r="F5097" s="8"/>
      <c r="G5097" s="8"/>
      <c r="H5097" s="8"/>
      <c r="I5097" s="8"/>
      <c r="J5097" s="8"/>
      <c r="K5097" s="8"/>
      <c r="L5097" s="8"/>
      <c r="M5097" s="1"/>
      <c r="W5097" s="15"/>
    </row>
    <row r="5098" spans="2:23" ht="0" hidden="1" customHeight="1" x14ac:dyDescent="0.2">
      <c r="B5098" s="8"/>
      <c r="C5098" s="8"/>
      <c r="D5098" s="8"/>
      <c r="E5098" s="8"/>
      <c r="F5098" s="8"/>
      <c r="G5098" s="8"/>
      <c r="H5098" s="8"/>
      <c r="I5098" s="8"/>
      <c r="J5098" s="8"/>
      <c r="K5098" s="8"/>
      <c r="L5098" s="8"/>
      <c r="M5098" s="1"/>
      <c r="W5098" s="15"/>
    </row>
    <row r="5099" spans="2:23" ht="0" hidden="1" customHeight="1" x14ac:dyDescent="0.2">
      <c r="B5099" s="8"/>
      <c r="C5099" s="8"/>
      <c r="D5099" s="8"/>
      <c r="E5099" s="8"/>
      <c r="F5099" s="8"/>
      <c r="G5099" s="8"/>
      <c r="H5099" s="8"/>
      <c r="I5099" s="8"/>
      <c r="J5099" s="8"/>
      <c r="K5099" s="8"/>
      <c r="L5099" s="8"/>
      <c r="M5099" s="1"/>
      <c r="W5099" s="15"/>
    </row>
    <row r="5100" spans="2:23" ht="0" hidden="1" customHeight="1" x14ac:dyDescent="0.2">
      <c r="B5100" s="8"/>
      <c r="C5100" s="8"/>
      <c r="D5100" s="8"/>
      <c r="E5100" s="8"/>
      <c r="F5100" s="8"/>
      <c r="G5100" s="8"/>
      <c r="H5100" s="8"/>
      <c r="I5100" s="8"/>
      <c r="J5100" s="8"/>
      <c r="K5100" s="8"/>
      <c r="L5100" s="8"/>
      <c r="M5100" s="1"/>
      <c r="W5100" s="15"/>
    </row>
    <row r="5101" spans="2:23" ht="0" hidden="1" customHeight="1" x14ac:dyDescent="0.2">
      <c r="B5101" s="8"/>
      <c r="C5101" s="8"/>
      <c r="D5101" s="8"/>
      <c r="E5101" s="8"/>
      <c r="F5101" s="8"/>
      <c r="G5101" s="8"/>
      <c r="H5101" s="8"/>
      <c r="I5101" s="8"/>
      <c r="J5101" s="8"/>
      <c r="K5101" s="8"/>
      <c r="L5101" s="8"/>
      <c r="M5101" s="1"/>
      <c r="W5101" s="15"/>
    </row>
    <row r="5102" spans="2:23" ht="0" hidden="1" customHeight="1" x14ac:dyDescent="0.2">
      <c r="B5102" s="8"/>
      <c r="C5102" s="8"/>
      <c r="D5102" s="8"/>
      <c r="E5102" s="8"/>
      <c r="F5102" s="8"/>
      <c r="G5102" s="8"/>
      <c r="H5102" s="8"/>
      <c r="I5102" s="8"/>
      <c r="J5102" s="8"/>
      <c r="K5102" s="8"/>
      <c r="L5102" s="8"/>
      <c r="M5102" s="1"/>
      <c r="W5102" s="15"/>
    </row>
    <row r="5103" spans="2:23" ht="0" hidden="1" customHeight="1" x14ac:dyDescent="0.2">
      <c r="B5103" s="8"/>
      <c r="C5103" s="8"/>
      <c r="D5103" s="8"/>
      <c r="E5103" s="8"/>
      <c r="F5103" s="8"/>
      <c r="G5103" s="8"/>
      <c r="H5103" s="8"/>
      <c r="I5103" s="8"/>
      <c r="J5103" s="8"/>
      <c r="K5103" s="8"/>
      <c r="L5103" s="8"/>
      <c r="M5103" s="1"/>
      <c r="W5103" s="15"/>
    </row>
    <row r="5104" spans="2:23" ht="0" hidden="1" customHeight="1" x14ac:dyDescent="0.2">
      <c r="B5104" s="8"/>
      <c r="C5104" s="8"/>
      <c r="D5104" s="8"/>
      <c r="E5104" s="8"/>
      <c r="F5104" s="8"/>
      <c r="G5104" s="8"/>
      <c r="H5104" s="8"/>
      <c r="I5104" s="8"/>
      <c r="J5104" s="8"/>
      <c r="K5104" s="8"/>
      <c r="L5104" s="8"/>
      <c r="M5104" s="1"/>
      <c r="W5104" s="15"/>
    </row>
    <row r="5105" spans="2:23" ht="0" hidden="1" customHeight="1" x14ac:dyDescent="0.2">
      <c r="B5105" s="8"/>
      <c r="C5105" s="8"/>
      <c r="D5105" s="8"/>
      <c r="E5105" s="8"/>
      <c r="F5105" s="8"/>
      <c r="G5105" s="8"/>
      <c r="H5105" s="8"/>
      <c r="I5105" s="8"/>
      <c r="J5105" s="8"/>
      <c r="K5105" s="8"/>
      <c r="L5105" s="8"/>
      <c r="M5105" s="1"/>
      <c r="W5105" s="15"/>
    </row>
    <row r="5106" spans="2:23" ht="0" hidden="1" customHeight="1" x14ac:dyDescent="0.2">
      <c r="B5106" s="8"/>
      <c r="C5106" s="8"/>
      <c r="D5106" s="8"/>
      <c r="E5106" s="8"/>
      <c r="F5106" s="8"/>
      <c r="G5106" s="8"/>
      <c r="H5106" s="8"/>
      <c r="I5106" s="8"/>
      <c r="J5106" s="8"/>
      <c r="K5106" s="8"/>
      <c r="L5106" s="8"/>
      <c r="M5106" s="1"/>
      <c r="W5106" s="15"/>
    </row>
    <row r="5107" spans="2:23" ht="0" hidden="1" customHeight="1" x14ac:dyDescent="0.2">
      <c r="B5107" s="8"/>
      <c r="C5107" s="8"/>
      <c r="D5107" s="8"/>
      <c r="E5107" s="8"/>
      <c r="F5107" s="8"/>
      <c r="G5107" s="8"/>
      <c r="H5107" s="8"/>
      <c r="I5107" s="8"/>
      <c r="J5107" s="8"/>
      <c r="K5107" s="8"/>
      <c r="L5107" s="8"/>
      <c r="M5107" s="1"/>
      <c r="W5107" s="15"/>
    </row>
    <row r="5108" spans="2:23" ht="0" hidden="1" customHeight="1" x14ac:dyDescent="0.2">
      <c r="B5108" s="8"/>
      <c r="C5108" s="8"/>
      <c r="D5108" s="8"/>
      <c r="E5108" s="8"/>
      <c r="F5108" s="8"/>
      <c r="G5108" s="8"/>
      <c r="H5108" s="8"/>
      <c r="I5108" s="8"/>
      <c r="J5108" s="8"/>
      <c r="K5108" s="8"/>
      <c r="L5108" s="8"/>
      <c r="M5108" s="1"/>
      <c r="W5108" s="15"/>
    </row>
    <row r="5109" spans="2:23" ht="0" hidden="1" customHeight="1" x14ac:dyDescent="0.2">
      <c r="B5109" s="8"/>
      <c r="C5109" s="8"/>
      <c r="D5109" s="8"/>
      <c r="E5109" s="8"/>
      <c r="F5109" s="8"/>
      <c r="G5109" s="8"/>
      <c r="H5109" s="8"/>
      <c r="I5109" s="8"/>
      <c r="J5109" s="8"/>
      <c r="K5109" s="8"/>
      <c r="L5109" s="8"/>
      <c r="M5109" s="1"/>
      <c r="W5109" s="15"/>
    </row>
    <row r="5110" spans="2:23" ht="0" hidden="1" customHeight="1" x14ac:dyDescent="0.2">
      <c r="B5110" s="8"/>
      <c r="C5110" s="8"/>
      <c r="D5110" s="8"/>
      <c r="E5110" s="8"/>
      <c r="F5110" s="8"/>
      <c r="G5110" s="8"/>
      <c r="H5110" s="8"/>
      <c r="I5110" s="8"/>
      <c r="J5110" s="8"/>
      <c r="K5110" s="8"/>
      <c r="L5110" s="8"/>
      <c r="M5110" s="1"/>
      <c r="W5110" s="15"/>
    </row>
    <row r="5111" spans="2:23" ht="0" hidden="1" customHeight="1" x14ac:dyDescent="0.2">
      <c r="B5111" s="8"/>
      <c r="C5111" s="8"/>
      <c r="D5111" s="8"/>
      <c r="E5111" s="8"/>
      <c r="F5111" s="8"/>
      <c r="G5111" s="8"/>
      <c r="H5111" s="8"/>
      <c r="I5111" s="8"/>
      <c r="J5111" s="8"/>
      <c r="K5111" s="8"/>
      <c r="L5111" s="8"/>
      <c r="M5111" s="1"/>
      <c r="W5111" s="15"/>
    </row>
    <row r="5112" spans="2:23" ht="0" hidden="1" customHeight="1" x14ac:dyDescent="0.2">
      <c r="B5112" s="8"/>
      <c r="C5112" s="8"/>
      <c r="D5112" s="8"/>
      <c r="E5112" s="8"/>
      <c r="F5112" s="8"/>
      <c r="G5112" s="8"/>
      <c r="H5112" s="8"/>
      <c r="I5112" s="8"/>
      <c r="J5112" s="8"/>
      <c r="K5112" s="8"/>
      <c r="L5112" s="8"/>
      <c r="M5112" s="1"/>
      <c r="W5112" s="15"/>
    </row>
    <row r="5113" spans="2:23" ht="0" hidden="1" customHeight="1" x14ac:dyDescent="0.2">
      <c r="B5113" s="8"/>
      <c r="C5113" s="8"/>
      <c r="D5113" s="8"/>
      <c r="E5113" s="8"/>
      <c r="F5113" s="8"/>
      <c r="G5113" s="8"/>
      <c r="H5113" s="8"/>
      <c r="I5113" s="8"/>
      <c r="J5113" s="8"/>
      <c r="K5113" s="8"/>
      <c r="L5113" s="8"/>
      <c r="M5113" s="1"/>
      <c r="W5113" s="15"/>
    </row>
    <row r="5114" spans="2:23" ht="0" hidden="1" customHeight="1" x14ac:dyDescent="0.2">
      <c r="B5114" s="8"/>
      <c r="C5114" s="8"/>
      <c r="D5114" s="8"/>
      <c r="E5114" s="8"/>
      <c r="F5114" s="8"/>
      <c r="G5114" s="8"/>
      <c r="H5114" s="8"/>
      <c r="I5114" s="8"/>
      <c r="J5114" s="8"/>
      <c r="K5114" s="8"/>
      <c r="L5114" s="8"/>
      <c r="M5114" s="1"/>
      <c r="W5114" s="15"/>
    </row>
    <row r="5115" spans="2:23" ht="0" hidden="1" customHeight="1" x14ac:dyDescent="0.2">
      <c r="B5115" s="8"/>
      <c r="C5115" s="8"/>
      <c r="D5115" s="8"/>
      <c r="E5115" s="8"/>
      <c r="F5115" s="8"/>
      <c r="G5115" s="8"/>
      <c r="H5115" s="8"/>
      <c r="I5115" s="8"/>
      <c r="J5115" s="8"/>
      <c r="K5115" s="8"/>
      <c r="L5115" s="8"/>
      <c r="M5115" s="1"/>
      <c r="W5115" s="15"/>
    </row>
    <row r="5116" spans="2:23" ht="0" hidden="1" customHeight="1" x14ac:dyDescent="0.2">
      <c r="B5116" s="8"/>
      <c r="C5116" s="8"/>
      <c r="D5116" s="8"/>
      <c r="E5116" s="8"/>
      <c r="F5116" s="8"/>
      <c r="G5116" s="8"/>
      <c r="H5116" s="8"/>
      <c r="I5116" s="8"/>
      <c r="J5116" s="8"/>
      <c r="K5116" s="8"/>
      <c r="L5116" s="8"/>
      <c r="M5116" s="1"/>
      <c r="W5116" s="15"/>
    </row>
    <row r="5117" spans="2:23" ht="0" hidden="1" customHeight="1" x14ac:dyDescent="0.2">
      <c r="B5117" s="8"/>
      <c r="C5117" s="8"/>
      <c r="D5117" s="8"/>
      <c r="E5117" s="8"/>
      <c r="F5117" s="8"/>
      <c r="G5117" s="8"/>
      <c r="H5117" s="8"/>
      <c r="I5117" s="8"/>
      <c r="J5117" s="8"/>
      <c r="K5117" s="8"/>
      <c r="L5117" s="8"/>
      <c r="M5117" s="1"/>
      <c r="W5117" s="15"/>
    </row>
    <row r="5118" spans="2:23" ht="0" hidden="1" customHeight="1" x14ac:dyDescent="0.2">
      <c r="B5118" s="8"/>
      <c r="C5118" s="8"/>
      <c r="D5118" s="8"/>
      <c r="E5118" s="8"/>
      <c r="F5118" s="8"/>
      <c r="G5118" s="8"/>
      <c r="H5118" s="8"/>
      <c r="I5118" s="8"/>
      <c r="J5118" s="8"/>
      <c r="K5118" s="8"/>
      <c r="L5118" s="8"/>
      <c r="M5118" s="1"/>
      <c r="W5118" s="15"/>
    </row>
    <row r="5119" spans="2:23" ht="0" hidden="1" customHeight="1" x14ac:dyDescent="0.2">
      <c r="B5119" s="8"/>
      <c r="C5119" s="8"/>
      <c r="D5119" s="8"/>
      <c r="E5119" s="8"/>
      <c r="F5119" s="8"/>
      <c r="G5119" s="8"/>
      <c r="H5119" s="8"/>
      <c r="I5119" s="8"/>
      <c r="J5119" s="8"/>
      <c r="K5119" s="8"/>
      <c r="L5119" s="8"/>
      <c r="M5119" s="1"/>
      <c r="W5119" s="15"/>
    </row>
    <row r="5120" spans="2:23" ht="0" hidden="1" customHeight="1" x14ac:dyDescent="0.2">
      <c r="B5120" s="8"/>
      <c r="C5120" s="8"/>
      <c r="D5120" s="8"/>
      <c r="E5120" s="8"/>
      <c r="F5120" s="8"/>
      <c r="G5120" s="8"/>
      <c r="H5120" s="8"/>
      <c r="I5120" s="8"/>
      <c r="J5120" s="8"/>
      <c r="K5120" s="8"/>
      <c r="L5120" s="8"/>
      <c r="M5120" s="1"/>
      <c r="W5120" s="15"/>
    </row>
    <row r="5121" spans="2:23" ht="0" hidden="1" customHeight="1" x14ac:dyDescent="0.2">
      <c r="B5121" s="8"/>
      <c r="C5121" s="8"/>
      <c r="D5121" s="8"/>
      <c r="E5121" s="8"/>
      <c r="F5121" s="8"/>
      <c r="G5121" s="8"/>
      <c r="H5121" s="8"/>
      <c r="I5121" s="8"/>
      <c r="J5121" s="8"/>
      <c r="K5121" s="8"/>
      <c r="L5121" s="8"/>
      <c r="M5121" s="1"/>
      <c r="W5121" s="15"/>
    </row>
    <row r="5122" spans="2:23" ht="0" hidden="1" customHeight="1" x14ac:dyDescent="0.2">
      <c r="B5122" s="8"/>
      <c r="C5122" s="8"/>
      <c r="D5122" s="8"/>
      <c r="E5122" s="8"/>
      <c r="F5122" s="8"/>
      <c r="G5122" s="8"/>
      <c r="H5122" s="8"/>
      <c r="I5122" s="8"/>
      <c r="J5122" s="8"/>
      <c r="K5122" s="8"/>
      <c r="L5122" s="8"/>
      <c r="M5122" s="1"/>
      <c r="W5122" s="15"/>
    </row>
    <row r="5123" spans="2:23" ht="0" hidden="1" customHeight="1" x14ac:dyDescent="0.2">
      <c r="B5123" s="8"/>
      <c r="C5123" s="8"/>
      <c r="D5123" s="8"/>
      <c r="E5123" s="8"/>
      <c r="F5123" s="8"/>
      <c r="G5123" s="8"/>
      <c r="H5123" s="8"/>
      <c r="I5123" s="8"/>
      <c r="J5123" s="8"/>
      <c r="K5123" s="8"/>
      <c r="L5123" s="8"/>
      <c r="M5123" s="1"/>
      <c r="W5123" s="15"/>
    </row>
    <row r="5124" spans="2:23" ht="0" hidden="1" customHeight="1" x14ac:dyDescent="0.2">
      <c r="B5124" s="8"/>
      <c r="C5124" s="8"/>
      <c r="D5124" s="8"/>
      <c r="E5124" s="8"/>
      <c r="F5124" s="8"/>
      <c r="G5124" s="8"/>
      <c r="H5124" s="8"/>
      <c r="I5124" s="8"/>
      <c r="J5124" s="8"/>
      <c r="K5124" s="8"/>
      <c r="L5124" s="8"/>
      <c r="M5124" s="1"/>
      <c r="W5124" s="15"/>
    </row>
    <row r="5125" spans="2:23" ht="0" hidden="1" customHeight="1" x14ac:dyDescent="0.2">
      <c r="B5125" s="8"/>
      <c r="C5125" s="8"/>
      <c r="D5125" s="8"/>
      <c r="E5125" s="8"/>
      <c r="F5125" s="8"/>
      <c r="G5125" s="8"/>
      <c r="H5125" s="8"/>
      <c r="I5125" s="8"/>
      <c r="J5125" s="8"/>
      <c r="K5125" s="8"/>
      <c r="L5125" s="8"/>
      <c r="M5125" s="1"/>
      <c r="W5125" s="15"/>
    </row>
    <row r="5126" spans="2:23" ht="0" hidden="1" customHeight="1" x14ac:dyDescent="0.2">
      <c r="B5126" s="8"/>
      <c r="C5126" s="8"/>
      <c r="D5126" s="8"/>
      <c r="E5126" s="8"/>
      <c r="F5126" s="8"/>
      <c r="G5126" s="8"/>
      <c r="H5126" s="8"/>
      <c r="I5126" s="8"/>
      <c r="J5126" s="8"/>
      <c r="K5126" s="8"/>
      <c r="L5126" s="8"/>
      <c r="M5126" s="1"/>
      <c r="W5126" s="15"/>
    </row>
    <row r="5127" spans="2:23" ht="0" hidden="1" customHeight="1" x14ac:dyDescent="0.2">
      <c r="B5127" s="8"/>
      <c r="C5127" s="8"/>
      <c r="D5127" s="8"/>
      <c r="E5127" s="8"/>
      <c r="F5127" s="8"/>
      <c r="G5127" s="8"/>
      <c r="H5127" s="8"/>
      <c r="I5127" s="8"/>
      <c r="J5127" s="8"/>
      <c r="K5127" s="8"/>
      <c r="L5127" s="8"/>
      <c r="M5127" s="1"/>
      <c r="W5127" s="15"/>
    </row>
    <row r="5128" spans="2:23" ht="0" hidden="1" customHeight="1" x14ac:dyDescent="0.2">
      <c r="B5128" s="8"/>
      <c r="C5128" s="8"/>
      <c r="D5128" s="8"/>
      <c r="E5128" s="8"/>
      <c r="F5128" s="8"/>
      <c r="G5128" s="8"/>
      <c r="H5128" s="8"/>
      <c r="I5128" s="8"/>
      <c r="J5128" s="8"/>
      <c r="K5128" s="8"/>
      <c r="L5128" s="8"/>
      <c r="M5128" s="1"/>
      <c r="W5128" s="15"/>
    </row>
    <row r="5129" spans="2:23" ht="0" hidden="1" customHeight="1" x14ac:dyDescent="0.2">
      <c r="B5129" s="8"/>
      <c r="C5129" s="8"/>
      <c r="D5129" s="8"/>
      <c r="E5129" s="8"/>
      <c r="F5129" s="8"/>
      <c r="G5129" s="8"/>
      <c r="H5129" s="8"/>
      <c r="I5129" s="8"/>
      <c r="J5129" s="8"/>
      <c r="K5129" s="8"/>
      <c r="L5129" s="8"/>
      <c r="M5129" s="1"/>
      <c r="W5129" s="15"/>
    </row>
    <row r="5130" spans="2:23" ht="0" hidden="1" customHeight="1" x14ac:dyDescent="0.2">
      <c r="B5130" s="8"/>
      <c r="C5130" s="8"/>
      <c r="D5130" s="8"/>
      <c r="E5130" s="8"/>
      <c r="F5130" s="8"/>
      <c r="G5130" s="8"/>
      <c r="H5130" s="8"/>
      <c r="I5130" s="8"/>
      <c r="J5130" s="8"/>
      <c r="K5130" s="8"/>
      <c r="L5130" s="8"/>
      <c r="M5130" s="1"/>
      <c r="W5130" s="15"/>
    </row>
    <row r="5131" spans="2:23" ht="0" hidden="1" customHeight="1" x14ac:dyDescent="0.2">
      <c r="B5131" s="8"/>
      <c r="C5131" s="8"/>
      <c r="D5131" s="8"/>
      <c r="E5131" s="8"/>
      <c r="F5131" s="8"/>
      <c r="G5131" s="8"/>
      <c r="H5131" s="8"/>
      <c r="I5131" s="8"/>
      <c r="J5131" s="8"/>
      <c r="K5131" s="8"/>
      <c r="L5131" s="8"/>
      <c r="M5131" s="1"/>
      <c r="W5131" s="15"/>
    </row>
    <row r="5132" spans="2:23" ht="0" hidden="1" customHeight="1" x14ac:dyDescent="0.2">
      <c r="B5132" s="8"/>
      <c r="C5132" s="8"/>
      <c r="D5132" s="8"/>
      <c r="E5132" s="8"/>
      <c r="F5132" s="8"/>
      <c r="G5132" s="8"/>
      <c r="H5132" s="8"/>
      <c r="I5132" s="8"/>
      <c r="J5132" s="8"/>
      <c r="K5132" s="8"/>
      <c r="L5132" s="8"/>
      <c r="M5132" s="1"/>
      <c r="W5132" s="15"/>
    </row>
    <row r="5133" spans="2:23" ht="0" hidden="1" customHeight="1" x14ac:dyDescent="0.2">
      <c r="B5133" s="8"/>
      <c r="C5133" s="8"/>
      <c r="D5133" s="8"/>
      <c r="E5133" s="8"/>
      <c r="F5133" s="8"/>
      <c r="G5133" s="8"/>
      <c r="H5133" s="8"/>
      <c r="I5133" s="8"/>
      <c r="J5133" s="8"/>
      <c r="K5133" s="8"/>
      <c r="L5133" s="8"/>
      <c r="M5133" s="1"/>
      <c r="W5133" s="15"/>
    </row>
    <row r="5134" spans="2:23" ht="0" hidden="1" customHeight="1" x14ac:dyDescent="0.2">
      <c r="B5134" s="8"/>
      <c r="C5134" s="8"/>
      <c r="D5134" s="8"/>
      <c r="E5134" s="8"/>
      <c r="F5134" s="8"/>
      <c r="G5134" s="8"/>
      <c r="H5134" s="8"/>
      <c r="I5134" s="8"/>
      <c r="J5134" s="8"/>
      <c r="K5134" s="8"/>
      <c r="L5134" s="8"/>
      <c r="M5134" s="1"/>
      <c r="W5134" s="15"/>
    </row>
    <row r="5135" spans="2:23" ht="0" hidden="1" customHeight="1" x14ac:dyDescent="0.2">
      <c r="B5135" s="8"/>
      <c r="C5135" s="8"/>
      <c r="D5135" s="8"/>
      <c r="E5135" s="8"/>
      <c r="F5135" s="8"/>
      <c r="G5135" s="8"/>
      <c r="H5135" s="8"/>
      <c r="I5135" s="8"/>
      <c r="J5135" s="8"/>
      <c r="K5135" s="8"/>
      <c r="L5135" s="8"/>
      <c r="M5135" s="1"/>
      <c r="W5135" s="15"/>
    </row>
    <row r="5136" spans="2:23" ht="0" hidden="1" customHeight="1" x14ac:dyDescent="0.2">
      <c r="B5136" s="8"/>
      <c r="C5136" s="8"/>
      <c r="D5136" s="8"/>
      <c r="E5136" s="8"/>
      <c r="F5136" s="8"/>
      <c r="G5136" s="8"/>
      <c r="H5136" s="8"/>
      <c r="I5136" s="8"/>
      <c r="J5136" s="8"/>
      <c r="K5136" s="8"/>
      <c r="L5136" s="8"/>
      <c r="M5136" s="1"/>
      <c r="W5136" s="15"/>
    </row>
    <row r="5137" spans="2:23" ht="0" hidden="1" customHeight="1" x14ac:dyDescent="0.2">
      <c r="B5137" s="8"/>
      <c r="C5137" s="8"/>
      <c r="D5137" s="8"/>
      <c r="E5137" s="8"/>
      <c r="F5137" s="8"/>
      <c r="G5137" s="8"/>
      <c r="H5137" s="8"/>
      <c r="I5137" s="8"/>
      <c r="J5137" s="8"/>
      <c r="K5137" s="8"/>
      <c r="L5137" s="8"/>
      <c r="M5137" s="1"/>
      <c r="W5137" s="15"/>
    </row>
    <row r="5138" spans="2:23" ht="0" hidden="1" customHeight="1" x14ac:dyDescent="0.2">
      <c r="B5138" s="8"/>
      <c r="C5138" s="8"/>
      <c r="D5138" s="8"/>
      <c r="E5138" s="8"/>
      <c r="F5138" s="8"/>
      <c r="G5138" s="8"/>
      <c r="H5138" s="8"/>
      <c r="I5138" s="8"/>
      <c r="J5138" s="8"/>
      <c r="K5138" s="8"/>
      <c r="L5138" s="8"/>
      <c r="M5138" s="1"/>
      <c r="W5138" s="15"/>
    </row>
    <row r="5139" spans="2:23" ht="0" hidden="1" customHeight="1" x14ac:dyDescent="0.2">
      <c r="B5139" s="8"/>
      <c r="C5139" s="8"/>
      <c r="D5139" s="8"/>
      <c r="E5139" s="8"/>
      <c r="F5139" s="8"/>
      <c r="G5139" s="8"/>
      <c r="H5139" s="8"/>
      <c r="I5139" s="8"/>
      <c r="J5139" s="8"/>
      <c r="K5139" s="8"/>
      <c r="L5139" s="8"/>
      <c r="M5139" s="1"/>
      <c r="W5139" s="15"/>
    </row>
    <row r="5140" spans="2:23" ht="0" hidden="1" customHeight="1" x14ac:dyDescent="0.2">
      <c r="B5140" s="8"/>
      <c r="C5140" s="8"/>
      <c r="D5140" s="8"/>
      <c r="E5140" s="8"/>
      <c r="F5140" s="8"/>
      <c r="G5140" s="8"/>
      <c r="H5140" s="8"/>
      <c r="I5140" s="8"/>
      <c r="J5140" s="8"/>
      <c r="K5140" s="8"/>
      <c r="L5140" s="8"/>
      <c r="M5140" s="1"/>
      <c r="W5140" s="15"/>
    </row>
    <row r="5141" spans="2:23" ht="0" hidden="1" customHeight="1" x14ac:dyDescent="0.2">
      <c r="B5141" s="8"/>
      <c r="C5141" s="8"/>
      <c r="D5141" s="8"/>
      <c r="E5141" s="8"/>
      <c r="F5141" s="8"/>
      <c r="G5141" s="8"/>
      <c r="H5141" s="8"/>
      <c r="I5141" s="8"/>
      <c r="J5141" s="8"/>
      <c r="K5141" s="8"/>
      <c r="L5141" s="8"/>
      <c r="M5141" s="1"/>
      <c r="W5141" s="15"/>
    </row>
    <row r="5142" spans="2:23" ht="0" hidden="1" customHeight="1" x14ac:dyDescent="0.2">
      <c r="B5142" s="8"/>
      <c r="C5142" s="8"/>
      <c r="D5142" s="8"/>
      <c r="E5142" s="8"/>
      <c r="F5142" s="8"/>
      <c r="G5142" s="8"/>
      <c r="H5142" s="8"/>
      <c r="I5142" s="8"/>
      <c r="J5142" s="8"/>
      <c r="K5142" s="8"/>
      <c r="L5142" s="8"/>
      <c r="M5142" s="1"/>
      <c r="W5142" s="15"/>
    </row>
    <row r="5143" spans="2:23" ht="0" hidden="1" customHeight="1" x14ac:dyDescent="0.2">
      <c r="B5143" s="8"/>
      <c r="C5143" s="8"/>
      <c r="D5143" s="8"/>
      <c r="E5143" s="8"/>
      <c r="F5143" s="8"/>
      <c r="G5143" s="8"/>
      <c r="H5143" s="8"/>
      <c r="I5143" s="8"/>
      <c r="J5143" s="8"/>
      <c r="K5143" s="8"/>
      <c r="L5143" s="8"/>
      <c r="M5143" s="1"/>
      <c r="W5143" s="15"/>
    </row>
    <row r="5144" spans="2:23" ht="0" hidden="1" customHeight="1" x14ac:dyDescent="0.2">
      <c r="B5144" s="8"/>
      <c r="C5144" s="8"/>
      <c r="D5144" s="8"/>
      <c r="E5144" s="8"/>
      <c r="F5144" s="8"/>
      <c r="G5144" s="8"/>
      <c r="H5144" s="8"/>
      <c r="I5144" s="8"/>
      <c r="J5144" s="8"/>
      <c r="K5144" s="8"/>
      <c r="L5144" s="8"/>
      <c r="M5144" s="1"/>
      <c r="W5144" s="15"/>
    </row>
    <row r="5145" spans="2:23" ht="0" hidden="1" customHeight="1" x14ac:dyDescent="0.2">
      <c r="B5145" s="8"/>
      <c r="C5145" s="8"/>
      <c r="D5145" s="8"/>
      <c r="E5145" s="8"/>
      <c r="F5145" s="8"/>
      <c r="G5145" s="8"/>
      <c r="H5145" s="8"/>
      <c r="I5145" s="8"/>
      <c r="J5145" s="8"/>
      <c r="K5145" s="8"/>
      <c r="L5145" s="8"/>
      <c r="M5145" s="1"/>
      <c r="W5145" s="15"/>
    </row>
    <row r="5146" spans="2:23" ht="0" hidden="1" customHeight="1" x14ac:dyDescent="0.2">
      <c r="B5146" s="8"/>
      <c r="C5146" s="8"/>
      <c r="D5146" s="8"/>
      <c r="E5146" s="8"/>
      <c r="F5146" s="8"/>
      <c r="G5146" s="8"/>
      <c r="H5146" s="8"/>
      <c r="I5146" s="8"/>
      <c r="J5146" s="8"/>
      <c r="K5146" s="8"/>
      <c r="L5146" s="8"/>
      <c r="M5146" s="1"/>
      <c r="W5146" s="15"/>
    </row>
    <row r="5147" spans="2:23" ht="0" hidden="1" customHeight="1" x14ac:dyDescent="0.2">
      <c r="B5147" s="8"/>
      <c r="C5147" s="8"/>
      <c r="D5147" s="8"/>
      <c r="E5147" s="8"/>
      <c r="F5147" s="8"/>
      <c r="G5147" s="8"/>
      <c r="H5147" s="8"/>
      <c r="I5147" s="8"/>
      <c r="J5147" s="8"/>
      <c r="K5147" s="8"/>
      <c r="L5147" s="8"/>
      <c r="M5147" s="1"/>
      <c r="W5147" s="15"/>
    </row>
    <row r="5148" spans="2:23" ht="0" hidden="1" customHeight="1" x14ac:dyDescent="0.2">
      <c r="B5148" s="8"/>
      <c r="C5148" s="8"/>
      <c r="D5148" s="8"/>
      <c r="E5148" s="8"/>
      <c r="F5148" s="8"/>
      <c r="G5148" s="8"/>
      <c r="H5148" s="8"/>
      <c r="I5148" s="8"/>
      <c r="J5148" s="8"/>
      <c r="K5148" s="8"/>
      <c r="L5148" s="8"/>
      <c r="M5148" s="1"/>
      <c r="W5148" s="15"/>
    </row>
    <row r="5149" spans="2:23" ht="0" hidden="1" customHeight="1" x14ac:dyDescent="0.2">
      <c r="B5149" s="8"/>
      <c r="C5149" s="8"/>
      <c r="D5149" s="8"/>
      <c r="E5149" s="8"/>
      <c r="F5149" s="8"/>
      <c r="G5149" s="8"/>
      <c r="H5149" s="8"/>
      <c r="I5149" s="8"/>
      <c r="J5149" s="8"/>
      <c r="K5149" s="8"/>
      <c r="L5149" s="8"/>
      <c r="M5149" s="1"/>
      <c r="W5149" s="15"/>
    </row>
    <row r="5150" spans="2:23" ht="0" hidden="1" customHeight="1" x14ac:dyDescent="0.2">
      <c r="B5150" s="8"/>
      <c r="C5150" s="8"/>
      <c r="D5150" s="8"/>
      <c r="E5150" s="8"/>
      <c r="F5150" s="8"/>
      <c r="G5150" s="8"/>
      <c r="H5150" s="8"/>
      <c r="I5150" s="8"/>
      <c r="J5150" s="8"/>
      <c r="K5150" s="8"/>
      <c r="L5150" s="8"/>
      <c r="M5150" s="1"/>
      <c r="W5150" s="15"/>
    </row>
    <row r="5151" spans="2:23" ht="0" hidden="1" customHeight="1" x14ac:dyDescent="0.2">
      <c r="B5151" s="8"/>
      <c r="C5151" s="8"/>
      <c r="D5151" s="8"/>
      <c r="E5151" s="8"/>
      <c r="F5151" s="8"/>
      <c r="G5151" s="8"/>
      <c r="H5151" s="8"/>
      <c r="I5151" s="8"/>
      <c r="J5151" s="8"/>
      <c r="K5151" s="8"/>
      <c r="L5151" s="8"/>
      <c r="M5151" s="1"/>
      <c r="W5151" s="15"/>
    </row>
    <row r="5152" spans="2:23" ht="0" hidden="1" customHeight="1" x14ac:dyDescent="0.2">
      <c r="B5152" s="8"/>
      <c r="C5152" s="8"/>
      <c r="D5152" s="8"/>
      <c r="E5152" s="8"/>
      <c r="F5152" s="8"/>
      <c r="G5152" s="8"/>
      <c r="H5152" s="8"/>
      <c r="I5152" s="8"/>
      <c r="J5152" s="8"/>
      <c r="K5152" s="8"/>
      <c r="L5152" s="8"/>
      <c r="M5152" s="1"/>
      <c r="W5152" s="15"/>
    </row>
    <row r="5153" spans="2:23" ht="0" hidden="1" customHeight="1" x14ac:dyDescent="0.2">
      <c r="B5153" s="8"/>
      <c r="C5153" s="8"/>
      <c r="D5153" s="8"/>
      <c r="E5153" s="8"/>
      <c r="F5153" s="8"/>
      <c r="G5153" s="8"/>
      <c r="H5153" s="8"/>
      <c r="I5153" s="8"/>
      <c r="J5153" s="8"/>
      <c r="K5153" s="8"/>
      <c r="L5153" s="8"/>
      <c r="M5153" s="1"/>
      <c r="W5153" s="15"/>
    </row>
    <row r="5154" spans="2:23" ht="0" hidden="1" customHeight="1" x14ac:dyDescent="0.2">
      <c r="B5154" s="8"/>
      <c r="C5154" s="8"/>
      <c r="D5154" s="8"/>
      <c r="E5154" s="8"/>
      <c r="F5154" s="8"/>
      <c r="G5154" s="8"/>
      <c r="H5154" s="8"/>
      <c r="I5154" s="8"/>
      <c r="J5154" s="8"/>
      <c r="K5154" s="8"/>
      <c r="L5154" s="8"/>
      <c r="M5154" s="1"/>
      <c r="W5154" s="15"/>
    </row>
    <row r="5155" spans="2:23" ht="0" hidden="1" customHeight="1" x14ac:dyDescent="0.2">
      <c r="B5155" s="8"/>
      <c r="C5155" s="8"/>
      <c r="D5155" s="8"/>
      <c r="E5155" s="8"/>
      <c r="F5155" s="8"/>
      <c r="G5155" s="8"/>
      <c r="H5155" s="8"/>
      <c r="I5155" s="8"/>
      <c r="J5155" s="8"/>
      <c r="K5155" s="8"/>
      <c r="L5155" s="8"/>
      <c r="M5155" s="1"/>
      <c r="W5155" s="15"/>
    </row>
    <row r="5156" spans="2:23" ht="0" hidden="1" customHeight="1" x14ac:dyDescent="0.2">
      <c r="B5156" s="8"/>
      <c r="C5156" s="8"/>
      <c r="D5156" s="8"/>
      <c r="E5156" s="8"/>
      <c r="F5156" s="8"/>
      <c r="G5156" s="8"/>
      <c r="H5156" s="8"/>
      <c r="I5156" s="8"/>
      <c r="J5156" s="8"/>
      <c r="K5156" s="8"/>
      <c r="L5156" s="8"/>
      <c r="M5156" s="1"/>
      <c r="W5156" s="15"/>
    </row>
    <row r="5157" spans="2:23" ht="0" hidden="1" customHeight="1" x14ac:dyDescent="0.2">
      <c r="B5157" s="8"/>
      <c r="C5157" s="8"/>
      <c r="D5157" s="8"/>
      <c r="E5157" s="8"/>
      <c r="F5157" s="8"/>
      <c r="G5157" s="8"/>
      <c r="H5157" s="8"/>
      <c r="I5157" s="8"/>
      <c r="J5157" s="8"/>
      <c r="K5157" s="8"/>
      <c r="L5157" s="8"/>
      <c r="M5157" s="1"/>
      <c r="W5157" s="15"/>
    </row>
    <row r="5158" spans="2:23" ht="0" hidden="1" customHeight="1" x14ac:dyDescent="0.2">
      <c r="B5158" s="8"/>
      <c r="C5158" s="8"/>
      <c r="D5158" s="8"/>
      <c r="E5158" s="8"/>
      <c r="F5158" s="8"/>
      <c r="G5158" s="8"/>
      <c r="H5158" s="8"/>
      <c r="I5158" s="8"/>
      <c r="J5158" s="8"/>
      <c r="K5158" s="8"/>
      <c r="L5158" s="8"/>
      <c r="M5158" s="1"/>
      <c r="W5158" s="15"/>
    </row>
    <row r="5159" spans="2:23" ht="0" hidden="1" customHeight="1" x14ac:dyDescent="0.2">
      <c r="B5159" s="8"/>
      <c r="C5159" s="8"/>
      <c r="D5159" s="8"/>
      <c r="E5159" s="8"/>
      <c r="F5159" s="8"/>
      <c r="G5159" s="8"/>
      <c r="H5159" s="8"/>
      <c r="I5159" s="8"/>
      <c r="J5159" s="8"/>
      <c r="K5159" s="8"/>
      <c r="L5159" s="8"/>
      <c r="M5159" s="1"/>
      <c r="W5159" s="15"/>
    </row>
    <row r="5160" spans="2:23" ht="0" hidden="1" customHeight="1" x14ac:dyDescent="0.2">
      <c r="B5160" s="8"/>
      <c r="C5160" s="8"/>
      <c r="D5160" s="8"/>
      <c r="E5160" s="8"/>
      <c r="F5160" s="8"/>
      <c r="G5160" s="8"/>
      <c r="H5160" s="8"/>
      <c r="I5160" s="8"/>
      <c r="J5160" s="8"/>
      <c r="K5160" s="8"/>
      <c r="L5160" s="8"/>
      <c r="M5160" s="1"/>
      <c r="W5160" s="15"/>
    </row>
    <row r="5161" spans="2:23" ht="0" hidden="1" customHeight="1" x14ac:dyDescent="0.2">
      <c r="B5161" s="8"/>
      <c r="C5161" s="8"/>
      <c r="D5161" s="8"/>
      <c r="E5161" s="8"/>
      <c r="F5161" s="8"/>
      <c r="G5161" s="8"/>
      <c r="H5161" s="8"/>
      <c r="I5161" s="8"/>
      <c r="J5161" s="8"/>
      <c r="K5161" s="8"/>
      <c r="L5161" s="8"/>
      <c r="M5161" s="1"/>
      <c r="W5161" s="15"/>
    </row>
    <row r="5162" spans="2:23" ht="0" hidden="1" customHeight="1" x14ac:dyDescent="0.2">
      <c r="B5162" s="8"/>
      <c r="C5162" s="8"/>
      <c r="D5162" s="8"/>
      <c r="E5162" s="8"/>
      <c r="F5162" s="8"/>
      <c r="G5162" s="8"/>
      <c r="H5162" s="8"/>
      <c r="I5162" s="8"/>
      <c r="J5162" s="8"/>
      <c r="K5162" s="8"/>
      <c r="L5162" s="8"/>
      <c r="M5162" s="1"/>
      <c r="W5162" s="15"/>
    </row>
    <row r="5163" spans="2:23" ht="0" hidden="1" customHeight="1" x14ac:dyDescent="0.2">
      <c r="B5163" s="8"/>
      <c r="C5163" s="8"/>
      <c r="D5163" s="8"/>
      <c r="E5163" s="8"/>
      <c r="F5163" s="8"/>
      <c r="G5163" s="8"/>
      <c r="H5163" s="8"/>
      <c r="I5163" s="8"/>
      <c r="J5163" s="8"/>
      <c r="K5163" s="8"/>
      <c r="L5163" s="8"/>
      <c r="M5163" s="1"/>
      <c r="W5163" s="15"/>
    </row>
    <row r="5164" spans="2:23" ht="0" hidden="1" customHeight="1" x14ac:dyDescent="0.2">
      <c r="B5164" s="8"/>
      <c r="C5164" s="8"/>
      <c r="D5164" s="8"/>
      <c r="E5164" s="8"/>
      <c r="F5164" s="8"/>
      <c r="G5164" s="8"/>
      <c r="H5164" s="8"/>
      <c r="I5164" s="8"/>
      <c r="J5164" s="8"/>
      <c r="K5164" s="8"/>
      <c r="L5164" s="8"/>
      <c r="M5164" s="1"/>
      <c r="W5164" s="15"/>
    </row>
    <row r="5165" spans="2:23" ht="0" hidden="1" customHeight="1" x14ac:dyDescent="0.2">
      <c r="B5165" s="8"/>
      <c r="C5165" s="8"/>
      <c r="D5165" s="8"/>
      <c r="E5165" s="8"/>
      <c r="F5165" s="8"/>
      <c r="G5165" s="8"/>
      <c r="H5165" s="8"/>
      <c r="I5165" s="8"/>
      <c r="J5165" s="8"/>
      <c r="K5165" s="8"/>
      <c r="L5165" s="8"/>
      <c r="M5165" s="1"/>
      <c r="W5165" s="15"/>
    </row>
    <row r="5166" spans="2:23" ht="0" hidden="1" customHeight="1" x14ac:dyDescent="0.2">
      <c r="B5166" s="8"/>
      <c r="C5166" s="8"/>
      <c r="D5166" s="8"/>
      <c r="E5166" s="8"/>
      <c r="F5166" s="8"/>
      <c r="G5166" s="8"/>
      <c r="H5166" s="8"/>
      <c r="I5166" s="8"/>
      <c r="J5166" s="8"/>
      <c r="K5166" s="8"/>
      <c r="L5166" s="8"/>
      <c r="M5166" s="1"/>
      <c r="W5166" s="15"/>
    </row>
    <row r="5167" spans="2:23" ht="0" hidden="1" customHeight="1" x14ac:dyDescent="0.2">
      <c r="B5167" s="8"/>
      <c r="C5167" s="8"/>
      <c r="D5167" s="8"/>
      <c r="E5167" s="8"/>
      <c r="F5167" s="8"/>
      <c r="G5167" s="8"/>
      <c r="H5167" s="8"/>
      <c r="I5167" s="8"/>
      <c r="J5167" s="8"/>
      <c r="K5167" s="8"/>
      <c r="L5167" s="8"/>
      <c r="M5167" s="1"/>
      <c r="W5167" s="15"/>
    </row>
    <row r="5168" spans="2:23" ht="0" hidden="1" customHeight="1" x14ac:dyDescent="0.2">
      <c r="B5168" s="8"/>
      <c r="C5168" s="8"/>
      <c r="D5168" s="8"/>
      <c r="E5168" s="8"/>
      <c r="F5168" s="8"/>
      <c r="G5168" s="8"/>
      <c r="H5168" s="8"/>
      <c r="I5168" s="8"/>
      <c r="J5168" s="8"/>
      <c r="K5168" s="8"/>
      <c r="L5168" s="8"/>
      <c r="M5168" s="1"/>
      <c r="W5168" s="15"/>
    </row>
    <row r="5169" spans="2:23" ht="0" hidden="1" customHeight="1" x14ac:dyDescent="0.2">
      <c r="B5169" s="8"/>
      <c r="C5169" s="8"/>
      <c r="D5169" s="8"/>
      <c r="E5169" s="8"/>
      <c r="F5169" s="8"/>
      <c r="G5169" s="8"/>
      <c r="H5169" s="8"/>
      <c r="I5169" s="8"/>
      <c r="J5169" s="8"/>
      <c r="K5169" s="8"/>
      <c r="L5169" s="8"/>
      <c r="M5169" s="1"/>
      <c r="W5169" s="15"/>
    </row>
    <row r="5170" spans="2:23" ht="0" hidden="1" customHeight="1" x14ac:dyDescent="0.2">
      <c r="B5170" s="8"/>
      <c r="C5170" s="8"/>
      <c r="D5170" s="8"/>
      <c r="E5170" s="8"/>
      <c r="F5170" s="8"/>
      <c r="G5170" s="8"/>
      <c r="H5170" s="8"/>
      <c r="I5170" s="8"/>
      <c r="J5170" s="8"/>
      <c r="K5170" s="8"/>
      <c r="L5170" s="8"/>
      <c r="M5170" s="1"/>
      <c r="W5170" s="15"/>
    </row>
    <row r="5171" spans="2:23" ht="0" hidden="1" customHeight="1" x14ac:dyDescent="0.2">
      <c r="B5171" s="8"/>
      <c r="C5171" s="8"/>
      <c r="D5171" s="8"/>
      <c r="E5171" s="8"/>
      <c r="F5171" s="8"/>
      <c r="G5171" s="8"/>
      <c r="H5171" s="8"/>
      <c r="I5171" s="8"/>
      <c r="J5171" s="8"/>
      <c r="K5171" s="8"/>
      <c r="L5171" s="8"/>
      <c r="M5171" s="1"/>
      <c r="W5171" s="15"/>
    </row>
    <row r="5172" spans="2:23" ht="0" hidden="1" customHeight="1" x14ac:dyDescent="0.2">
      <c r="B5172" s="8"/>
      <c r="C5172" s="8"/>
      <c r="D5172" s="8"/>
      <c r="E5172" s="8"/>
      <c r="F5172" s="8"/>
      <c r="G5172" s="8"/>
      <c r="H5172" s="8"/>
      <c r="I5172" s="8"/>
      <c r="J5172" s="8"/>
      <c r="K5172" s="8"/>
      <c r="L5172" s="8"/>
      <c r="M5172" s="1"/>
      <c r="W5172" s="15"/>
    </row>
    <row r="5173" spans="2:23" ht="0" hidden="1" customHeight="1" x14ac:dyDescent="0.2">
      <c r="B5173" s="8"/>
      <c r="C5173" s="8"/>
      <c r="D5173" s="8"/>
      <c r="E5173" s="8"/>
      <c r="F5173" s="8"/>
      <c r="G5173" s="8"/>
      <c r="H5173" s="8"/>
      <c r="I5173" s="8"/>
      <c r="J5173" s="8"/>
      <c r="K5173" s="8"/>
      <c r="L5173" s="8"/>
      <c r="M5173" s="1"/>
      <c r="W5173" s="15"/>
    </row>
    <row r="5174" spans="2:23" ht="0" hidden="1" customHeight="1" x14ac:dyDescent="0.2">
      <c r="B5174" s="8"/>
      <c r="C5174" s="8"/>
      <c r="D5174" s="8"/>
      <c r="E5174" s="8"/>
      <c r="F5174" s="8"/>
      <c r="G5174" s="8"/>
      <c r="H5174" s="8"/>
      <c r="I5174" s="8"/>
      <c r="J5174" s="8"/>
      <c r="K5174" s="8"/>
      <c r="L5174" s="8"/>
      <c r="M5174" s="1"/>
      <c r="W5174" s="15"/>
    </row>
    <row r="5175" spans="2:23" ht="0" hidden="1" customHeight="1" x14ac:dyDescent="0.2">
      <c r="B5175" s="8"/>
      <c r="C5175" s="8"/>
      <c r="D5175" s="8"/>
      <c r="E5175" s="8"/>
      <c r="F5175" s="8"/>
      <c r="G5175" s="8"/>
      <c r="H5175" s="8"/>
      <c r="I5175" s="8"/>
      <c r="J5175" s="8"/>
      <c r="K5175" s="8"/>
      <c r="L5175" s="8"/>
      <c r="M5175" s="1"/>
      <c r="W5175" s="15"/>
    </row>
    <row r="5176" spans="2:23" ht="0" hidden="1" customHeight="1" x14ac:dyDescent="0.2">
      <c r="B5176" s="8"/>
      <c r="C5176" s="8"/>
      <c r="D5176" s="8"/>
      <c r="E5176" s="8"/>
      <c r="F5176" s="8"/>
      <c r="G5176" s="8"/>
      <c r="H5176" s="8"/>
      <c r="I5176" s="8"/>
      <c r="J5176" s="8"/>
      <c r="K5176" s="8"/>
      <c r="L5176" s="8"/>
      <c r="M5176" s="1"/>
      <c r="W5176" s="15"/>
    </row>
    <row r="5177" spans="2:23" ht="0" hidden="1" customHeight="1" x14ac:dyDescent="0.2">
      <c r="B5177" s="8"/>
      <c r="C5177" s="8"/>
      <c r="D5177" s="8"/>
      <c r="E5177" s="8"/>
      <c r="F5177" s="8"/>
      <c r="G5177" s="8"/>
      <c r="H5177" s="8"/>
      <c r="I5177" s="8"/>
      <c r="J5177" s="8"/>
      <c r="K5177" s="8"/>
      <c r="L5177" s="8"/>
      <c r="M5177" s="1"/>
      <c r="W5177" s="15"/>
    </row>
    <row r="5178" spans="2:23" ht="0" hidden="1" customHeight="1" x14ac:dyDescent="0.2">
      <c r="B5178" s="8"/>
      <c r="C5178" s="8"/>
      <c r="D5178" s="8"/>
      <c r="E5178" s="8"/>
      <c r="F5178" s="8"/>
      <c r="G5178" s="8"/>
      <c r="H5178" s="8"/>
      <c r="I5178" s="8"/>
      <c r="J5178" s="8"/>
      <c r="K5178" s="8"/>
      <c r="L5178" s="8"/>
      <c r="M5178" s="1"/>
      <c r="W5178" s="15"/>
    </row>
    <row r="5179" spans="2:23" ht="0" hidden="1" customHeight="1" x14ac:dyDescent="0.2">
      <c r="B5179" s="8"/>
      <c r="C5179" s="8"/>
      <c r="D5179" s="8"/>
      <c r="E5179" s="8"/>
      <c r="F5179" s="8"/>
      <c r="G5179" s="8"/>
      <c r="H5179" s="8"/>
      <c r="I5179" s="8"/>
      <c r="J5179" s="8"/>
      <c r="K5179" s="8"/>
      <c r="L5179" s="8"/>
      <c r="M5179" s="1"/>
      <c r="W5179" s="15"/>
    </row>
    <row r="5180" spans="2:23" ht="0" hidden="1" customHeight="1" x14ac:dyDescent="0.2">
      <c r="B5180" s="8"/>
      <c r="C5180" s="8"/>
      <c r="D5180" s="8"/>
      <c r="E5180" s="8"/>
      <c r="F5180" s="8"/>
      <c r="G5180" s="8"/>
      <c r="H5180" s="8"/>
      <c r="I5180" s="8"/>
      <c r="J5180" s="8"/>
      <c r="K5180" s="8"/>
      <c r="L5180" s="8"/>
      <c r="M5180" s="1"/>
      <c r="W5180" s="15"/>
    </row>
    <row r="5181" spans="2:23" ht="0" hidden="1" customHeight="1" x14ac:dyDescent="0.2">
      <c r="B5181" s="8"/>
      <c r="C5181" s="8"/>
      <c r="D5181" s="8"/>
      <c r="E5181" s="8"/>
      <c r="F5181" s="8"/>
      <c r="G5181" s="8"/>
      <c r="H5181" s="8"/>
      <c r="I5181" s="8"/>
      <c r="J5181" s="8"/>
      <c r="K5181" s="8"/>
      <c r="L5181" s="8"/>
      <c r="M5181" s="1"/>
      <c r="W5181" s="15"/>
    </row>
    <row r="5182" spans="2:23" ht="0" hidden="1" customHeight="1" x14ac:dyDescent="0.2">
      <c r="B5182" s="8"/>
      <c r="C5182" s="8"/>
      <c r="D5182" s="8"/>
      <c r="E5182" s="8"/>
      <c r="F5182" s="8"/>
      <c r="G5182" s="8"/>
      <c r="H5182" s="8"/>
      <c r="I5182" s="8"/>
      <c r="J5182" s="8"/>
      <c r="K5182" s="8"/>
      <c r="L5182" s="8"/>
      <c r="M5182" s="1"/>
      <c r="W5182" s="15"/>
    </row>
    <row r="5183" spans="2:23" ht="0" hidden="1" customHeight="1" x14ac:dyDescent="0.2">
      <c r="B5183" s="8"/>
      <c r="C5183" s="8"/>
      <c r="D5183" s="8"/>
      <c r="E5183" s="8"/>
      <c r="F5183" s="8"/>
      <c r="G5183" s="8"/>
      <c r="H5183" s="8"/>
      <c r="I5183" s="8"/>
      <c r="J5183" s="8"/>
      <c r="K5183" s="8"/>
      <c r="L5183" s="8"/>
      <c r="M5183" s="1"/>
      <c r="W5183" s="15"/>
    </row>
    <row r="5184" spans="2:23" ht="0" hidden="1" customHeight="1" x14ac:dyDescent="0.2">
      <c r="B5184" s="8"/>
      <c r="C5184" s="8"/>
      <c r="D5184" s="8"/>
      <c r="E5184" s="8"/>
      <c r="F5184" s="8"/>
      <c r="G5184" s="8"/>
      <c r="H5184" s="8"/>
      <c r="I5184" s="8"/>
      <c r="J5184" s="8"/>
      <c r="K5184" s="8"/>
      <c r="L5184" s="8"/>
      <c r="M5184" s="1"/>
      <c r="W5184" s="15"/>
    </row>
    <row r="5185" spans="2:23" ht="0" hidden="1" customHeight="1" x14ac:dyDescent="0.2">
      <c r="B5185" s="8"/>
      <c r="C5185" s="8"/>
      <c r="D5185" s="8"/>
      <c r="E5185" s="8"/>
      <c r="F5185" s="8"/>
      <c r="G5185" s="8"/>
      <c r="H5185" s="8"/>
      <c r="I5185" s="8"/>
      <c r="J5185" s="8"/>
      <c r="K5185" s="8"/>
      <c r="L5185" s="8"/>
      <c r="M5185" s="1"/>
      <c r="W5185" s="15"/>
    </row>
    <row r="5186" spans="2:23" ht="0" hidden="1" customHeight="1" x14ac:dyDescent="0.2">
      <c r="B5186" s="8"/>
      <c r="C5186" s="8"/>
      <c r="D5186" s="8"/>
      <c r="E5186" s="8"/>
      <c r="F5186" s="8"/>
      <c r="G5186" s="8"/>
      <c r="H5186" s="8"/>
      <c r="I5186" s="8"/>
      <c r="J5186" s="8"/>
      <c r="K5186" s="8"/>
      <c r="L5186" s="8"/>
      <c r="M5186" s="1"/>
      <c r="W5186" s="15"/>
    </row>
    <row r="5187" spans="2:23" ht="0" hidden="1" customHeight="1" x14ac:dyDescent="0.2">
      <c r="B5187" s="8"/>
      <c r="C5187" s="8"/>
      <c r="D5187" s="8"/>
      <c r="E5187" s="8"/>
      <c r="F5187" s="8"/>
      <c r="G5187" s="8"/>
      <c r="H5187" s="8"/>
      <c r="I5187" s="8"/>
      <c r="J5187" s="8"/>
      <c r="K5187" s="8"/>
      <c r="L5187" s="8"/>
      <c r="M5187" s="1"/>
      <c r="W5187" s="15"/>
    </row>
    <row r="5188" spans="2:23" ht="0" hidden="1" customHeight="1" x14ac:dyDescent="0.2">
      <c r="B5188" s="8"/>
      <c r="C5188" s="8"/>
      <c r="D5188" s="8"/>
      <c r="E5188" s="8"/>
      <c r="F5188" s="8"/>
      <c r="G5188" s="8"/>
      <c r="H5188" s="8"/>
      <c r="I5188" s="8"/>
      <c r="J5188" s="8"/>
      <c r="K5188" s="8"/>
      <c r="L5188" s="8"/>
      <c r="M5188" s="1"/>
      <c r="W5188" s="15"/>
    </row>
    <row r="5189" spans="2:23" ht="0" hidden="1" customHeight="1" x14ac:dyDescent="0.2">
      <c r="B5189" s="8"/>
      <c r="C5189" s="8"/>
      <c r="D5189" s="8"/>
      <c r="E5189" s="8"/>
      <c r="F5189" s="8"/>
      <c r="G5189" s="8"/>
      <c r="H5189" s="8"/>
      <c r="I5189" s="8"/>
      <c r="J5189" s="8"/>
      <c r="K5189" s="8"/>
      <c r="L5189" s="8"/>
      <c r="M5189" s="1"/>
      <c r="W5189" s="15"/>
    </row>
    <row r="5190" spans="2:23" ht="0" hidden="1" customHeight="1" x14ac:dyDescent="0.2">
      <c r="B5190" s="8"/>
      <c r="C5190" s="8"/>
      <c r="D5190" s="8"/>
      <c r="E5190" s="8"/>
      <c r="F5190" s="8"/>
      <c r="G5190" s="8"/>
      <c r="H5190" s="8"/>
      <c r="I5190" s="8"/>
      <c r="J5190" s="8"/>
      <c r="K5190" s="8"/>
      <c r="L5190" s="8"/>
      <c r="M5190" s="1"/>
      <c r="W5190" s="15"/>
    </row>
    <row r="5191" spans="2:23" ht="0" hidden="1" customHeight="1" x14ac:dyDescent="0.2">
      <c r="B5191" s="8"/>
      <c r="C5191" s="8"/>
      <c r="D5191" s="8"/>
      <c r="E5191" s="8"/>
      <c r="F5191" s="8"/>
      <c r="G5191" s="8"/>
      <c r="H5191" s="8"/>
      <c r="I5191" s="8"/>
      <c r="J5191" s="8"/>
      <c r="K5191" s="8"/>
      <c r="L5191" s="8"/>
      <c r="M5191" s="1"/>
      <c r="W5191" s="15"/>
    </row>
    <row r="5192" spans="2:23" ht="0" hidden="1" customHeight="1" x14ac:dyDescent="0.2">
      <c r="B5192" s="8"/>
      <c r="C5192" s="8"/>
      <c r="D5192" s="8"/>
      <c r="E5192" s="8"/>
      <c r="F5192" s="8"/>
      <c r="G5192" s="8"/>
      <c r="H5192" s="8"/>
      <c r="I5192" s="8"/>
      <c r="J5192" s="8"/>
      <c r="K5192" s="8"/>
      <c r="L5192" s="8"/>
      <c r="M5192" s="1"/>
      <c r="W5192" s="15"/>
    </row>
    <row r="5193" spans="2:23" ht="0" hidden="1" customHeight="1" x14ac:dyDescent="0.2">
      <c r="B5193" s="8"/>
      <c r="C5193" s="8"/>
      <c r="D5193" s="8"/>
      <c r="E5193" s="8"/>
      <c r="F5193" s="8"/>
      <c r="G5193" s="8"/>
      <c r="H5193" s="8"/>
      <c r="I5193" s="8"/>
      <c r="J5193" s="8"/>
      <c r="K5193" s="8"/>
      <c r="L5193" s="8"/>
      <c r="M5193" s="1"/>
      <c r="W5193" s="15"/>
    </row>
    <row r="5194" spans="2:23" ht="0" hidden="1" customHeight="1" x14ac:dyDescent="0.2">
      <c r="B5194" s="8"/>
      <c r="C5194" s="8"/>
      <c r="D5194" s="8"/>
      <c r="E5194" s="8"/>
      <c r="F5194" s="8"/>
      <c r="G5194" s="8"/>
      <c r="H5194" s="8"/>
      <c r="I5194" s="8"/>
      <c r="J5194" s="8"/>
      <c r="K5194" s="8"/>
      <c r="L5194" s="8"/>
      <c r="M5194" s="1"/>
      <c r="W5194" s="15"/>
    </row>
    <row r="5195" spans="2:23" ht="0" hidden="1" customHeight="1" x14ac:dyDescent="0.2">
      <c r="B5195" s="8"/>
      <c r="C5195" s="8"/>
      <c r="D5195" s="8"/>
      <c r="E5195" s="8"/>
      <c r="F5195" s="8"/>
      <c r="G5195" s="8"/>
      <c r="H5195" s="8"/>
      <c r="I5195" s="8"/>
      <c r="J5195" s="8"/>
      <c r="K5195" s="8"/>
      <c r="L5195" s="8"/>
      <c r="M5195" s="1"/>
      <c r="W5195" s="15"/>
    </row>
    <row r="5196" spans="2:23" ht="0" hidden="1" customHeight="1" x14ac:dyDescent="0.2">
      <c r="B5196" s="8"/>
      <c r="C5196" s="8"/>
      <c r="D5196" s="8"/>
      <c r="E5196" s="8"/>
      <c r="F5196" s="8"/>
      <c r="G5196" s="8"/>
      <c r="H5196" s="8"/>
      <c r="I5196" s="8"/>
      <c r="J5196" s="8"/>
      <c r="K5196" s="8"/>
      <c r="L5196" s="8"/>
      <c r="M5196" s="1"/>
      <c r="W5196" s="15"/>
    </row>
    <row r="5197" spans="2:23" ht="0" hidden="1" customHeight="1" x14ac:dyDescent="0.2">
      <c r="B5197" s="8"/>
      <c r="C5197" s="8"/>
      <c r="D5197" s="8"/>
      <c r="E5197" s="8"/>
      <c r="F5197" s="8"/>
      <c r="G5197" s="8"/>
      <c r="H5197" s="8"/>
      <c r="I5197" s="8"/>
      <c r="J5197" s="8"/>
      <c r="K5197" s="8"/>
      <c r="L5197" s="8"/>
      <c r="M5197" s="1"/>
      <c r="W5197" s="15"/>
    </row>
    <row r="5198" spans="2:23" ht="0" hidden="1" customHeight="1" x14ac:dyDescent="0.2">
      <c r="B5198" s="8"/>
      <c r="C5198" s="8"/>
      <c r="D5198" s="8"/>
      <c r="E5198" s="8"/>
      <c r="F5198" s="8"/>
      <c r="G5198" s="8"/>
      <c r="H5198" s="8"/>
      <c r="I5198" s="8"/>
      <c r="J5198" s="8"/>
      <c r="K5198" s="8"/>
      <c r="L5198" s="8"/>
      <c r="M5198" s="1"/>
      <c r="W5198" s="15"/>
    </row>
    <row r="5199" spans="2:23" ht="0" hidden="1" customHeight="1" x14ac:dyDescent="0.2">
      <c r="B5199" s="8"/>
      <c r="C5199" s="8"/>
      <c r="D5199" s="8"/>
      <c r="E5199" s="8"/>
      <c r="F5199" s="8"/>
      <c r="G5199" s="8"/>
      <c r="H5199" s="8"/>
      <c r="I5199" s="8"/>
      <c r="J5199" s="8"/>
      <c r="K5199" s="8"/>
      <c r="L5199" s="8"/>
      <c r="M5199" s="1"/>
      <c r="W5199" s="15"/>
    </row>
    <row r="5200" spans="2:23" ht="0" hidden="1" customHeight="1" x14ac:dyDescent="0.2">
      <c r="B5200" s="8"/>
      <c r="C5200" s="8"/>
      <c r="D5200" s="8"/>
      <c r="E5200" s="8"/>
      <c r="F5200" s="8"/>
      <c r="G5200" s="8"/>
      <c r="H5200" s="8"/>
      <c r="I5200" s="8"/>
      <c r="J5200" s="8"/>
      <c r="K5200" s="8"/>
      <c r="L5200" s="8"/>
      <c r="M5200" s="1"/>
      <c r="W5200" s="15"/>
    </row>
    <row r="5201" spans="2:23" ht="0" hidden="1" customHeight="1" x14ac:dyDescent="0.2">
      <c r="B5201" s="8"/>
      <c r="C5201" s="8"/>
      <c r="D5201" s="8"/>
      <c r="E5201" s="8"/>
      <c r="F5201" s="8"/>
      <c r="G5201" s="8"/>
      <c r="H5201" s="8"/>
      <c r="I5201" s="8"/>
      <c r="J5201" s="8"/>
      <c r="K5201" s="8"/>
      <c r="L5201" s="8"/>
      <c r="M5201" s="1"/>
      <c r="W5201" s="15"/>
    </row>
    <row r="5202" spans="2:23" ht="0" hidden="1" customHeight="1" x14ac:dyDescent="0.2">
      <c r="B5202" s="8"/>
      <c r="C5202" s="8"/>
      <c r="D5202" s="8"/>
      <c r="E5202" s="8"/>
      <c r="F5202" s="8"/>
      <c r="G5202" s="8"/>
      <c r="H5202" s="8"/>
      <c r="I5202" s="8"/>
      <c r="J5202" s="8"/>
      <c r="K5202" s="8"/>
      <c r="L5202" s="8"/>
      <c r="M5202" s="1"/>
      <c r="W5202" s="15"/>
    </row>
    <row r="5203" spans="2:23" ht="0" hidden="1" customHeight="1" x14ac:dyDescent="0.2">
      <c r="B5203" s="8"/>
      <c r="C5203" s="8"/>
      <c r="D5203" s="8"/>
      <c r="E5203" s="8"/>
      <c r="F5203" s="8"/>
      <c r="G5203" s="8"/>
      <c r="H5203" s="8"/>
      <c r="I5203" s="8"/>
      <c r="J5203" s="8"/>
      <c r="K5203" s="8"/>
      <c r="L5203" s="8"/>
      <c r="M5203" s="1"/>
      <c r="W5203" s="15"/>
    </row>
    <row r="5204" spans="2:23" ht="0" hidden="1" customHeight="1" x14ac:dyDescent="0.2">
      <c r="B5204" s="8"/>
      <c r="C5204" s="8"/>
      <c r="D5204" s="8"/>
      <c r="E5204" s="8"/>
      <c r="F5204" s="8"/>
      <c r="G5204" s="8"/>
      <c r="H5204" s="8"/>
      <c r="I5204" s="8"/>
      <c r="J5204" s="8"/>
      <c r="K5204" s="8"/>
      <c r="L5204" s="8"/>
      <c r="M5204" s="1"/>
      <c r="W5204" s="15"/>
    </row>
    <row r="5205" spans="2:23" ht="0" hidden="1" customHeight="1" x14ac:dyDescent="0.2">
      <c r="B5205" s="8"/>
      <c r="C5205" s="8"/>
      <c r="D5205" s="8"/>
      <c r="E5205" s="8"/>
      <c r="F5205" s="8"/>
      <c r="G5205" s="8"/>
      <c r="H5205" s="8"/>
      <c r="I5205" s="8"/>
      <c r="J5205" s="8"/>
      <c r="K5205" s="8"/>
      <c r="L5205" s="8"/>
      <c r="M5205" s="1"/>
      <c r="W5205" s="15"/>
    </row>
    <row r="5206" spans="2:23" ht="0" hidden="1" customHeight="1" x14ac:dyDescent="0.2">
      <c r="B5206" s="8"/>
      <c r="C5206" s="8"/>
      <c r="D5206" s="8"/>
      <c r="E5206" s="8"/>
      <c r="F5206" s="8"/>
      <c r="G5206" s="8"/>
      <c r="H5206" s="8"/>
      <c r="I5206" s="8"/>
      <c r="J5206" s="8"/>
      <c r="K5206" s="8"/>
      <c r="L5206" s="8"/>
      <c r="M5206" s="1"/>
      <c r="W5206" s="15"/>
    </row>
    <row r="5207" spans="2:23" ht="0" hidden="1" customHeight="1" x14ac:dyDescent="0.2">
      <c r="B5207" s="8"/>
      <c r="C5207" s="8"/>
      <c r="D5207" s="8"/>
      <c r="E5207" s="8"/>
      <c r="F5207" s="8"/>
      <c r="G5207" s="8"/>
      <c r="H5207" s="8"/>
      <c r="I5207" s="8"/>
      <c r="J5207" s="8"/>
      <c r="K5207" s="8"/>
      <c r="L5207" s="8"/>
      <c r="M5207" s="1"/>
      <c r="W5207" s="15"/>
    </row>
    <row r="5208" spans="2:23" ht="0" hidden="1" customHeight="1" x14ac:dyDescent="0.2">
      <c r="B5208" s="8"/>
      <c r="C5208" s="8"/>
      <c r="D5208" s="8"/>
      <c r="E5208" s="8"/>
      <c r="F5208" s="8"/>
      <c r="G5208" s="8"/>
      <c r="H5208" s="8"/>
      <c r="I5208" s="8"/>
      <c r="J5208" s="8"/>
      <c r="K5208" s="8"/>
      <c r="L5208" s="8"/>
      <c r="M5208" s="1"/>
      <c r="W5208" s="15"/>
    </row>
    <row r="5209" spans="2:23" ht="0" hidden="1" customHeight="1" x14ac:dyDescent="0.2">
      <c r="B5209" s="8"/>
      <c r="C5209" s="8"/>
      <c r="D5209" s="8"/>
      <c r="E5209" s="8"/>
      <c r="F5209" s="8"/>
      <c r="G5209" s="8"/>
      <c r="H5209" s="8"/>
      <c r="I5209" s="8"/>
      <c r="J5209" s="8"/>
      <c r="K5209" s="8"/>
      <c r="L5209" s="8"/>
      <c r="M5209" s="1"/>
      <c r="W5209" s="15"/>
    </row>
    <row r="5210" spans="2:23" ht="0" hidden="1" customHeight="1" x14ac:dyDescent="0.2">
      <c r="B5210" s="8"/>
      <c r="C5210" s="8"/>
      <c r="D5210" s="8"/>
      <c r="E5210" s="8"/>
      <c r="F5210" s="8"/>
      <c r="G5210" s="8"/>
      <c r="H5210" s="8"/>
      <c r="I5210" s="8"/>
      <c r="J5210" s="8"/>
      <c r="K5210" s="8"/>
      <c r="L5210" s="8"/>
      <c r="M5210" s="1"/>
      <c r="W5210" s="15"/>
    </row>
    <row r="5211" spans="2:23" ht="0" hidden="1" customHeight="1" x14ac:dyDescent="0.2">
      <c r="B5211" s="8"/>
      <c r="C5211" s="8"/>
      <c r="D5211" s="8"/>
      <c r="E5211" s="8"/>
      <c r="F5211" s="8"/>
      <c r="G5211" s="8"/>
      <c r="H5211" s="8"/>
      <c r="I5211" s="8"/>
      <c r="J5211" s="8"/>
      <c r="K5211" s="8"/>
      <c r="L5211" s="8"/>
      <c r="M5211" s="1"/>
      <c r="W5211" s="15"/>
    </row>
    <row r="5212" spans="2:23" ht="0" hidden="1" customHeight="1" x14ac:dyDescent="0.2">
      <c r="B5212" s="8"/>
      <c r="C5212" s="8"/>
      <c r="D5212" s="8"/>
      <c r="E5212" s="8"/>
      <c r="F5212" s="8"/>
      <c r="G5212" s="8"/>
      <c r="H5212" s="8"/>
      <c r="I5212" s="8"/>
      <c r="J5212" s="8"/>
      <c r="K5212" s="8"/>
      <c r="L5212" s="8"/>
      <c r="M5212" s="1"/>
      <c r="W5212" s="15"/>
    </row>
    <row r="5213" spans="2:23" ht="0" hidden="1" customHeight="1" x14ac:dyDescent="0.2">
      <c r="B5213" s="8"/>
      <c r="C5213" s="8"/>
      <c r="D5213" s="8"/>
      <c r="E5213" s="8"/>
      <c r="F5213" s="8"/>
      <c r="G5213" s="8"/>
      <c r="H5213" s="8"/>
      <c r="I5213" s="8"/>
      <c r="J5213" s="8"/>
      <c r="K5213" s="8"/>
      <c r="L5213" s="8"/>
      <c r="M5213" s="1"/>
      <c r="W5213" s="15"/>
    </row>
    <row r="5214" spans="2:23" ht="0" hidden="1" customHeight="1" x14ac:dyDescent="0.2">
      <c r="B5214" s="8"/>
      <c r="C5214" s="8"/>
      <c r="D5214" s="8"/>
      <c r="E5214" s="8"/>
      <c r="F5214" s="8"/>
      <c r="G5214" s="8"/>
      <c r="H5214" s="8"/>
      <c r="I5214" s="8"/>
      <c r="J5214" s="8"/>
      <c r="K5214" s="8"/>
      <c r="L5214" s="8"/>
      <c r="M5214" s="1"/>
      <c r="W5214" s="15"/>
    </row>
    <row r="5215" spans="2:23" ht="0" hidden="1" customHeight="1" x14ac:dyDescent="0.2">
      <c r="B5215" s="8"/>
      <c r="C5215" s="8"/>
      <c r="D5215" s="8"/>
      <c r="E5215" s="8"/>
      <c r="F5215" s="8"/>
      <c r="G5215" s="8"/>
      <c r="H5215" s="8"/>
      <c r="I5215" s="8"/>
      <c r="J5215" s="8"/>
      <c r="K5215" s="8"/>
      <c r="L5215" s="8"/>
      <c r="M5215" s="1"/>
      <c r="W5215" s="15"/>
    </row>
    <row r="5216" spans="2:23" ht="0" hidden="1" customHeight="1" x14ac:dyDescent="0.2">
      <c r="B5216" s="8"/>
      <c r="C5216" s="8"/>
      <c r="D5216" s="8"/>
      <c r="E5216" s="8"/>
      <c r="F5216" s="8"/>
      <c r="G5216" s="8"/>
      <c r="H5216" s="8"/>
      <c r="I5216" s="8"/>
      <c r="J5216" s="8"/>
      <c r="K5216" s="8"/>
      <c r="L5216" s="8"/>
      <c r="M5216" s="1"/>
      <c r="W5216" s="15"/>
    </row>
    <row r="5217" spans="2:23" ht="0" hidden="1" customHeight="1" x14ac:dyDescent="0.2">
      <c r="B5217" s="8"/>
      <c r="C5217" s="8"/>
      <c r="D5217" s="8"/>
      <c r="E5217" s="8"/>
      <c r="F5217" s="8"/>
      <c r="G5217" s="8"/>
      <c r="H5217" s="8"/>
      <c r="I5217" s="8"/>
      <c r="J5217" s="8"/>
      <c r="K5217" s="8"/>
      <c r="L5217" s="8"/>
      <c r="M5217" s="1"/>
      <c r="W5217" s="15"/>
    </row>
    <row r="5218" spans="2:23" ht="0" hidden="1" customHeight="1" x14ac:dyDescent="0.2">
      <c r="B5218" s="8"/>
      <c r="C5218" s="8"/>
      <c r="D5218" s="8"/>
      <c r="E5218" s="8"/>
      <c r="F5218" s="8"/>
      <c r="G5218" s="8"/>
      <c r="H5218" s="8"/>
      <c r="I5218" s="8"/>
      <c r="J5218" s="8"/>
      <c r="K5218" s="8"/>
      <c r="L5218" s="8"/>
      <c r="M5218" s="1"/>
      <c r="W5218" s="15"/>
    </row>
    <row r="5219" spans="2:23" ht="0" hidden="1" customHeight="1" x14ac:dyDescent="0.2">
      <c r="B5219" s="8"/>
      <c r="C5219" s="8"/>
      <c r="D5219" s="8"/>
      <c r="E5219" s="8"/>
      <c r="F5219" s="8"/>
      <c r="G5219" s="8"/>
      <c r="H5219" s="8"/>
      <c r="I5219" s="8"/>
      <c r="J5219" s="8"/>
      <c r="K5219" s="8"/>
      <c r="L5219" s="8"/>
      <c r="M5219" s="1"/>
      <c r="W5219" s="15"/>
    </row>
    <row r="5220" spans="2:23" ht="0" hidden="1" customHeight="1" x14ac:dyDescent="0.2">
      <c r="B5220" s="8"/>
      <c r="C5220" s="8"/>
      <c r="D5220" s="8"/>
      <c r="E5220" s="8"/>
      <c r="F5220" s="8"/>
      <c r="G5220" s="8"/>
      <c r="H5220" s="8"/>
      <c r="I5220" s="8"/>
      <c r="J5220" s="8"/>
      <c r="K5220" s="8"/>
      <c r="L5220" s="8"/>
      <c r="M5220" s="1"/>
      <c r="W5220" s="15"/>
    </row>
    <row r="5221" spans="2:23" ht="0" hidden="1" customHeight="1" x14ac:dyDescent="0.2">
      <c r="B5221" s="8"/>
      <c r="C5221" s="8"/>
      <c r="D5221" s="8"/>
      <c r="E5221" s="8"/>
      <c r="F5221" s="8"/>
      <c r="G5221" s="8"/>
      <c r="H5221" s="8"/>
      <c r="I5221" s="8"/>
      <c r="J5221" s="8"/>
      <c r="K5221" s="8"/>
      <c r="L5221" s="8"/>
      <c r="M5221" s="1"/>
      <c r="W5221" s="15"/>
    </row>
    <row r="5222" spans="2:23" ht="0" hidden="1" customHeight="1" x14ac:dyDescent="0.2">
      <c r="B5222" s="8"/>
      <c r="C5222" s="8"/>
      <c r="D5222" s="8"/>
      <c r="E5222" s="8"/>
      <c r="F5222" s="8"/>
      <c r="G5222" s="8"/>
      <c r="H5222" s="8"/>
      <c r="I5222" s="8"/>
      <c r="J5222" s="8"/>
      <c r="K5222" s="8"/>
      <c r="L5222" s="8"/>
      <c r="M5222" s="1"/>
      <c r="W5222" s="15"/>
    </row>
    <row r="5223" spans="2:23" ht="0" hidden="1" customHeight="1" x14ac:dyDescent="0.2">
      <c r="B5223" s="8"/>
      <c r="C5223" s="8"/>
      <c r="D5223" s="8"/>
      <c r="E5223" s="8"/>
      <c r="F5223" s="8"/>
      <c r="G5223" s="8"/>
      <c r="H5223" s="8"/>
      <c r="I5223" s="8"/>
      <c r="J5223" s="8"/>
      <c r="K5223" s="8"/>
      <c r="L5223" s="8"/>
      <c r="M5223" s="1"/>
      <c r="W5223" s="15"/>
    </row>
    <row r="5224" spans="2:23" ht="0" hidden="1" customHeight="1" x14ac:dyDescent="0.2">
      <c r="B5224" s="8"/>
      <c r="C5224" s="8"/>
      <c r="D5224" s="8"/>
      <c r="E5224" s="8"/>
      <c r="F5224" s="8"/>
      <c r="G5224" s="8"/>
      <c r="H5224" s="8"/>
      <c r="I5224" s="8"/>
      <c r="J5224" s="8"/>
      <c r="K5224" s="8"/>
      <c r="L5224" s="8"/>
      <c r="M5224" s="1"/>
      <c r="W5224" s="15"/>
    </row>
    <row r="5225" spans="2:23" ht="0" hidden="1" customHeight="1" x14ac:dyDescent="0.2">
      <c r="B5225" s="8"/>
      <c r="C5225" s="8"/>
      <c r="D5225" s="8"/>
      <c r="E5225" s="8"/>
      <c r="F5225" s="8"/>
      <c r="G5225" s="8"/>
      <c r="H5225" s="8"/>
      <c r="I5225" s="8"/>
      <c r="J5225" s="8"/>
      <c r="K5225" s="8"/>
      <c r="L5225" s="8"/>
      <c r="M5225" s="1"/>
      <c r="W5225" s="15"/>
    </row>
    <row r="5226" spans="2:23" ht="0" hidden="1" customHeight="1" x14ac:dyDescent="0.2">
      <c r="B5226" s="8"/>
      <c r="C5226" s="8"/>
      <c r="D5226" s="8"/>
      <c r="E5226" s="8"/>
      <c r="F5226" s="8"/>
      <c r="G5226" s="8"/>
      <c r="H5226" s="8"/>
      <c r="I5226" s="8"/>
      <c r="J5226" s="8"/>
      <c r="K5226" s="8"/>
      <c r="L5226" s="8"/>
      <c r="M5226" s="1"/>
      <c r="W5226" s="15"/>
    </row>
    <row r="5227" spans="2:23" ht="0" hidden="1" customHeight="1" x14ac:dyDescent="0.2">
      <c r="B5227" s="8"/>
      <c r="C5227" s="8"/>
      <c r="D5227" s="8"/>
      <c r="E5227" s="8"/>
      <c r="F5227" s="8"/>
      <c r="G5227" s="8"/>
      <c r="H5227" s="8"/>
      <c r="I5227" s="8"/>
      <c r="J5227" s="8"/>
      <c r="K5227" s="8"/>
      <c r="L5227" s="8"/>
      <c r="M5227" s="1"/>
      <c r="W5227" s="15"/>
    </row>
    <row r="5228" spans="2:23" ht="0" hidden="1" customHeight="1" x14ac:dyDescent="0.2">
      <c r="B5228" s="8"/>
      <c r="C5228" s="8"/>
      <c r="D5228" s="8"/>
      <c r="E5228" s="8"/>
      <c r="F5228" s="8"/>
      <c r="G5228" s="8"/>
      <c r="H5228" s="8"/>
      <c r="I5228" s="8"/>
      <c r="J5228" s="8"/>
      <c r="K5228" s="8"/>
      <c r="L5228" s="8"/>
      <c r="M5228" s="1"/>
      <c r="W5228" s="15"/>
    </row>
    <row r="5229" spans="2:23" ht="0" hidden="1" customHeight="1" x14ac:dyDescent="0.2">
      <c r="B5229" s="8"/>
      <c r="C5229" s="8"/>
      <c r="D5229" s="8"/>
      <c r="E5229" s="8"/>
      <c r="F5229" s="8"/>
      <c r="G5229" s="8"/>
      <c r="H5229" s="8"/>
      <c r="I5229" s="8"/>
      <c r="J5229" s="8"/>
      <c r="K5229" s="8"/>
      <c r="L5229" s="8"/>
      <c r="M5229" s="1"/>
      <c r="W5229" s="15"/>
    </row>
    <row r="5230" spans="2:23" ht="0" hidden="1" customHeight="1" x14ac:dyDescent="0.2">
      <c r="B5230" s="8"/>
      <c r="C5230" s="8"/>
      <c r="D5230" s="8"/>
      <c r="E5230" s="8"/>
      <c r="F5230" s="8"/>
      <c r="G5230" s="8"/>
      <c r="H5230" s="8"/>
      <c r="I5230" s="8"/>
      <c r="J5230" s="8"/>
      <c r="K5230" s="8"/>
      <c r="L5230" s="8"/>
      <c r="M5230" s="1"/>
      <c r="W5230" s="15"/>
    </row>
    <row r="5231" spans="2:23" ht="0" hidden="1" customHeight="1" x14ac:dyDescent="0.2">
      <c r="B5231" s="8"/>
      <c r="C5231" s="8"/>
      <c r="D5231" s="8"/>
      <c r="E5231" s="8"/>
      <c r="F5231" s="8"/>
      <c r="G5231" s="8"/>
      <c r="H5231" s="8"/>
      <c r="I5231" s="8"/>
      <c r="J5231" s="8"/>
      <c r="K5231" s="8"/>
      <c r="L5231" s="8"/>
      <c r="M5231" s="1"/>
      <c r="W5231" s="15"/>
    </row>
    <row r="5232" spans="2:23" ht="0" hidden="1" customHeight="1" x14ac:dyDescent="0.2">
      <c r="B5232" s="8"/>
      <c r="C5232" s="8"/>
      <c r="D5232" s="8"/>
      <c r="E5232" s="8"/>
      <c r="F5232" s="8"/>
      <c r="G5232" s="8"/>
      <c r="H5232" s="8"/>
      <c r="I5232" s="8"/>
      <c r="J5232" s="8"/>
      <c r="K5232" s="8"/>
      <c r="L5232" s="8"/>
      <c r="M5232" s="1"/>
      <c r="W5232" s="15"/>
    </row>
    <row r="5233" spans="2:23" ht="0" hidden="1" customHeight="1" x14ac:dyDescent="0.2">
      <c r="B5233" s="8"/>
      <c r="C5233" s="8"/>
      <c r="D5233" s="8"/>
      <c r="E5233" s="8"/>
      <c r="F5233" s="8"/>
      <c r="G5233" s="8"/>
      <c r="H5233" s="8"/>
      <c r="I5233" s="8"/>
      <c r="J5233" s="8"/>
      <c r="K5233" s="8"/>
      <c r="L5233" s="8"/>
      <c r="M5233" s="1"/>
      <c r="W5233" s="15"/>
    </row>
    <row r="5234" spans="2:23" ht="0" hidden="1" customHeight="1" x14ac:dyDescent="0.2">
      <c r="B5234" s="8"/>
      <c r="C5234" s="8"/>
      <c r="D5234" s="8"/>
      <c r="E5234" s="8"/>
      <c r="F5234" s="8"/>
      <c r="G5234" s="8"/>
      <c r="H5234" s="8"/>
      <c r="I5234" s="8"/>
      <c r="J5234" s="8"/>
      <c r="K5234" s="8"/>
      <c r="L5234" s="8"/>
      <c r="M5234" s="1"/>
      <c r="W5234" s="15"/>
    </row>
    <row r="5235" spans="2:23" ht="0" hidden="1" customHeight="1" x14ac:dyDescent="0.2">
      <c r="B5235" s="8"/>
      <c r="C5235" s="8"/>
      <c r="D5235" s="8"/>
      <c r="E5235" s="8"/>
      <c r="F5235" s="8"/>
      <c r="G5235" s="8"/>
      <c r="H5235" s="8"/>
      <c r="I5235" s="8"/>
      <c r="J5235" s="8"/>
      <c r="K5235" s="8"/>
      <c r="L5235" s="8"/>
      <c r="M5235" s="1"/>
      <c r="W5235" s="15"/>
    </row>
    <row r="5236" spans="2:23" ht="0" hidden="1" customHeight="1" x14ac:dyDescent="0.2">
      <c r="B5236" s="8"/>
      <c r="C5236" s="8"/>
      <c r="D5236" s="8"/>
      <c r="E5236" s="8"/>
      <c r="F5236" s="8"/>
      <c r="G5236" s="8"/>
      <c r="H5236" s="8"/>
      <c r="I5236" s="8"/>
      <c r="J5236" s="8"/>
      <c r="K5236" s="8"/>
      <c r="L5236" s="8"/>
      <c r="M5236" s="1"/>
      <c r="W5236" s="15"/>
    </row>
    <row r="5237" spans="2:23" ht="0" hidden="1" customHeight="1" x14ac:dyDescent="0.2">
      <c r="B5237" s="8"/>
      <c r="C5237" s="8"/>
      <c r="D5237" s="8"/>
      <c r="E5237" s="8"/>
      <c r="F5237" s="8"/>
      <c r="G5237" s="8"/>
      <c r="H5237" s="8"/>
      <c r="I5237" s="8"/>
      <c r="J5237" s="8"/>
      <c r="K5237" s="8"/>
      <c r="L5237" s="8"/>
      <c r="M5237" s="1"/>
      <c r="W5237" s="15"/>
    </row>
    <row r="5238" spans="2:23" ht="0" hidden="1" customHeight="1" x14ac:dyDescent="0.2">
      <c r="B5238" s="8"/>
      <c r="C5238" s="8"/>
      <c r="D5238" s="8"/>
      <c r="E5238" s="8"/>
      <c r="F5238" s="8"/>
      <c r="G5238" s="8"/>
      <c r="H5238" s="8"/>
      <c r="I5238" s="8"/>
      <c r="J5238" s="8"/>
      <c r="K5238" s="8"/>
      <c r="L5238" s="8"/>
      <c r="M5238" s="1"/>
      <c r="W5238" s="15"/>
    </row>
    <row r="5239" spans="2:23" ht="0" hidden="1" customHeight="1" x14ac:dyDescent="0.2">
      <c r="B5239" s="8"/>
      <c r="C5239" s="8"/>
      <c r="D5239" s="8"/>
      <c r="E5239" s="8"/>
      <c r="F5239" s="8"/>
      <c r="G5239" s="8"/>
      <c r="H5239" s="8"/>
      <c r="I5239" s="8"/>
      <c r="J5239" s="8"/>
      <c r="K5239" s="8"/>
      <c r="L5239" s="8"/>
      <c r="M5239" s="1"/>
      <c r="W5239" s="15"/>
    </row>
    <row r="5240" spans="2:23" ht="0" hidden="1" customHeight="1" x14ac:dyDescent="0.2">
      <c r="B5240" s="8"/>
      <c r="C5240" s="8"/>
      <c r="D5240" s="8"/>
      <c r="E5240" s="8"/>
      <c r="F5240" s="8"/>
      <c r="G5240" s="8"/>
      <c r="H5240" s="8"/>
      <c r="I5240" s="8"/>
      <c r="J5240" s="8"/>
      <c r="K5240" s="8"/>
      <c r="L5240" s="8"/>
      <c r="M5240" s="1"/>
      <c r="W5240" s="15"/>
    </row>
    <row r="5241" spans="2:23" ht="0" hidden="1" customHeight="1" x14ac:dyDescent="0.2">
      <c r="B5241" s="8"/>
      <c r="C5241" s="8"/>
      <c r="D5241" s="8"/>
      <c r="E5241" s="8"/>
      <c r="F5241" s="8"/>
      <c r="G5241" s="8"/>
      <c r="H5241" s="8"/>
      <c r="I5241" s="8"/>
      <c r="J5241" s="8"/>
      <c r="K5241" s="8"/>
      <c r="L5241" s="8"/>
      <c r="M5241" s="1"/>
      <c r="W5241" s="15"/>
    </row>
    <row r="5242" spans="2:23" ht="0" hidden="1" customHeight="1" x14ac:dyDescent="0.2">
      <c r="B5242" s="8"/>
      <c r="C5242" s="8"/>
      <c r="D5242" s="8"/>
      <c r="E5242" s="8"/>
      <c r="F5242" s="8"/>
      <c r="G5242" s="8"/>
      <c r="H5242" s="8"/>
      <c r="I5242" s="8"/>
      <c r="J5242" s="8"/>
      <c r="K5242" s="8"/>
      <c r="L5242" s="8"/>
      <c r="M5242" s="1"/>
      <c r="W5242" s="15"/>
    </row>
    <row r="5243" spans="2:23" ht="0" hidden="1" customHeight="1" x14ac:dyDescent="0.2">
      <c r="B5243" s="8"/>
      <c r="C5243" s="8"/>
      <c r="D5243" s="8"/>
      <c r="E5243" s="8"/>
      <c r="F5243" s="8"/>
      <c r="G5243" s="8"/>
      <c r="H5243" s="8"/>
      <c r="I5243" s="8"/>
      <c r="J5243" s="8"/>
      <c r="K5243" s="8"/>
      <c r="L5243" s="8"/>
      <c r="M5243" s="1"/>
      <c r="W5243" s="15"/>
    </row>
    <row r="5244" spans="2:23" ht="0" hidden="1" customHeight="1" x14ac:dyDescent="0.2">
      <c r="B5244" s="8"/>
      <c r="C5244" s="8"/>
      <c r="D5244" s="8"/>
      <c r="E5244" s="8"/>
      <c r="F5244" s="8"/>
      <c r="G5244" s="8"/>
      <c r="H5244" s="8"/>
      <c r="I5244" s="8"/>
      <c r="J5244" s="8"/>
      <c r="K5244" s="8"/>
      <c r="L5244" s="8"/>
      <c r="M5244" s="1"/>
      <c r="W5244" s="15"/>
    </row>
    <row r="5245" spans="2:23" ht="0" hidden="1" customHeight="1" x14ac:dyDescent="0.2">
      <c r="B5245" s="8"/>
      <c r="C5245" s="8"/>
      <c r="D5245" s="8"/>
      <c r="E5245" s="8"/>
      <c r="F5245" s="8"/>
      <c r="G5245" s="8"/>
      <c r="H5245" s="8"/>
      <c r="I5245" s="8"/>
      <c r="J5245" s="8"/>
      <c r="K5245" s="8"/>
      <c r="L5245" s="8"/>
      <c r="M5245" s="1"/>
      <c r="W5245" s="15"/>
    </row>
    <row r="5246" spans="2:23" ht="0" hidden="1" customHeight="1" x14ac:dyDescent="0.2">
      <c r="B5246" s="8"/>
      <c r="C5246" s="8"/>
      <c r="D5246" s="8"/>
      <c r="E5246" s="8"/>
      <c r="F5246" s="8"/>
      <c r="G5246" s="8"/>
      <c r="H5246" s="8"/>
      <c r="I5246" s="8"/>
      <c r="J5246" s="8"/>
      <c r="K5246" s="8"/>
      <c r="L5246" s="8"/>
      <c r="M5246" s="1"/>
      <c r="W5246" s="15"/>
    </row>
    <row r="5247" spans="2:23" ht="0" hidden="1" customHeight="1" x14ac:dyDescent="0.2">
      <c r="B5247" s="8"/>
      <c r="C5247" s="8"/>
      <c r="D5247" s="8"/>
      <c r="E5247" s="8"/>
      <c r="F5247" s="8"/>
      <c r="G5247" s="8"/>
      <c r="H5247" s="8"/>
      <c r="I5247" s="8"/>
      <c r="J5247" s="8"/>
      <c r="K5247" s="8"/>
      <c r="L5247" s="8"/>
      <c r="M5247" s="1"/>
      <c r="W5247" s="15"/>
    </row>
    <row r="5248" spans="2:23" ht="0" hidden="1" customHeight="1" x14ac:dyDescent="0.2">
      <c r="B5248" s="8"/>
      <c r="C5248" s="8"/>
      <c r="D5248" s="8"/>
      <c r="E5248" s="8"/>
      <c r="F5248" s="8"/>
      <c r="G5248" s="8"/>
      <c r="H5248" s="8"/>
      <c r="I5248" s="8"/>
      <c r="J5248" s="8"/>
      <c r="K5248" s="8"/>
      <c r="L5248" s="8"/>
      <c r="M5248" s="1"/>
      <c r="W5248" s="15"/>
    </row>
    <row r="5249" spans="2:23" ht="0" hidden="1" customHeight="1" x14ac:dyDescent="0.2">
      <c r="B5249" s="8"/>
      <c r="C5249" s="8"/>
      <c r="D5249" s="8"/>
      <c r="E5249" s="8"/>
      <c r="F5249" s="8"/>
      <c r="G5249" s="8"/>
      <c r="H5249" s="8"/>
      <c r="I5249" s="8"/>
      <c r="J5249" s="8"/>
      <c r="K5249" s="8"/>
      <c r="L5249" s="8"/>
      <c r="M5249" s="1"/>
      <c r="W5249" s="15"/>
    </row>
    <row r="5250" spans="2:23" ht="0" hidden="1" customHeight="1" x14ac:dyDescent="0.2">
      <c r="B5250" s="8"/>
      <c r="C5250" s="8"/>
      <c r="D5250" s="8"/>
      <c r="E5250" s="8"/>
      <c r="F5250" s="8"/>
      <c r="G5250" s="8"/>
      <c r="H5250" s="8"/>
      <c r="I5250" s="8"/>
      <c r="J5250" s="8"/>
      <c r="K5250" s="8"/>
      <c r="L5250" s="8"/>
      <c r="M5250" s="1"/>
      <c r="W5250" s="15"/>
    </row>
    <row r="5251" spans="2:23" ht="0" hidden="1" customHeight="1" x14ac:dyDescent="0.2">
      <c r="B5251" s="8"/>
      <c r="C5251" s="8"/>
      <c r="D5251" s="8"/>
      <c r="E5251" s="8"/>
      <c r="F5251" s="8"/>
      <c r="G5251" s="8"/>
      <c r="H5251" s="8"/>
      <c r="I5251" s="8"/>
      <c r="J5251" s="8"/>
      <c r="K5251" s="8"/>
      <c r="L5251" s="8"/>
      <c r="M5251" s="1"/>
      <c r="W5251" s="15"/>
    </row>
    <row r="5252" spans="2:23" ht="0" hidden="1" customHeight="1" x14ac:dyDescent="0.2">
      <c r="B5252" s="8"/>
      <c r="C5252" s="8"/>
      <c r="D5252" s="8"/>
      <c r="E5252" s="8"/>
      <c r="F5252" s="8"/>
      <c r="G5252" s="8"/>
      <c r="H5252" s="8"/>
      <c r="I5252" s="8"/>
      <c r="J5252" s="8"/>
      <c r="K5252" s="8"/>
      <c r="L5252" s="8"/>
      <c r="M5252" s="1"/>
      <c r="W5252" s="15"/>
    </row>
    <row r="5253" spans="2:23" ht="0" hidden="1" customHeight="1" x14ac:dyDescent="0.2">
      <c r="B5253" s="8"/>
      <c r="C5253" s="8"/>
      <c r="D5253" s="8"/>
      <c r="E5253" s="8"/>
      <c r="F5253" s="8"/>
      <c r="G5253" s="8"/>
      <c r="H5253" s="8"/>
      <c r="I5253" s="8"/>
      <c r="J5253" s="8"/>
      <c r="K5253" s="8"/>
      <c r="L5253" s="8"/>
      <c r="M5253" s="1"/>
      <c r="W5253" s="15"/>
    </row>
    <row r="5254" spans="2:23" ht="0" hidden="1" customHeight="1" x14ac:dyDescent="0.2">
      <c r="B5254" s="8"/>
      <c r="C5254" s="8"/>
      <c r="D5254" s="8"/>
      <c r="E5254" s="8"/>
      <c r="F5254" s="8"/>
      <c r="G5254" s="8"/>
      <c r="H5254" s="8"/>
      <c r="I5254" s="8"/>
      <c r="J5254" s="8"/>
      <c r="K5254" s="8"/>
      <c r="L5254" s="8"/>
      <c r="M5254" s="1"/>
      <c r="W5254" s="15"/>
    </row>
    <row r="5255" spans="2:23" ht="0" hidden="1" customHeight="1" x14ac:dyDescent="0.2">
      <c r="B5255" s="8"/>
      <c r="C5255" s="8"/>
      <c r="D5255" s="8"/>
      <c r="E5255" s="8"/>
      <c r="F5255" s="8"/>
      <c r="G5255" s="8"/>
      <c r="H5255" s="8"/>
      <c r="I5255" s="8"/>
      <c r="J5255" s="8"/>
      <c r="K5255" s="8"/>
      <c r="L5255" s="8"/>
      <c r="M5255" s="1"/>
      <c r="W5255" s="15"/>
    </row>
    <row r="5256" spans="2:23" ht="0" hidden="1" customHeight="1" x14ac:dyDescent="0.2">
      <c r="B5256" s="8"/>
      <c r="C5256" s="8"/>
      <c r="D5256" s="8"/>
      <c r="E5256" s="8"/>
      <c r="F5256" s="8"/>
      <c r="G5256" s="8"/>
      <c r="H5256" s="8"/>
      <c r="I5256" s="8"/>
      <c r="J5256" s="8"/>
      <c r="K5256" s="8"/>
      <c r="L5256" s="8"/>
      <c r="M5256" s="1"/>
      <c r="W5256" s="15"/>
    </row>
    <row r="5257" spans="2:23" ht="0" hidden="1" customHeight="1" x14ac:dyDescent="0.2">
      <c r="B5257" s="8"/>
      <c r="C5257" s="8"/>
      <c r="D5257" s="8"/>
      <c r="E5257" s="8"/>
      <c r="F5257" s="8"/>
      <c r="G5257" s="8"/>
      <c r="H5257" s="8"/>
      <c r="I5257" s="8"/>
      <c r="J5257" s="8"/>
      <c r="K5257" s="8"/>
      <c r="L5257" s="8"/>
      <c r="M5257" s="1"/>
      <c r="W5257" s="15"/>
    </row>
    <row r="5258" spans="2:23" ht="0" hidden="1" customHeight="1" x14ac:dyDescent="0.2">
      <c r="B5258" s="8"/>
      <c r="C5258" s="8"/>
      <c r="D5258" s="8"/>
      <c r="E5258" s="8"/>
      <c r="F5258" s="8"/>
      <c r="G5258" s="8"/>
      <c r="H5258" s="8"/>
      <c r="I5258" s="8"/>
      <c r="J5258" s="8"/>
      <c r="K5258" s="8"/>
      <c r="L5258" s="8"/>
      <c r="M5258" s="1"/>
      <c r="W5258" s="15"/>
    </row>
    <row r="5259" spans="2:23" ht="0" hidden="1" customHeight="1" x14ac:dyDescent="0.2">
      <c r="B5259" s="8"/>
      <c r="C5259" s="8"/>
      <c r="D5259" s="8"/>
      <c r="E5259" s="8"/>
      <c r="F5259" s="8"/>
      <c r="G5259" s="8"/>
      <c r="H5259" s="8"/>
      <c r="I5259" s="8"/>
      <c r="J5259" s="8"/>
      <c r="K5259" s="8"/>
      <c r="L5259" s="8"/>
      <c r="M5259" s="1"/>
      <c r="W5259" s="15"/>
    </row>
    <row r="5260" spans="2:23" ht="0" hidden="1" customHeight="1" x14ac:dyDescent="0.2">
      <c r="B5260" s="8"/>
      <c r="C5260" s="8"/>
      <c r="D5260" s="8"/>
      <c r="E5260" s="8"/>
      <c r="F5260" s="8"/>
      <c r="G5260" s="8"/>
      <c r="H5260" s="8"/>
      <c r="I5260" s="8"/>
      <c r="J5260" s="8"/>
      <c r="K5260" s="8"/>
      <c r="L5260" s="8"/>
      <c r="M5260" s="1"/>
      <c r="W5260" s="15"/>
    </row>
    <row r="5261" spans="2:23" ht="0" hidden="1" customHeight="1" x14ac:dyDescent="0.2">
      <c r="B5261" s="8"/>
      <c r="C5261" s="8"/>
      <c r="D5261" s="8"/>
      <c r="E5261" s="8"/>
      <c r="F5261" s="8"/>
      <c r="G5261" s="8"/>
      <c r="H5261" s="8"/>
      <c r="I5261" s="8"/>
      <c r="J5261" s="8"/>
      <c r="K5261" s="8"/>
      <c r="L5261" s="8"/>
      <c r="M5261" s="1"/>
      <c r="W5261" s="15"/>
    </row>
    <row r="5262" spans="2:23" ht="0" hidden="1" customHeight="1" x14ac:dyDescent="0.2">
      <c r="B5262" s="8"/>
      <c r="C5262" s="8"/>
      <c r="D5262" s="8"/>
      <c r="E5262" s="8"/>
      <c r="F5262" s="8"/>
      <c r="G5262" s="8"/>
      <c r="H5262" s="8"/>
      <c r="I5262" s="8"/>
      <c r="J5262" s="8"/>
      <c r="K5262" s="8"/>
      <c r="L5262" s="8"/>
      <c r="M5262" s="1"/>
      <c r="W5262" s="15"/>
    </row>
    <row r="5263" spans="2:23" ht="0" hidden="1" customHeight="1" x14ac:dyDescent="0.2">
      <c r="B5263" s="8"/>
      <c r="C5263" s="8"/>
      <c r="D5263" s="8"/>
      <c r="E5263" s="8"/>
      <c r="F5263" s="8"/>
      <c r="G5263" s="8"/>
      <c r="H5263" s="8"/>
      <c r="I5263" s="8"/>
      <c r="J5263" s="8"/>
      <c r="K5263" s="8"/>
      <c r="L5263" s="8"/>
      <c r="M5263" s="1"/>
      <c r="W5263" s="15"/>
    </row>
    <row r="5264" spans="2:23" ht="0" hidden="1" customHeight="1" x14ac:dyDescent="0.2">
      <c r="B5264" s="8"/>
      <c r="C5264" s="8"/>
      <c r="D5264" s="8"/>
      <c r="E5264" s="8"/>
      <c r="F5264" s="8"/>
      <c r="G5264" s="8"/>
      <c r="H5264" s="8"/>
      <c r="I5264" s="8"/>
      <c r="J5264" s="8"/>
      <c r="K5264" s="8"/>
      <c r="L5264" s="8"/>
      <c r="M5264" s="1"/>
      <c r="W5264" s="15"/>
    </row>
    <row r="5265" spans="2:23" ht="0" hidden="1" customHeight="1" x14ac:dyDescent="0.2">
      <c r="B5265" s="8"/>
      <c r="C5265" s="8"/>
      <c r="D5265" s="8"/>
      <c r="E5265" s="8"/>
      <c r="F5265" s="8"/>
      <c r="G5265" s="8"/>
      <c r="H5265" s="8"/>
      <c r="I5265" s="8"/>
      <c r="J5265" s="8"/>
      <c r="K5265" s="8"/>
      <c r="L5265" s="8"/>
      <c r="M5265" s="1"/>
      <c r="W5265" s="15"/>
    </row>
    <row r="5266" spans="2:23" ht="0" hidden="1" customHeight="1" x14ac:dyDescent="0.2">
      <c r="B5266" s="8"/>
      <c r="C5266" s="8"/>
      <c r="D5266" s="8"/>
      <c r="E5266" s="8"/>
      <c r="F5266" s="8"/>
      <c r="G5266" s="8"/>
      <c r="H5266" s="8"/>
      <c r="I5266" s="8"/>
      <c r="J5266" s="8"/>
      <c r="K5266" s="8"/>
      <c r="L5266" s="8"/>
      <c r="M5266" s="1"/>
      <c r="W5266" s="15"/>
    </row>
    <row r="5267" spans="2:23" ht="0" hidden="1" customHeight="1" x14ac:dyDescent="0.2">
      <c r="B5267" s="8"/>
      <c r="C5267" s="8"/>
      <c r="D5267" s="8"/>
      <c r="E5267" s="8"/>
      <c r="F5267" s="8"/>
      <c r="G5267" s="8"/>
      <c r="H5267" s="8"/>
      <c r="I5267" s="8"/>
      <c r="J5267" s="8"/>
      <c r="K5267" s="8"/>
      <c r="L5267" s="8"/>
      <c r="M5267" s="1"/>
      <c r="W5267" s="15"/>
    </row>
    <row r="5268" spans="2:23" ht="0" hidden="1" customHeight="1" x14ac:dyDescent="0.2">
      <c r="B5268" s="8"/>
      <c r="C5268" s="8"/>
      <c r="D5268" s="8"/>
      <c r="E5268" s="8"/>
      <c r="F5268" s="8"/>
      <c r="G5268" s="8"/>
      <c r="H5268" s="8"/>
      <c r="I5268" s="8"/>
      <c r="J5268" s="8"/>
      <c r="K5268" s="8"/>
      <c r="L5268" s="8"/>
      <c r="M5268" s="1"/>
      <c r="W5268" s="15"/>
    </row>
    <row r="5269" spans="2:23" ht="0" hidden="1" customHeight="1" x14ac:dyDescent="0.2">
      <c r="B5269" s="8"/>
      <c r="C5269" s="8"/>
      <c r="D5269" s="8"/>
      <c r="E5269" s="8"/>
      <c r="F5269" s="8"/>
      <c r="G5269" s="8"/>
      <c r="H5269" s="8"/>
      <c r="I5269" s="8"/>
      <c r="J5269" s="8"/>
      <c r="K5269" s="8"/>
      <c r="L5269" s="8"/>
      <c r="M5269" s="1"/>
      <c r="W5269" s="15"/>
    </row>
    <row r="5270" spans="2:23" ht="0" hidden="1" customHeight="1" x14ac:dyDescent="0.2">
      <c r="B5270" s="8"/>
      <c r="C5270" s="8"/>
      <c r="D5270" s="8"/>
      <c r="E5270" s="8"/>
      <c r="F5270" s="8"/>
      <c r="G5270" s="8"/>
      <c r="H5270" s="8"/>
      <c r="I5270" s="8"/>
      <c r="J5270" s="8"/>
      <c r="K5270" s="8"/>
      <c r="L5270" s="8"/>
      <c r="M5270" s="1"/>
      <c r="W5270" s="15"/>
    </row>
    <row r="5271" spans="2:23" ht="0" hidden="1" customHeight="1" x14ac:dyDescent="0.2">
      <c r="B5271" s="8"/>
      <c r="C5271" s="8"/>
      <c r="D5271" s="8"/>
      <c r="E5271" s="8"/>
      <c r="F5271" s="8"/>
      <c r="G5271" s="8"/>
      <c r="H5271" s="8"/>
      <c r="I5271" s="8"/>
      <c r="J5271" s="8"/>
      <c r="K5271" s="8"/>
      <c r="L5271" s="8"/>
      <c r="M5271" s="1"/>
      <c r="W5271" s="15"/>
    </row>
    <row r="5272" spans="2:23" ht="0" hidden="1" customHeight="1" x14ac:dyDescent="0.2">
      <c r="B5272" s="8"/>
      <c r="C5272" s="8"/>
      <c r="D5272" s="8"/>
      <c r="E5272" s="8"/>
      <c r="F5272" s="8"/>
      <c r="G5272" s="8"/>
      <c r="H5272" s="8"/>
      <c r="I5272" s="8"/>
      <c r="J5272" s="8"/>
      <c r="K5272" s="8"/>
      <c r="L5272" s="8"/>
      <c r="M5272" s="1"/>
      <c r="W5272" s="15"/>
    </row>
    <row r="5273" spans="2:23" ht="0" hidden="1" customHeight="1" x14ac:dyDescent="0.2">
      <c r="B5273" s="8"/>
      <c r="C5273" s="8"/>
      <c r="D5273" s="8"/>
      <c r="E5273" s="8"/>
      <c r="F5273" s="8"/>
      <c r="G5273" s="8"/>
      <c r="H5273" s="8"/>
      <c r="I5273" s="8"/>
      <c r="J5273" s="8"/>
      <c r="K5273" s="8"/>
      <c r="L5273" s="8"/>
      <c r="M5273" s="1"/>
      <c r="W5273" s="15"/>
    </row>
    <row r="5274" spans="2:23" ht="0" hidden="1" customHeight="1" x14ac:dyDescent="0.2">
      <c r="B5274" s="8"/>
      <c r="C5274" s="8"/>
      <c r="D5274" s="8"/>
      <c r="E5274" s="8"/>
      <c r="F5274" s="8"/>
      <c r="G5274" s="8"/>
      <c r="H5274" s="8"/>
      <c r="I5274" s="8"/>
      <c r="J5274" s="8"/>
      <c r="K5274" s="8"/>
      <c r="L5274" s="8"/>
      <c r="M5274" s="1"/>
      <c r="W5274" s="15"/>
    </row>
    <row r="5275" spans="2:23" ht="0" hidden="1" customHeight="1" x14ac:dyDescent="0.2">
      <c r="B5275" s="8"/>
      <c r="C5275" s="8"/>
      <c r="D5275" s="8"/>
      <c r="E5275" s="8"/>
      <c r="F5275" s="8"/>
      <c r="G5275" s="8"/>
      <c r="H5275" s="8"/>
      <c r="I5275" s="8"/>
      <c r="J5275" s="8"/>
      <c r="K5275" s="8"/>
      <c r="L5275" s="8"/>
      <c r="M5275" s="1"/>
      <c r="W5275" s="15"/>
    </row>
    <row r="5276" spans="2:23" ht="0" hidden="1" customHeight="1" x14ac:dyDescent="0.2">
      <c r="B5276" s="8"/>
      <c r="C5276" s="8"/>
      <c r="D5276" s="8"/>
      <c r="E5276" s="8"/>
      <c r="F5276" s="8"/>
      <c r="G5276" s="8"/>
      <c r="H5276" s="8"/>
      <c r="I5276" s="8"/>
      <c r="J5276" s="8"/>
      <c r="K5276" s="8"/>
      <c r="L5276" s="8"/>
      <c r="M5276" s="1"/>
      <c r="W5276" s="15"/>
    </row>
    <row r="5277" spans="2:23" ht="0" hidden="1" customHeight="1" x14ac:dyDescent="0.2">
      <c r="B5277" s="8"/>
      <c r="C5277" s="8"/>
      <c r="D5277" s="8"/>
      <c r="E5277" s="8"/>
      <c r="F5277" s="8"/>
      <c r="G5277" s="8"/>
      <c r="H5277" s="8"/>
      <c r="I5277" s="8"/>
      <c r="J5277" s="8"/>
      <c r="K5277" s="8"/>
      <c r="L5277" s="8"/>
      <c r="M5277" s="1"/>
      <c r="W5277" s="15"/>
    </row>
    <row r="5278" spans="2:23" ht="0" hidden="1" customHeight="1" x14ac:dyDescent="0.2">
      <c r="B5278" s="8"/>
      <c r="C5278" s="8"/>
      <c r="D5278" s="8"/>
      <c r="E5278" s="8"/>
      <c r="F5278" s="8"/>
      <c r="G5278" s="8"/>
      <c r="H5278" s="8"/>
      <c r="I5278" s="8"/>
      <c r="J5278" s="8"/>
      <c r="K5278" s="8"/>
      <c r="L5278" s="8"/>
      <c r="M5278" s="1"/>
      <c r="W5278" s="15"/>
    </row>
    <row r="5279" spans="2:23" ht="0" hidden="1" customHeight="1" x14ac:dyDescent="0.2">
      <c r="B5279" s="8"/>
      <c r="C5279" s="8"/>
      <c r="D5279" s="8"/>
      <c r="E5279" s="8"/>
      <c r="F5279" s="8"/>
      <c r="G5279" s="8"/>
      <c r="H5279" s="8"/>
      <c r="I5279" s="8"/>
      <c r="J5279" s="8"/>
      <c r="K5279" s="8"/>
      <c r="L5279" s="8"/>
      <c r="M5279" s="1"/>
      <c r="W5279" s="15"/>
    </row>
    <row r="5280" spans="2:23" ht="0" hidden="1" customHeight="1" x14ac:dyDescent="0.2">
      <c r="B5280" s="8"/>
      <c r="C5280" s="8"/>
      <c r="D5280" s="8"/>
      <c r="E5280" s="8"/>
      <c r="F5280" s="8"/>
      <c r="G5280" s="8"/>
      <c r="H5280" s="8"/>
      <c r="I5280" s="8"/>
      <c r="J5280" s="8"/>
      <c r="K5280" s="8"/>
      <c r="L5280" s="8"/>
      <c r="M5280" s="1"/>
      <c r="W5280" s="15"/>
    </row>
    <row r="5281" spans="2:23" ht="0" hidden="1" customHeight="1" x14ac:dyDescent="0.2">
      <c r="B5281" s="8"/>
      <c r="C5281" s="8"/>
      <c r="D5281" s="8"/>
      <c r="E5281" s="8"/>
      <c r="F5281" s="8"/>
      <c r="G5281" s="8"/>
      <c r="H5281" s="8"/>
      <c r="I5281" s="8"/>
      <c r="J5281" s="8"/>
      <c r="K5281" s="8"/>
      <c r="L5281" s="8"/>
      <c r="M5281" s="1"/>
      <c r="W5281" s="15"/>
    </row>
    <row r="5282" spans="2:23" ht="0" hidden="1" customHeight="1" x14ac:dyDescent="0.2">
      <c r="B5282" s="8"/>
      <c r="C5282" s="8"/>
      <c r="D5282" s="8"/>
      <c r="E5282" s="8"/>
      <c r="F5282" s="8"/>
      <c r="G5282" s="8"/>
      <c r="H5282" s="8"/>
      <c r="I5282" s="8"/>
      <c r="J5282" s="8"/>
      <c r="K5282" s="8"/>
      <c r="L5282" s="8"/>
      <c r="M5282" s="1"/>
      <c r="W5282" s="15"/>
    </row>
    <row r="5283" spans="2:23" ht="0" hidden="1" customHeight="1" x14ac:dyDescent="0.2">
      <c r="B5283" s="8"/>
      <c r="C5283" s="8"/>
      <c r="D5283" s="8"/>
      <c r="E5283" s="8"/>
      <c r="F5283" s="8"/>
      <c r="G5283" s="8"/>
      <c r="H5283" s="8"/>
      <c r="I5283" s="8"/>
      <c r="J5283" s="8"/>
      <c r="K5283" s="8"/>
      <c r="L5283" s="8"/>
      <c r="M5283" s="1"/>
      <c r="W5283" s="15"/>
    </row>
    <row r="5284" spans="2:23" ht="0" hidden="1" customHeight="1" x14ac:dyDescent="0.2">
      <c r="B5284" s="8"/>
      <c r="C5284" s="8"/>
      <c r="D5284" s="8"/>
      <c r="E5284" s="8"/>
      <c r="F5284" s="8"/>
      <c r="G5284" s="8"/>
      <c r="H5284" s="8"/>
      <c r="I5284" s="8"/>
      <c r="J5284" s="8"/>
      <c r="K5284" s="8"/>
      <c r="L5284" s="8"/>
      <c r="M5284" s="1"/>
      <c r="W5284" s="15"/>
    </row>
    <row r="5285" spans="2:23" ht="0" hidden="1" customHeight="1" x14ac:dyDescent="0.2">
      <c r="B5285" s="8"/>
      <c r="C5285" s="8"/>
      <c r="D5285" s="8"/>
      <c r="E5285" s="8"/>
      <c r="F5285" s="8"/>
      <c r="G5285" s="8"/>
      <c r="H5285" s="8"/>
      <c r="I5285" s="8"/>
      <c r="J5285" s="8"/>
      <c r="K5285" s="8"/>
      <c r="L5285" s="8"/>
      <c r="M5285" s="1"/>
      <c r="W5285" s="15"/>
    </row>
    <row r="5286" spans="2:23" ht="0" hidden="1" customHeight="1" x14ac:dyDescent="0.2">
      <c r="B5286" s="8"/>
      <c r="C5286" s="8"/>
      <c r="D5286" s="8"/>
      <c r="E5286" s="8"/>
      <c r="F5286" s="8"/>
      <c r="G5286" s="8"/>
      <c r="H5286" s="8"/>
      <c r="I5286" s="8"/>
      <c r="J5286" s="8"/>
      <c r="K5286" s="8"/>
      <c r="L5286" s="8"/>
      <c r="M5286" s="1"/>
      <c r="W5286" s="15"/>
    </row>
    <row r="5287" spans="2:23" ht="0" hidden="1" customHeight="1" x14ac:dyDescent="0.2">
      <c r="B5287" s="8"/>
      <c r="C5287" s="8"/>
      <c r="D5287" s="8"/>
      <c r="E5287" s="8"/>
      <c r="F5287" s="8"/>
      <c r="G5287" s="8"/>
      <c r="H5287" s="8"/>
      <c r="I5287" s="8"/>
      <c r="J5287" s="8"/>
      <c r="K5287" s="8"/>
      <c r="L5287" s="8"/>
      <c r="M5287" s="1"/>
      <c r="W5287" s="15"/>
    </row>
    <row r="5288" spans="2:23" ht="0" hidden="1" customHeight="1" x14ac:dyDescent="0.2">
      <c r="B5288" s="8"/>
      <c r="C5288" s="8"/>
      <c r="D5288" s="8"/>
      <c r="E5288" s="8"/>
      <c r="F5288" s="8"/>
      <c r="G5288" s="8"/>
      <c r="H5288" s="8"/>
      <c r="I5288" s="8"/>
      <c r="J5288" s="8"/>
      <c r="K5288" s="8"/>
      <c r="L5288" s="8"/>
      <c r="M5288" s="1"/>
      <c r="W5288" s="15"/>
    </row>
    <row r="5289" spans="2:23" ht="0" hidden="1" customHeight="1" x14ac:dyDescent="0.2">
      <c r="B5289" s="8"/>
      <c r="C5289" s="8"/>
      <c r="D5289" s="8"/>
      <c r="E5289" s="8"/>
      <c r="F5289" s="8"/>
      <c r="G5289" s="8"/>
      <c r="H5289" s="8"/>
      <c r="I5289" s="8"/>
      <c r="J5289" s="8"/>
      <c r="K5289" s="8"/>
      <c r="L5289" s="8"/>
      <c r="M5289" s="1"/>
      <c r="W5289" s="15"/>
    </row>
    <row r="5290" spans="2:23" ht="0" hidden="1" customHeight="1" x14ac:dyDescent="0.2">
      <c r="B5290" s="8"/>
      <c r="C5290" s="8"/>
      <c r="D5290" s="8"/>
      <c r="E5290" s="8"/>
      <c r="F5290" s="8"/>
      <c r="G5290" s="8"/>
      <c r="H5290" s="8"/>
      <c r="I5290" s="8"/>
      <c r="J5290" s="8"/>
      <c r="K5290" s="8"/>
      <c r="L5290" s="8"/>
      <c r="M5290" s="1"/>
      <c r="W5290" s="15"/>
    </row>
    <row r="5291" spans="2:23" ht="0" hidden="1" customHeight="1" x14ac:dyDescent="0.2">
      <c r="B5291" s="8"/>
      <c r="C5291" s="8"/>
      <c r="D5291" s="8"/>
      <c r="E5291" s="8"/>
      <c r="F5291" s="8"/>
      <c r="G5291" s="8"/>
      <c r="H5291" s="8"/>
      <c r="I5291" s="8"/>
      <c r="J5291" s="8"/>
      <c r="K5291" s="8"/>
      <c r="L5291" s="8"/>
      <c r="M5291" s="1"/>
      <c r="W5291" s="15"/>
    </row>
    <row r="5292" spans="2:23" ht="0" hidden="1" customHeight="1" x14ac:dyDescent="0.2">
      <c r="B5292" s="8"/>
      <c r="C5292" s="8"/>
      <c r="D5292" s="8"/>
      <c r="E5292" s="8"/>
      <c r="F5292" s="8"/>
      <c r="G5292" s="8"/>
      <c r="H5292" s="8"/>
      <c r="I5292" s="8"/>
      <c r="J5292" s="8"/>
      <c r="K5292" s="8"/>
      <c r="L5292" s="8"/>
      <c r="M5292" s="1"/>
      <c r="W5292" s="15"/>
    </row>
    <row r="5293" spans="2:23" ht="0" hidden="1" customHeight="1" x14ac:dyDescent="0.2">
      <c r="B5293" s="8"/>
      <c r="C5293" s="8"/>
      <c r="D5293" s="8"/>
      <c r="E5293" s="8"/>
      <c r="F5293" s="8"/>
      <c r="G5293" s="8"/>
      <c r="H5293" s="8"/>
      <c r="I5293" s="8"/>
      <c r="J5293" s="8"/>
      <c r="K5293" s="8"/>
      <c r="L5293" s="8"/>
      <c r="M5293" s="1"/>
      <c r="W5293" s="15"/>
    </row>
    <row r="5294" spans="2:23" ht="0" hidden="1" customHeight="1" x14ac:dyDescent="0.2">
      <c r="B5294" s="8"/>
      <c r="C5294" s="8"/>
      <c r="D5294" s="8"/>
      <c r="E5294" s="8"/>
      <c r="F5294" s="8"/>
      <c r="G5294" s="8"/>
      <c r="H5294" s="8"/>
      <c r="I5294" s="8"/>
      <c r="J5294" s="8"/>
      <c r="K5294" s="8"/>
      <c r="L5294" s="8"/>
      <c r="M5294" s="1"/>
      <c r="W5294" s="15"/>
    </row>
    <row r="5295" spans="2:23" ht="0" hidden="1" customHeight="1" x14ac:dyDescent="0.2">
      <c r="B5295" s="8"/>
      <c r="C5295" s="8"/>
      <c r="D5295" s="8"/>
      <c r="E5295" s="8"/>
      <c r="F5295" s="8"/>
      <c r="G5295" s="8"/>
      <c r="H5295" s="8"/>
      <c r="I5295" s="8"/>
      <c r="J5295" s="8"/>
      <c r="K5295" s="8"/>
      <c r="L5295" s="8"/>
      <c r="M5295" s="1"/>
      <c r="W5295" s="15"/>
    </row>
    <row r="5296" spans="2:23" ht="0" hidden="1" customHeight="1" x14ac:dyDescent="0.2">
      <c r="B5296" s="8"/>
      <c r="C5296" s="8"/>
      <c r="D5296" s="8"/>
      <c r="E5296" s="8"/>
      <c r="F5296" s="8"/>
      <c r="G5296" s="8"/>
      <c r="H5296" s="8"/>
      <c r="I5296" s="8"/>
      <c r="J5296" s="8"/>
      <c r="K5296" s="8"/>
      <c r="L5296" s="8"/>
      <c r="M5296" s="1"/>
      <c r="W5296" s="15"/>
    </row>
    <row r="5297" spans="2:23" ht="0" hidden="1" customHeight="1" x14ac:dyDescent="0.2">
      <c r="B5297" s="8"/>
      <c r="C5297" s="8"/>
      <c r="D5297" s="8"/>
      <c r="E5297" s="8"/>
      <c r="F5297" s="8"/>
      <c r="G5297" s="8"/>
      <c r="H5297" s="8"/>
      <c r="I5297" s="8"/>
      <c r="J5297" s="8"/>
      <c r="K5297" s="8"/>
      <c r="L5297" s="8"/>
      <c r="M5297" s="1"/>
      <c r="W5297" s="15"/>
    </row>
    <row r="5298" spans="2:23" ht="0" hidden="1" customHeight="1" x14ac:dyDescent="0.2">
      <c r="B5298" s="8"/>
      <c r="C5298" s="8"/>
      <c r="D5298" s="8"/>
      <c r="E5298" s="8"/>
      <c r="F5298" s="8"/>
      <c r="G5298" s="8"/>
      <c r="H5298" s="8"/>
      <c r="I5298" s="8"/>
      <c r="J5298" s="8"/>
      <c r="K5298" s="8"/>
      <c r="L5298" s="8"/>
      <c r="M5298" s="1"/>
      <c r="W5298" s="15"/>
    </row>
    <row r="5299" spans="2:23" ht="0" hidden="1" customHeight="1" x14ac:dyDescent="0.2">
      <c r="B5299" s="8"/>
      <c r="C5299" s="8"/>
      <c r="D5299" s="8"/>
      <c r="E5299" s="8"/>
      <c r="F5299" s="8"/>
      <c r="G5299" s="8"/>
      <c r="H5299" s="8"/>
      <c r="I5299" s="8"/>
      <c r="J5299" s="8"/>
      <c r="K5299" s="8"/>
      <c r="L5299" s="8"/>
      <c r="M5299" s="1"/>
      <c r="W5299" s="15"/>
    </row>
    <row r="5300" spans="2:23" ht="0" hidden="1" customHeight="1" x14ac:dyDescent="0.2">
      <c r="B5300" s="8"/>
      <c r="C5300" s="8"/>
      <c r="D5300" s="8"/>
      <c r="E5300" s="8"/>
      <c r="F5300" s="8"/>
      <c r="G5300" s="8"/>
      <c r="H5300" s="8"/>
      <c r="I5300" s="8"/>
      <c r="J5300" s="8"/>
      <c r="K5300" s="8"/>
      <c r="L5300" s="8"/>
      <c r="M5300" s="1"/>
      <c r="W5300" s="15"/>
    </row>
    <row r="5301" spans="2:23" ht="0" hidden="1" customHeight="1" x14ac:dyDescent="0.2">
      <c r="B5301" s="8"/>
      <c r="C5301" s="8"/>
      <c r="D5301" s="8"/>
      <c r="E5301" s="8"/>
      <c r="F5301" s="8"/>
      <c r="G5301" s="8"/>
      <c r="H5301" s="8"/>
      <c r="I5301" s="8"/>
      <c r="J5301" s="8"/>
      <c r="K5301" s="8"/>
      <c r="L5301" s="8"/>
      <c r="M5301" s="1"/>
      <c r="W5301" s="15"/>
    </row>
    <row r="5302" spans="2:23" ht="0" hidden="1" customHeight="1" x14ac:dyDescent="0.2">
      <c r="B5302" s="8"/>
      <c r="C5302" s="8"/>
      <c r="D5302" s="8"/>
      <c r="E5302" s="8"/>
      <c r="F5302" s="8"/>
      <c r="G5302" s="8"/>
      <c r="H5302" s="8"/>
      <c r="I5302" s="8"/>
      <c r="J5302" s="8"/>
      <c r="K5302" s="8"/>
      <c r="L5302" s="8"/>
      <c r="M5302" s="1"/>
      <c r="W5302" s="15"/>
    </row>
    <row r="5303" spans="2:23" ht="0" hidden="1" customHeight="1" x14ac:dyDescent="0.2">
      <c r="B5303" s="8"/>
      <c r="C5303" s="8"/>
      <c r="D5303" s="8"/>
      <c r="E5303" s="8"/>
      <c r="F5303" s="8"/>
      <c r="G5303" s="8"/>
      <c r="H5303" s="8"/>
      <c r="I5303" s="8"/>
      <c r="J5303" s="8"/>
      <c r="K5303" s="8"/>
      <c r="L5303" s="8"/>
      <c r="M5303" s="1"/>
      <c r="W5303" s="15"/>
    </row>
    <row r="5304" spans="2:23" ht="0" hidden="1" customHeight="1" x14ac:dyDescent="0.2">
      <c r="B5304" s="8"/>
      <c r="C5304" s="8"/>
      <c r="D5304" s="8"/>
      <c r="E5304" s="8"/>
      <c r="F5304" s="8"/>
      <c r="G5304" s="8"/>
      <c r="H5304" s="8"/>
      <c r="I5304" s="8"/>
      <c r="J5304" s="8"/>
      <c r="K5304" s="8"/>
      <c r="L5304" s="8"/>
      <c r="M5304" s="1"/>
      <c r="W5304" s="15"/>
    </row>
    <row r="5305" spans="2:23" ht="0" hidden="1" customHeight="1" x14ac:dyDescent="0.2">
      <c r="B5305" s="8"/>
      <c r="C5305" s="8"/>
      <c r="D5305" s="8"/>
      <c r="E5305" s="8"/>
      <c r="F5305" s="8"/>
      <c r="G5305" s="8"/>
      <c r="H5305" s="8"/>
      <c r="I5305" s="8"/>
      <c r="J5305" s="8"/>
      <c r="K5305" s="8"/>
      <c r="L5305" s="8"/>
      <c r="M5305" s="1"/>
      <c r="W5305" s="15"/>
    </row>
    <row r="5306" spans="2:23" ht="0" hidden="1" customHeight="1" x14ac:dyDescent="0.2">
      <c r="B5306" s="8"/>
      <c r="C5306" s="8"/>
      <c r="D5306" s="8"/>
      <c r="E5306" s="8"/>
      <c r="F5306" s="8"/>
      <c r="G5306" s="8"/>
      <c r="H5306" s="8"/>
      <c r="I5306" s="8"/>
      <c r="J5306" s="8"/>
      <c r="K5306" s="8"/>
      <c r="L5306" s="8"/>
      <c r="M5306" s="1"/>
      <c r="W5306" s="15"/>
    </row>
    <row r="5307" spans="2:23" ht="0" hidden="1" customHeight="1" x14ac:dyDescent="0.2">
      <c r="B5307" s="8"/>
      <c r="C5307" s="8"/>
      <c r="D5307" s="8"/>
      <c r="E5307" s="8"/>
      <c r="F5307" s="8"/>
      <c r="G5307" s="8"/>
      <c r="H5307" s="8"/>
      <c r="I5307" s="8"/>
      <c r="J5307" s="8"/>
      <c r="K5307" s="8"/>
      <c r="L5307" s="8"/>
      <c r="M5307" s="1"/>
      <c r="W5307" s="15"/>
    </row>
    <row r="5308" spans="2:23" ht="0" hidden="1" customHeight="1" x14ac:dyDescent="0.2">
      <c r="B5308" s="8"/>
      <c r="C5308" s="8"/>
      <c r="D5308" s="8"/>
      <c r="E5308" s="8"/>
      <c r="F5308" s="8"/>
      <c r="G5308" s="8"/>
      <c r="H5308" s="8"/>
      <c r="I5308" s="8"/>
      <c r="J5308" s="8"/>
      <c r="K5308" s="8"/>
      <c r="L5308" s="8"/>
      <c r="M5308" s="1"/>
      <c r="W5308" s="15"/>
    </row>
    <row r="5309" spans="2:23" ht="0" hidden="1" customHeight="1" x14ac:dyDescent="0.2">
      <c r="B5309" s="8"/>
      <c r="C5309" s="8"/>
      <c r="D5309" s="8"/>
      <c r="E5309" s="8"/>
      <c r="F5309" s="8"/>
      <c r="G5309" s="8"/>
      <c r="H5309" s="8"/>
      <c r="I5309" s="8"/>
      <c r="J5309" s="8"/>
      <c r="K5309" s="8"/>
      <c r="L5309" s="8"/>
      <c r="M5309" s="1"/>
      <c r="W5309" s="15"/>
    </row>
    <row r="5310" spans="2:23" ht="0" hidden="1" customHeight="1" x14ac:dyDescent="0.2">
      <c r="B5310" s="8"/>
      <c r="C5310" s="8"/>
      <c r="D5310" s="8"/>
      <c r="E5310" s="8"/>
      <c r="F5310" s="8"/>
      <c r="G5310" s="8"/>
      <c r="H5310" s="8"/>
      <c r="I5310" s="8"/>
      <c r="J5310" s="8"/>
      <c r="K5310" s="8"/>
      <c r="L5310" s="8"/>
      <c r="M5310" s="1"/>
      <c r="W5310" s="15"/>
    </row>
    <row r="5311" spans="2:23" ht="0" hidden="1" customHeight="1" x14ac:dyDescent="0.2">
      <c r="B5311" s="8"/>
      <c r="C5311" s="8"/>
      <c r="D5311" s="8"/>
      <c r="E5311" s="8"/>
      <c r="F5311" s="8"/>
      <c r="G5311" s="8"/>
      <c r="H5311" s="8"/>
      <c r="I5311" s="8"/>
      <c r="J5311" s="8"/>
      <c r="K5311" s="8"/>
      <c r="L5311" s="8"/>
      <c r="M5311" s="1"/>
      <c r="W5311" s="15"/>
    </row>
    <row r="5312" spans="2:23" ht="0" hidden="1" customHeight="1" x14ac:dyDescent="0.2">
      <c r="B5312" s="8"/>
      <c r="C5312" s="8"/>
      <c r="D5312" s="8"/>
      <c r="E5312" s="8"/>
      <c r="F5312" s="8"/>
      <c r="G5312" s="8"/>
      <c r="H5312" s="8"/>
      <c r="I5312" s="8"/>
      <c r="J5312" s="8"/>
      <c r="K5312" s="8"/>
      <c r="L5312" s="8"/>
      <c r="M5312" s="1"/>
      <c r="W5312" s="15"/>
    </row>
    <row r="5313" spans="2:23" ht="0" hidden="1" customHeight="1" x14ac:dyDescent="0.2">
      <c r="B5313" s="8"/>
      <c r="C5313" s="8"/>
      <c r="D5313" s="8"/>
      <c r="E5313" s="8"/>
      <c r="F5313" s="8"/>
      <c r="G5313" s="8"/>
      <c r="H5313" s="8"/>
      <c r="I5313" s="8"/>
      <c r="J5313" s="8"/>
      <c r="K5313" s="8"/>
      <c r="L5313" s="8"/>
      <c r="M5313" s="1"/>
      <c r="W5313" s="15"/>
    </row>
    <row r="5314" spans="2:23" ht="0" hidden="1" customHeight="1" x14ac:dyDescent="0.2">
      <c r="B5314" s="8"/>
      <c r="C5314" s="8"/>
      <c r="D5314" s="8"/>
      <c r="E5314" s="8"/>
      <c r="F5314" s="8"/>
      <c r="G5314" s="8"/>
      <c r="H5314" s="8"/>
      <c r="I5314" s="8"/>
      <c r="J5314" s="8"/>
      <c r="K5314" s="8"/>
      <c r="L5314" s="8"/>
      <c r="M5314" s="1"/>
      <c r="W5314" s="15"/>
    </row>
    <row r="5315" spans="2:23" ht="0" hidden="1" customHeight="1" x14ac:dyDescent="0.2">
      <c r="B5315" s="8"/>
      <c r="C5315" s="8"/>
      <c r="D5315" s="8"/>
      <c r="E5315" s="8"/>
      <c r="F5315" s="8"/>
      <c r="G5315" s="8"/>
      <c r="H5315" s="8"/>
      <c r="I5315" s="8"/>
      <c r="J5315" s="8"/>
      <c r="K5315" s="8"/>
      <c r="L5315" s="8"/>
      <c r="M5315" s="1"/>
      <c r="W5315" s="15"/>
    </row>
    <row r="5316" spans="2:23" ht="0" hidden="1" customHeight="1" x14ac:dyDescent="0.2">
      <c r="B5316" s="8"/>
      <c r="C5316" s="8"/>
      <c r="D5316" s="8"/>
      <c r="E5316" s="8"/>
      <c r="F5316" s="8"/>
      <c r="G5316" s="8"/>
      <c r="H5316" s="8"/>
      <c r="I5316" s="8"/>
      <c r="J5316" s="8"/>
      <c r="K5316" s="8"/>
      <c r="L5316" s="8"/>
      <c r="M5316" s="1"/>
      <c r="W5316" s="15"/>
    </row>
    <row r="5317" spans="2:23" ht="0" hidden="1" customHeight="1" x14ac:dyDescent="0.2">
      <c r="B5317" s="8"/>
      <c r="C5317" s="8"/>
      <c r="D5317" s="8"/>
      <c r="E5317" s="8"/>
      <c r="F5317" s="8"/>
      <c r="G5317" s="8"/>
      <c r="H5317" s="8"/>
      <c r="I5317" s="8"/>
      <c r="J5317" s="8"/>
      <c r="K5317" s="8"/>
      <c r="L5317" s="8"/>
      <c r="M5317" s="1"/>
      <c r="W5317" s="15"/>
    </row>
    <row r="5318" spans="2:23" ht="0" hidden="1" customHeight="1" x14ac:dyDescent="0.2">
      <c r="B5318" s="8"/>
      <c r="C5318" s="8"/>
      <c r="D5318" s="8"/>
      <c r="E5318" s="8"/>
      <c r="F5318" s="8"/>
      <c r="G5318" s="8"/>
      <c r="H5318" s="8"/>
      <c r="I5318" s="8"/>
      <c r="J5318" s="8"/>
      <c r="K5318" s="8"/>
      <c r="L5318" s="8"/>
      <c r="M5318" s="1"/>
      <c r="W5318" s="15"/>
    </row>
    <row r="5319" spans="2:23" ht="0" hidden="1" customHeight="1" x14ac:dyDescent="0.2">
      <c r="B5319" s="8"/>
      <c r="C5319" s="8"/>
      <c r="D5319" s="8"/>
      <c r="E5319" s="8"/>
      <c r="F5319" s="8"/>
      <c r="G5319" s="8"/>
      <c r="H5319" s="8"/>
      <c r="I5319" s="8"/>
      <c r="J5319" s="8"/>
      <c r="K5319" s="8"/>
      <c r="L5319" s="8"/>
      <c r="M5319" s="1"/>
      <c r="W5319" s="15"/>
    </row>
    <row r="5320" spans="2:23" ht="0" hidden="1" customHeight="1" x14ac:dyDescent="0.2">
      <c r="B5320" s="8"/>
      <c r="C5320" s="8"/>
      <c r="D5320" s="8"/>
      <c r="E5320" s="8"/>
      <c r="F5320" s="8"/>
      <c r="G5320" s="8"/>
      <c r="H5320" s="8"/>
      <c r="I5320" s="8"/>
      <c r="J5320" s="8"/>
      <c r="K5320" s="8"/>
      <c r="L5320" s="8"/>
      <c r="M5320" s="1"/>
      <c r="W5320" s="15"/>
    </row>
    <row r="5321" spans="2:23" ht="0" hidden="1" customHeight="1" x14ac:dyDescent="0.2">
      <c r="B5321" s="8"/>
      <c r="C5321" s="8"/>
      <c r="D5321" s="8"/>
      <c r="E5321" s="8"/>
      <c r="F5321" s="8"/>
      <c r="G5321" s="8"/>
      <c r="H5321" s="8"/>
      <c r="I5321" s="8"/>
      <c r="J5321" s="8"/>
      <c r="K5321" s="8"/>
      <c r="L5321" s="8"/>
      <c r="M5321" s="1"/>
      <c r="W5321" s="15"/>
    </row>
    <row r="5322" spans="2:23" ht="0" hidden="1" customHeight="1" x14ac:dyDescent="0.2">
      <c r="B5322" s="8"/>
      <c r="C5322" s="8"/>
      <c r="D5322" s="8"/>
      <c r="E5322" s="8"/>
      <c r="F5322" s="8"/>
      <c r="G5322" s="8"/>
      <c r="H5322" s="8"/>
      <c r="I5322" s="8"/>
      <c r="J5322" s="8"/>
      <c r="K5322" s="8"/>
      <c r="L5322" s="8"/>
      <c r="M5322" s="1"/>
      <c r="W5322" s="15"/>
    </row>
    <row r="5323" spans="2:23" ht="0" hidden="1" customHeight="1" x14ac:dyDescent="0.2">
      <c r="B5323" s="8"/>
      <c r="C5323" s="8"/>
      <c r="D5323" s="8"/>
      <c r="E5323" s="8"/>
      <c r="F5323" s="8"/>
      <c r="G5323" s="8"/>
      <c r="H5323" s="8"/>
      <c r="I5323" s="8"/>
      <c r="J5323" s="8"/>
      <c r="K5323" s="8"/>
      <c r="L5323" s="8"/>
      <c r="M5323" s="1"/>
      <c r="W5323" s="15"/>
    </row>
    <row r="5324" spans="2:23" ht="0" hidden="1" customHeight="1" x14ac:dyDescent="0.2">
      <c r="B5324" s="8"/>
      <c r="C5324" s="8"/>
      <c r="D5324" s="8"/>
      <c r="E5324" s="8"/>
      <c r="F5324" s="8"/>
      <c r="G5324" s="8"/>
      <c r="H5324" s="8"/>
      <c r="I5324" s="8"/>
      <c r="J5324" s="8"/>
      <c r="K5324" s="8"/>
      <c r="L5324" s="8"/>
      <c r="M5324" s="1"/>
      <c r="W5324" s="15"/>
    </row>
    <row r="5325" spans="2:23" ht="0" hidden="1" customHeight="1" x14ac:dyDescent="0.2">
      <c r="B5325" s="8"/>
      <c r="C5325" s="8"/>
      <c r="D5325" s="8"/>
      <c r="E5325" s="8"/>
      <c r="F5325" s="8"/>
      <c r="G5325" s="8"/>
      <c r="H5325" s="8"/>
      <c r="I5325" s="8"/>
      <c r="J5325" s="8"/>
      <c r="K5325" s="8"/>
      <c r="L5325" s="8"/>
      <c r="M5325" s="1"/>
      <c r="W5325" s="15"/>
    </row>
    <row r="5326" spans="2:23" ht="0" hidden="1" customHeight="1" x14ac:dyDescent="0.2">
      <c r="B5326" s="8"/>
      <c r="C5326" s="8"/>
      <c r="D5326" s="8"/>
      <c r="E5326" s="8"/>
      <c r="F5326" s="8"/>
      <c r="G5326" s="8"/>
      <c r="H5326" s="8"/>
      <c r="I5326" s="8"/>
      <c r="J5326" s="8"/>
      <c r="K5326" s="8"/>
      <c r="L5326" s="8"/>
      <c r="M5326" s="1"/>
      <c r="W5326" s="15"/>
    </row>
    <row r="5327" spans="2:23" ht="0" hidden="1" customHeight="1" x14ac:dyDescent="0.2">
      <c r="B5327" s="8"/>
      <c r="C5327" s="8"/>
      <c r="D5327" s="8"/>
      <c r="E5327" s="8"/>
      <c r="F5327" s="8"/>
      <c r="G5327" s="8"/>
      <c r="H5327" s="8"/>
      <c r="I5327" s="8"/>
      <c r="J5327" s="8"/>
      <c r="K5327" s="8"/>
      <c r="L5327" s="8"/>
      <c r="M5327" s="1"/>
      <c r="W5327" s="15"/>
    </row>
    <row r="5328" spans="2:23" ht="0" hidden="1" customHeight="1" x14ac:dyDescent="0.2">
      <c r="B5328" s="8"/>
      <c r="C5328" s="8"/>
      <c r="D5328" s="8"/>
      <c r="E5328" s="8"/>
      <c r="F5328" s="8"/>
      <c r="G5328" s="8"/>
      <c r="H5328" s="8"/>
      <c r="I5328" s="8"/>
      <c r="J5328" s="8"/>
      <c r="K5328" s="8"/>
      <c r="L5328" s="8"/>
      <c r="M5328" s="1"/>
      <c r="W5328" s="15"/>
    </row>
    <row r="5329" spans="2:23" ht="0" hidden="1" customHeight="1" x14ac:dyDescent="0.2">
      <c r="B5329" s="8"/>
      <c r="C5329" s="8"/>
      <c r="D5329" s="8"/>
      <c r="E5329" s="8"/>
      <c r="F5329" s="8"/>
      <c r="G5329" s="8"/>
      <c r="H5329" s="8"/>
      <c r="I5329" s="8"/>
      <c r="J5329" s="8"/>
      <c r="K5329" s="8"/>
      <c r="L5329" s="8"/>
      <c r="M5329" s="1"/>
      <c r="W5329" s="15"/>
    </row>
    <row r="5330" spans="2:23" ht="0" hidden="1" customHeight="1" x14ac:dyDescent="0.2">
      <c r="B5330" s="8"/>
      <c r="C5330" s="8"/>
      <c r="D5330" s="8"/>
      <c r="E5330" s="8"/>
      <c r="F5330" s="8"/>
      <c r="G5330" s="8"/>
      <c r="H5330" s="8"/>
      <c r="I5330" s="8"/>
      <c r="J5330" s="8"/>
      <c r="K5330" s="8"/>
      <c r="L5330" s="8"/>
      <c r="M5330" s="1"/>
      <c r="W5330" s="15"/>
    </row>
    <row r="5331" spans="2:23" ht="0" hidden="1" customHeight="1" x14ac:dyDescent="0.2">
      <c r="B5331" s="8"/>
      <c r="C5331" s="8"/>
      <c r="D5331" s="8"/>
      <c r="E5331" s="8"/>
      <c r="F5331" s="8"/>
      <c r="G5331" s="8"/>
      <c r="H5331" s="8"/>
      <c r="I5331" s="8"/>
      <c r="J5331" s="8"/>
      <c r="K5331" s="8"/>
      <c r="L5331" s="8"/>
      <c r="M5331" s="1"/>
      <c r="W5331" s="15"/>
    </row>
    <row r="5332" spans="2:23" ht="0" hidden="1" customHeight="1" x14ac:dyDescent="0.2">
      <c r="B5332" s="8"/>
      <c r="C5332" s="8"/>
      <c r="D5332" s="8"/>
      <c r="E5332" s="8"/>
      <c r="F5332" s="8"/>
      <c r="G5332" s="8"/>
      <c r="H5332" s="8"/>
      <c r="I5332" s="8"/>
      <c r="J5332" s="8"/>
      <c r="K5332" s="8"/>
      <c r="L5332" s="8"/>
      <c r="M5332" s="1"/>
      <c r="W5332" s="15"/>
    </row>
    <row r="5333" spans="2:23" ht="0" hidden="1" customHeight="1" x14ac:dyDescent="0.2">
      <c r="B5333" s="8"/>
      <c r="C5333" s="8"/>
      <c r="D5333" s="8"/>
      <c r="E5333" s="8"/>
      <c r="F5333" s="8"/>
      <c r="G5333" s="8"/>
      <c r="H5333" s="8"/>
      <c r="I5333" s="8"/>
      <c r="J5333" s="8"/>
      <c r="K5333" s="8"/>
      <c r="L5333" s="8"/>
      <c r="M5333" s="1"/>
      <c r="W5333" s="15"/>
    </row>
    <row r="5334" spans="2:23" ht="0" hidden="1" customHeight="1" x14ac:dyDescent="0.2">
      <c r="B5334" s="8"/>
      <c r="C5334" s="8"/>
      <c r="D5334" s="8"/>
      <c r="E5334" s="8"/>
      <c r="F5334" s="8"/>
      <c r="G5334" s="8"/>
      <c r="H5334" s="8"/>
      <c r="I5334" s="8"/>
      <c r="J5334" s="8"/>
      <c r="K5334" s="8"/>
      <c r="L5334" s="8"/>
      <c r="M5334" s="1"/>
      <c r="W5334" s="15"/>
    </row>
    <row r="5335" spans="2:23" ht="0" hidden="1" customHeight="1" x14ac:dyDescent="0.2">
      <c r="B5335" s="8"/>
      <c r="C5335" s="8"/>
      <c r="D5335" s="8"/>
      <c r="E5335" s="8"/>
      <c r="F5335" s="8"/>
      <c r="G5335" s="8"/>
      <c r="H5335" s="8"/>
      <c r="I5335" s="8"/>
      <c r="J5335" s="8"/>
      <c r="K5335" s="8"/>
      <c r="L5335" s="8"/>
      <c r="M5335" s="1"/>
      <c r="W5335" s="15"/>
    </row>
    <row r="5336" spans="2:23" ht="0" hidden="1" customHeight="1" x14ac:dyDescent="0.2">
      <c r="B5336" s="8"/>
      <c r="C5336" s="8"/>
      <c r="D5336" s="8"/>
      <c r="E5336" s="8"/>
      <c r="F5336" s="8"/>
      <c r="G5336" s="8"/>
      <c r="H5336" s="8"/>
      <c r="I5336" s="8"/>
      <c r="J5336" s="8"/>
      <c r="K5336" s="8"/>
      <c r="L5336" s="8"/>
      <c r="M5336" s="1"/>
      <c r="W5336" s="15"/>
    </row>
    <row r="5337" spans="2:23" ht="0" hidden="1" customHeight="1" x14ac:dyDescent="0.2">
      <c r="B5337" s="8"/>
      <c r="C5337" s="8"/>
      <c r="D5337" s="8"/>
      <c r="E5337" s="8"/>
      <c r="F5337" s="8"/>
      <c r="G5337" s="8"/>
      <c r="H5337" s="8"/>
      <c r="I5337" s="8"/>
      <c r="J5337" s="8"/>
      <c r="K5337" s="8"/>
      <c r="L5337" s="8"/>
      <c r="M5337" s="1"/>
      <c r="W5337" s="15"/>
    </row>
    <row r="5338" spans="2:23" ht="0" hidden="1" customHeight="1" x14ac:dyDescent="0.2">
      <c r="B5338" s="8"/>
      <c r="C5338" s="8"/>
      <c r="D5338" s="8"/>
      <c r="E5338" s="8"/>
      <c r="F5338" s="8"/>
      <c r="G5338" s="8"/>
      <c r="H5338" s="8"/>
      <c r="I5338" s="8"/>
      <c r="J5338" s="8"/>
      <c r="K5338" s="8"/>
      <c r="L5338" s="8"/>
      <c r="M5338" s="1"/>
      <c r="W5338" s="15"/>
    </row>
    <row r="5339" spans="2:23" ht="0" hidden="1" customHeight="1" x14ac:dyDescent="0.2">
      <c r="B5339" s="8"/>
      <c r="C5339" s="8"/>
      <c r="D5339" s="8"/>
      <c r="E5339" s="8"/>
      <c r="F5339" s="8"/>
      <c r="G5339" s="8"/>
      <c r="H5339" s="8"/>
      <c r="I5339" s="8"/>
      <c r="J5339" s="8"/>
      <c r="K5339" s="8"/>
      <c r="L5339" s="8"/>
      <c r="M5339" s="1"/>
      <c r="W5339" s="15"/>
    </row>
    <row r="5340" spans="2:23" ht="0" hidden="1" customHeight="1" x14ac:dyDescent="0.2">
      <c r="B5340" s="8"/>
      <c r="C5340" s="8"/>
      <c r="D5340" s="8"/>
      <c r="E5340" s="8"/>
      <c r="F5340" s="8"/>
      <c r="G5340" s="8"/>
      <c r="H5340" s="8"/>
      <c r="I5340" s="8"/>
      <c r="J5340" s="8"/>
      <c r="K5340" s="8"/>
      <c r="L5340" s="8"/>
      <c r="M5340" s="1"/>
      <c r="W5340" s="15"/>
    </row>
    <row r="5341" spans="2:23" ht="0" hidden="1" customHeight="1" x14ac:dyDescent="0.2">
      <c r="B5341" s="8"/>
      <c r="C5341" s="8"/>
      <c r="D5341" s="8"/>
      <c r="E5341" s="8"/>
      <c r="F5341" s="8"/>
      <c r="G5341" s="8"/>
      <c r="H5341" s="8"/>
      <c r="I5341" s="8"/>
      <c r="J5341" s="8"/>
      <c r="K5341" s="8"/>
      <c r="L5341" s="8"/>
      <c r="M5341" s="1"/>
      <c r="W5341" s="15"/>
    </row>
    <row r="5342" spans="2:23" ht="0" hidden="1" customHeight="1" x14ac:dyDescent="0.2">
      <c r="B5342" s="8"/>
      <c r="C5342" s="8"/>
      <c r="D5342" s="8"/>
      <c r="E5342" s="8"/>
      <c r="F5342" s="8"/>
      <c r="G5342" s="8"/>
      <c r="H5342" s="8"/>
      <c r="I5342" s="8"/>
      <c r="J5342" s="8"/>
      <c r="K5342" s="8"/>
      <c r="L5342" s="8"/>
      <c r="M5342" s="1"/>
      <c r="W5342" s="15"/>
    </row>
    <row r="5343" spans="2:23" ht="0" hidden="1" customHeight="1" x14ac:dyDescent="0.2">
      <c r="B5343" s="8"/>
      <c r="C5343" s="8"/>
      <c r="D5343" s="8"/>
      <c r="E5343" s="8"/>
      <c r="F5343" s="8"/>
      <c r="G5343" s="8"/>
      <c r="H5343" s="8"/>
      <c r="I5343" s="8"/>
      <c r="J5343" s="8"/>
      <c r="K5343" s="8"/>
      <c r="L5343" s="8"/>
      <c r="M5343" s="1"/>
      <c r="W5343" s="15"/>
    </row>
    <row r="5344" spans="2:23" ht="0" hidden="1" customHeight="1" x14ac:dyDescent="0.2">
      <c r="B5344" s="8"/>
      <c r="C5344" s="8"/>
      <c r="D5344" s="8"/>
      <c r="E5344" s="8"/>
      <c r="F5344" s="8"/>
      <c r="G5344" s="8"/>
      <c r="H5344" s="8"/>
      <c r="I5344" s="8"/>
      <c r="J5344" s="8"/>
      <c r="K5344" s="8"/>
      <c r="L5344" s="8"/>
      <c r="M5344" s="1"/>
      <c r="W5344" s="15"/>
    </row>
    <row r="5345" spans="2:23" ht="0" hidden="1" customHeight="1" x14ac:dyDescent="0.2">
      <c r="B5345" s="8"/>
      <c r="C5345" s="8"/>
      <c r="D5345" s="8"/>
      <c r="E5345" s="8"/>
      <c r="F5345" s="8"/>
      <c r="G5345" s="8"/>
      <c r="H5345" s="8"/>
      <c r="I5345" s="8"/>
      <c r="J5345" s="8"/>
      <c r="K5345" s="8"/>
      <c r="L5345" s="8"/>
      <c r="M5345" s="1"/>
      <c r="W5345" s="15"/>
    </row>
    <row r="5346" spans="2:23" ht="0" hidden="1" customHeight="1" x14ac:dyDescent="0.2">
      <c r="B5346" s="8"/>
      <c r="C5346" s="8"/>
      <c r="D5346" s="8"/>
      <c r="E5346" s="8"/>
      <c r="F5346" s="8"/>
      <c r="G5346" s="8"/>
      <c r="H5346" s="8"/>
      <c r="I5346" s="8"/>
      <c r="J5346" s="8"/>
      <c r="K5346" s="8"/>
      <c r="L5346" s="8"/>
      <c r="M5346" s="1"/>
      <c r="W5346" s="15"/>
    </row>
    <row r="5347" spans="2:23" ht="0" hidden="1" customHeight="1" x14ac:dyDescent="0.2">
      <c r="B5347" s="8"/>
      <c r="C5347" s="8"/>
      <c r="D5347" s="8"/>
      <c r="E5347" s="8"/>
      <c r="F5347" s="8"/>
      <c r="G5347" s="8"/>
      <c r="H5347" s="8"/>
      <c r="I5347" s="8"/>
      <c r="J5347" s="8"/>
      <c r="K5347" s="8"/>
      <c r="L5347" s="8"/>
      <c r="M5347" s="1"/>
      <c r="W5347" s="15"/>
    </row>
    <row r="5348" spans="2:23" ht="0" hidden="1" customHeight="1" x14ac:dyDescent="0.2">
      <c r="B5348" s="8"/>
      <c r="C5348" s="8"/>
      <c r="D5348" s="8"/>
      <c r="E5348" s="8"/>
      <c r="F5348" s="8"/>
      <c r="G5348" s="8"/>
      <c r="H5348" s="8"/>
      <c r="I5348" s="8"/>
      <c r="J5348" s="8"/>
      <c r="K5348" s="8"/>
      <c r="L5348" s="8"/>
      <c r="M5348" s="1"/>
      <c r="W5348" s="15"/>
    </row>
    <row r="5349" spans="2:23" ht="0" hidden="1" customHeight="1" x14ac:dyDescent="0.2">
      <c r="B5349" s="8"/>
      <c r="C5349" s="8"/>
      <c r="D5349" s="8"/>
      <c r="E5349" s="8"/>
      <c r="F5349" s="8"/>
      <c r="G5349" s="8"/>
      <c r="H5349" s="8"/>
      <c r="I5349" s="8"/>
      <c r="J5349" s="8"/>
      <c r="K5349" s="8"/>
      <c r="L5349" s="8"/>
      <c r="M5349" s="1"/>
      <c r="W5349" s="15"/>
    </row>
    <row r="5350" spans="2:23" ht="0" hidden="1" customHeight="1" x14ac:dyDescent="0.2">
      <c r="B5350" s="8"/>
      <c r="C5350" s="8"/>
      <c r="D5350" s="8"/>
      <c r="E5350" s="8"/>
      <c r="F5350" s="8"/>
      <c r="G5350" s="8"/>
      <c r="H5350" s="8"/>
      <c r="I5350" s="8"/>
      <c r="J5350" s="8"/>
      <c r="K5350" s="8"/>
      <c r="L5350" s="8"/>
      <c r="M5350" s="1"/>
      <c r="W5350" s="15"/>
    </row>
    <row r="5351" spans="2:23" ht="0" hidden="1" customHeight="1" x14ac:dyDescent="0.2">
      <c r="B5351" s="8"/>
      <c r="C5351" s="8"/>
      <c r="D5351" s="8"/>
      <c r="E5351" s="8"/>
      <c r="F5351" s="8"/>
      <c r="G5351" s="8"/>
      <c r="H5351" s="8"/>
      <c r="I5351" s="8"/>
      <c r="J5351" s="8"/>
      <c r="K5351" s="8"/>
      <c r="L5351" s="8"/>
      <c r="M5351" s="1"/>
      <c r="W5351" s="15"/>
    </row>
    <row r="5352" spans="2:23" ht="0" hidden="1" customHeight="1" x14ac:dyDescent="0.2">
      <c r="B5352" s="8"/>
      <c r="C5352" s="8"/>
      <c r="D5352" s="8"/>
      <c r="E5352" s="8"/>
      <c r="F5352" s="8"/>
      <c r="G5352" s="8"/>
      <c r="H5352" s="8"/>
      <c r="I5352" s="8"/>
      <c r="J5352" s="8"/>
      <c r="K5352" s="8"/>
      <c r="L5352" s="8"/>
      <c r="M5352" s="1"/>
      <c r="W5352" s="15"/>
    </row>
    <row r="5353" spans="2:23" ht="0" hidden="1" customHeight="1" x14ac:dyDescent="0.2">
      <c r="B5353" s="8"/>
      <c r="C5353" s="8"/>
      <c r="D5353" s="8"/>
      <c r="E5353" s="8"/>
      <c r="F5353" s="8"/>
      <c r="G5353" s="8"/>
      <c r="H5353" s="8"/>
      <c r="I5353" s="8"/>
      <c r="J5353" s="8"/>
      <c r="K5353" s="8"/>
      <c r="L5353" s="8"/>
      <c r="M5353" s="1"/>
      <c r="W5353" s="15"/>
    </row>
    <row r="5354" spans="2:23" ht="0" hidden="1" customHeight="1" x14ac:dyDescent="0.2">
      <c r="B5354" s="8"/>
      <c r="C5354" s="8"/>
      <c r="D5354" s="8"/>
      <c r="E5354" s="8"/>
      <c r="F5354" s="8"/>
      <c r="G5354" s="8"/>
      <c r="H5354" s="8"/>
      <c r="I5354" s="8"/>
      <c r="J5354" s="8"/>
      <c r="K5354" s="8"/>
      <c r="L5354" s="8"/>
      <c r="M5354" s="1"/>
      <c r="W5354" s="15"/>
    </row>
    <row r="5355" spans="2:23" ht="0" hidden="1" customHeight="1" x14ac:dyDescent="0.2">
      <c r="B5355" s="8"/>
      <c r="C5355" s="8"/>
      <c r="D5355" s="8"/>
      <c r="E5355" s="8"/>
      <c r="F5355" s="8"/>
      <c r="G5355" s="8"/>
      <c r="H5355" s="8"/>
      <c r="I5355" s="8"/>
      <c r="J5355" s="8"/>
      <c r="K5355" s="8"/>
      <c r="L5355" s="8"/>
      <c r="M5355" s="1"/>
      <c r="W5355" s="15"/>
    </row>
    <row r="5356" spans="2:23" ht="0" hidden="1" customHeight="1" x14ac:dyDescent="0.2">
      <c r="B5356" s="8"/>
      <c r="C5356" s="8"/>
      <c r="D5356" s="8"/>
      <c r="E5356" s="8"/>
      <c r="F5356" s="8"/>
      <c r="G5356" s="8"/>
      <c r="H5356" s="8"/>
      <c r="I5356" s="8"/>
      <c r="J5356" s="8"/>
      <c r="K5356" s="8"/>
      <c r="L5356" s="8"/>
      <c r="M5356" s="1"/>
      <c r="W5356" s="15"/>
    </row>
    <row r="5357" spans="2:23" ht="0" hidden="1" customHeight="1" x14ac:dyDescent="0.2">
      <c r="B5357" s="8"/>
      <c r="C5357" s="8"/>
      <c r="D5357" s="8"/>
      <c r="E5357" s="8"/>
      <c r="F5357" s="8"/>
      <c r="G5357" s="8"/>
      <c r="H5357" s="8"/>
      <c r="I5357" s="8"/>
      <c r="J5357" s="8"/>
      <c r="K5357" s="8"/>
      <c r="L5357" s="8"/>
      <c r="M5357" s="1"/>
      <c r="W5357" s="15"/>
    </row>
    <row r="5358" spans="2:23" ht="0" hidden="1" customHeight="1" x14ac:dyDescent="0.2">
      <c r="B5358" s="8"/>
      <c r="C5358" s="8"/>
      <c r="D5358" s="8"/>
      <c r="E5358" s="8"/>
      <c r="F5358" s="8"/>
      <c r="G5358" s="8"/>
      <c r="H5358" s="8"/>
      <c r="I5358" s="8"/>
      <c r="J5358" s="8"/>
      <c r="K5358" s="8"/>
      <c r="L5358" s="8"/>
      <c r="M5358" s="1"/>
      <c r="W5358" s="15"/>
    </row>
    <row r="5359" spans="2:23" ht="0" hidden="1" customHeight="1" x14ac:dyDescent="0.2">
      <c r="B5359" s="8"/>
      <c r="C5359" s="8"/>
      <c r="D5359" s="8"/>
      <c r="E5359" s="8"/>
      <c r="F5359" s="8"/>
      <c r="G5359" s="8"/>
      <c r="H5359" s="8"/>
      <c r="I5359" s="8"/>
      <c r="J5359" s="8"/>
      <c r="K5359" s="8"/>
      <c r="L5359" s="8"/>
      <c r="M5359" s="1"/>
      <c r="W5359" s="15"/>
    </row>
    <row r="5360" spans="2:23" ht="0" hidden="1" customHeight="1" x14ac:dyDescent="0.2">
      <c r="B5360" s="8"/>
      <c r="C5360" s="8"/>
      <c r="D5360" s="8"/>
      <c r="E5360" s="8"/>
      <c r="F5360" s="8"/>
      <c r="G5360" s="8"/>
      <c r="H5360" s="8"/>
      <c r="I5360" s="8"/>
      <c r="J5360" s="8"/>
      <c r="K5360" s="8"/>
      <c r="L5360" s="8"/>
      <c r="M5360" s="1"/>
      <c r="W5360" s="15"/>
    </row>
    <row r="5361" spans="2:23" ht="0" hidden="1" customHeight="1" x14ac:dyDescent="0.2">
      <c r="B5361" s="8"/>
      <c r="C5361" s="8"/>
      <c r="D5361" s="8"/>
      <c r="E5361" s="8"/>
      <c r="F5361" s="8"/>
      <c r="G5361" s="8"/>
      <c r="H5361" s="8"/>
      <c r="I5361" s="8"/>
      <c r="J5361" s="8"/>
      <c r="K5361" s="8"/>
      <c r="L5361" s="8"/>
      <c r="M5361" s="1"/>
      <c r="W5361" s="15"/>
    </row>
    <row r="5362" spans="2:23" ht="0" hidden="1" customHeight="1" x14ac:dyDescent="0.2">
      <c r="B5362" s="8"/>
      <c r="C5362" s="8"/>
      <c r="D5362" s="8"/>
      <c r="E5362" s="8"/>
      <c r="F5362" s="8"/>
      <c r="G5362" s="8"/>
      <c r="H5362" s="8"/>
      <c r="I5362" s="8"/>
      <c r="J5362" s="8"/>
      <c r="K5362" s="8"/>
      <c r="L5362" s="8"/>
      <c r="M5362" s="1"/>
      <c r="W5362" s="15"/>
    </row>
    <row r="5363" spans="2:23" ht="0" hidden="1" customHeight="1" x14ac:dyDescent="0.2">
      <c r="B5363" s="8"/>
      <c r="C5363" s="8"/>
      <c r="D5363" s="8"/>
      <c r="E5363" s="8"/>
      <c r="F5363" s="8"/>
      <c r="G5363" s="8"/>
      <c r="H5363" s="8"/>
      <c r="I5363" s="8"/>
      <c r="J5363" s="8"/>
      <c r="K5363" s="8"/>
      <c r="L5363" s="8"/>
      <c r="M5363" s="1"/>
      <c r="W5363" s="15"/>
    </row>
    <row r="5364" spans="2:23" ht="0" hidden="1" customHeight="1" x14ac:dyDescent="0.2">
      <c r="B5364" s="8"/>
      <c r="C5364" s="8"/>
      <c r="D5364" s="8"/>
      <c r="E5364" s="8"/>
      <c r="F5364" s="8"/>
      <c r="G5364" s="8"/>
      <c r="H5364" s="8"/>
      <c r="I5364" s="8"/>
      <c r="J5364" s="8"/>
      <c r="K5364" s="8"/>
      <c r="L5364" s="8"/>
      <c r="M5364" s="1"/>
      <c r="W5364" s="15"/>
    </row>
    <row r="5365" spans="2:23" ht="0" hidden="1" customHeight="1" x14ac:dyDescent="0.2">
      <c r="B5365" s="8"/>
      <c r="C5365" s="8"/>
      <c r="D5365" s="8"/>
      <c r="E5365" s="8"/>
      <c r="F5365" s="8"/>
      <c r="G5365" s="8"/>
      <c r="H5365" s="8"/>
      <c r="I5365" s="8"/>
      <c r="J5365" s="8"/>
      <c r="K5365" s="8"/>
      <c r="L5365" s="8"/>
      <c r="M5365" s="1"/>
      <c r="W5365" s="15"/>
    </row>
    <row r="5366" spans="2:23" ht="0" hidden="1" customHeight="1" x14ac:dyDescent="0.2">
      <c r="B5366" s="8"/>
      <c r="C5366" s="8"/>
      <c r="D5366" s="8"/>
      <c r="E5366" s="8"/>
      <c r="F5366" s="8"/>
      <c r="G5366" s="8"/>
      <c r="H5366" s="8"/>
      <c r="I5366" s="8"/>
      <c r="J5366" s="8"/>
      <c r="K5366" s="8"/>
      <c r="L5366" s="8"/>
      <c r="M5366" s="1"/>
      <c r="W5366" s="15"/>
    </row>
    <row r="5367" spans="2:23" ht="0" hidden="1" customHeight="1" x14ac:dyDescent="0.2">
      <c r="B5367" s="8"/>
      <c r="C5367" s="8"/>
      <c r="D5367" s="8"/>
      <c r="E5367" s="8"/>
      <c r="F5367" s="8"/>
      <c r="G5367" s="8"/>
      <c r="H5367" s="8"/>
      <c r="I5367" s="8"/>
      <c r="J5367" s="8"/>
      <c r="K5367" s="8"/>
      <c r="L5367" s="8"/>
      <c r="M5367" s="1"/>
      <c r="W5367" s="15"/>
    </row>
    <row r="5368" spans="2:23" ht="0" hidden="1" customHeight="1" x14ac:dyDescent="0.2">
      <c r="B5368" s="8"/>
      <c r="C5368" s="8"/>
      <c r="D5368" s="8"/>
      <c r="E5368" s="8"/>
      <c r="F5368" s="8"/>
      <c r="G5368" s="8"/>
      <c r="H5368" s="8"/>
      <c r="I5368" s="8"/>
      <c r="J5368" s="8"/>
      <c r="K5368" s="8"/>
      <c r="L5368" s="8"/>
      <c r="M5368" s="1"/>
      <c r="W5368" s="15"/>
    </row>
    <row r="5369" spans="2:23" ht="0" hidden="1" customHeight="1" x14ac:dyDescent="0.2">
      <c r="B5369" s="8"/>
      <c r="C5369" s="8"/>
      <c r="D5369" s="8"/>
      <c r="E5369" s="8"/>
      <c r="F5369" s="8"/>
      <c r="G5369" s="8"/>
      <c r="H5369" s="8"/>
      <c r="I5369" s="8"/>
      <c r="J5369" s="8"/>
      <c r="K5369" s="8"/>
      <c r="L5369" s="8"/>
      <c r="M5369" s="1"/>
      <c r="W5369" s="15"/>
    </row>
    <row r="5370" spans="2:23" ht="0" hidden="1" customHeight="1" x14ac:dyDescent="0.2">
      <c r="B5370" s="8"/>
      <c r="C5370" s="8"/>
      <c r="D5370" s="8"/>
      <c r="E5370" s="8"/>
      <c r="F5370" s="8"/>
      <c r="G5370" s="8"/>
      <c r="H5370" s="8"/>
      <c r="I5370" s="8"/>
      <c r="J5370" s="8"/>
      <c r="K5370" s="8"/>
      <c r="L5370" s="8"/>
      <c r="M5370" s="1"/>
      <c r="W5370" s="15"/>
    </row>
    <row r="5371" spans="2:23" ht="0" hidden="1" customHeight="1" x14ac:dyDescent="0.2">
      <c r="B5371" s="8"/>
      <c r="C5371" s="8"/>
      <c r="D5371" s="8"/>
      <c r="E5371" s="8"/>
      <c r="F5371" s="8"/>
      <c r="G5371" s="8"/>
      <c r="H5371" s="8"/>
      <c r="I5371" s="8"/>
      <c r="J5371" s="8"/>
      <c r="K5371" s="8"/>
      <c r="L5371" s="8"/>
      <c r="M5371" s="1"/>
      <c r="W5371" s="15"/>
    </row>
    <row r="5372" spans="2:23" ht="0" hidden="1" customHeight="1" x14ac:dyDescent="0.2">
      <c r="B5372" s="8"/>
      <c r="C5372" s="8"/>
      <c r="D5372" s="8"/>
      <c r="E5372" s="8"/>
      <c r="F5372" s="8"/>
      <c r="G5372" s="8"/>
      <c r="H5372" s="8"/>
      <c r="I5372" s="8"/>
      <c r="J5372" s="8"/>
      <c r="K5372" s="8"/>
      <c r="L5372" s="8"/>
      <c r="M5372" s="1"/>
      <c r="W5372" s="15"/>
    </row>
    <row r="5373" spans="2:23" ht="0" hidden="1" customHeight="1" x14ac:dyDescent="0.2">
      <c r="B5373" s="8"/>
      <c r="C5373" s="8"/>
      <c r="D5373" s="8"/>
      <c r="E5373" s="8"/>
      <c r="F5373" s="8"/>
      <c r="G5373" s="8"/>
      <c r="H5373" s="8"/>
      <c r="I5373" s="8"/>
      <c r="J5373" s="8"/>
      <c r="K5373" s="8"/>
      <c r="L5373" s="8"/>
      <c r="M5373" s="1"/>
      <c r="W5373" s="15"/>
    </row>
    <row r="5374" spans="2:23" ht="0" hidden="1" customHeight="1" x14ac:dyDescent="0.2">
      <c r="B5374" s="8"/>
      <c r="C5374" s="8"/>
      <c r="D5374" s="8"/>
      <c r="E5374" s="8"/>
      <c r="F5374" s="8"/>
      <c r="G5374" s="8"/>
      <c r="H5374" s="8"/>
      <c r="I5374" s="8"/>
      <c r="J5374" s="8"/>
      <c r="K5374" s="8"/>
      <c r="L5374" s="8"/>
      <c r="M5374" s="1"/>
      <c r="W5374" s="15"/>
    </row>
    <row r="5375" spans="2:23" ht="0" hidden="1" customHeight="1" x14ac:dyDescent="0.2">
      <c r="B5375" s="8"/>
      <c r="C5375" s="8"/>
      <c r="D5375" s="8"/>
      <c r="E5375" s="8"/>
      <c r="F5375" s="8"/>
      <c r="G5375" s="8"/>
      <c r="H5375" s="8"/>
      <c r="I5375" s="8"/>
      <c r="J5375" s="8"/>
      <c r="K5375" s="8"/>
      <c r="L5375" s="8"/>
      <c r="M5375" s="1"/>
      <c r="W5375" s="15"/>
    </row>
    <row r="5376" spans="2:23" ht="0" hidden="1" customHeight="1" x14ac:dyDescent="0.2">
      <c r="B5376" s="8"/>
      <c r="C5376" s="8"/>
      <c r="D5376" s="8"/>
      <c r="E5376" s="8"/>
      <c r="F5376" s="8"/>
      <c r="G5376" s="8"/>
      <c r="H5376" s="8"/>
      <c r="I5376" s="8"/>
      <c r="J5376" s="8"/>
      <c r="K5376" s="8"/>
      <c r="L5376" s="8"/>
      <c r="M5376" s="1"/>
      <c r="W5376" s="15"/>
    </row>
    <row r="5377" spans="2:23" ht="0" hidden="1" customHeight="1" x14ac:dyDescent="0.2">
      <c r="B5377" s="8"/>
      <c r="C5377" s="8"/>
      <c r="D5377" s="8"/>
      <c r="E5377" s="8"/>
      <c r="F5377" s="8"/>
      <c r="G5377" s="8"/>
      <c r="H5377" s="8"/>
      <c r="I5377" s="8"/>
      <c r="J5377" s="8"/>
      <c r="K5377" s="8"/>
      <c r="L5377" s="8"/>
      <c r="M5377" s="1"/>
      <c r="W5377" s="15"/>
    </row>
    <row r="5378" spans="2:23" ht="0" hidden="1" customHeight="1" x14ac:dyDescent="0.2">
      <c r="B5378" s="8"/>
      <c r="C5378" s="8"/>
      <c r="D5378" s="8"/>
      <c r="E5378" s="8"/>
      <c r="F5378" s="8"/>
      <c r="G5378" s="8"/>
      <c r="H5378" s="8"/>
      <c r="I5378" s="8"/>
      <c r="J5378" s="8"/>
      <c r="K5378" s="8"/>
      <c r="L5378" s="8"/>
      <c r="M5378" s="1"/>
      <c r="W5378" s="15"/>
    </row>
    <row r="5379" spans="2:23" ht="0" hidden="1" customHeight="1" x14ac:dyDescent="0.2">
      <c r="B5379" s="8"/>
      <c r="C5379" s="8"/>
      <c r="D5379" s="8"/>
      <c r="E5379" s="8"/>
      <c r="F5379" s="8"/>
      <c r="G5379" s="8"/>
      <c r="H5379" s="8"/>
      <c r="I5379" s="8"/>
      <c r="J5379" s="8"/>
      <c r="K5379" s="8"/>
      <c r="L5379" s="8"/>
      <c r="M5379" s="1"/>
      <c r="W5379" s="15"/>
    </row>
    <row r="5380" spans="2:23" ht="0" hidden="1" customHeight="1" x14ac:dyDescent="0.2">
      <c r="B5380" s="8"/>
      <c r="C5380" s="8"/>
      <c r="D5380" s="8"/>
      <c r="E5380" s="8"/>
      <c r="F5380" s="8"/>
      <c r="G5380" s="8"/>
      <c r="H5380" s="8"/>
      <c r="I5380" s="8"/>
      <c r="J5380" s="8"/>
      <c r="K5380" s="8"/>
      <c r="L5380" s="8"/>
      <c r="M5380" s="1"/>
      <c r="W5380" s="15"/>
    </row>
    <row r="5381" spans="2:23" ht="0" hidden="1" customHeight="1" x14ac:dyDescent="0.2">
      <c r="B5381" s="8"/>
      <c r="C5381" s="8"/>
      <c r="D5381" s="8"/>
      <c r="E5381" s="8"/>
      <c r="F5381" s="8"/>
      <c r="G5381" s="8"/>
      <c r="H5381" s="8"/>
      <c r="I5381" s="8"/>
      <c r="J5381" s="8"/>
      <c r="K5381" s="8"/>
      <c r="L5381" s="8"/>
      <c r="M5381" s="1"/>
      <c r="W5381" s="15"/>
    </row>
    <row r="5382" spans="2:23" ht="0" hidden="1" customHeight="1" x14ac:dyDescent="0.2">
      <c r="B5382" s="8"/>
      <c r="C5382" s="8"/>
      <c r="D5382" s="8"/>
      <c r="E5382" s="8"/>
      <c r="F5382" s="8"/>
      <c r="G5382" s="8"/>
      <c r="H5382" s="8"/>
      <c r="I5382" s="8"/>
      <c r="J5382" s="8"/>
      <c r="K5382" s="8"/>
      <c r="L5382" s="8"/>
      <c r="M5382" s="1"/>
      <c r="W5382" s="15"/>
    </row>
    <row r="5383" spans="2:23" ht="0" hidden="1" customHeight="1" x14ac:dyDescent="0.2">
      <c r="B5383" s="8"/>
      <c r="C5383" s="8"/>
      <c r="D5383" s="8"/>
      <c r="E5383" s="8"/>
      <c r="F5383" s="8"/>
      <c r="G5383" s="8"/>
      <c r="H5383" s="8"/>
      <c r="I5383" s="8"/>
      <c r="J5383" s="8"/>
      <c r="K5383" s="8"/>
      <c r="L5383" s="8"/>
      <c r="M5383" s="1"/>
      <c r="W5383" s="15"/>
    </row>
    <row r="5384" spans="2:23" ht="0" hidden="1" customHeight="1" x14ac:dyDescent="0.2">
      <c r="B5384" s="8"/>
      <c r="C5384" s="8"/>
      <c r="D5384" s="8"/>
      <c r="E5384" s="8"/>
      <c r="F5384" s="8"/>
      <c r="G5384" s="8"/>
      <c r="H5384" s="8"/>
      <c r="I5384" s="8"/>
      <c r="J5384" s="8"/>
      <c r="K5384" s="8"/>
      <c r="L5384" s="8"/>
      <c r="M5384" s="1"/>
      <c r="W5384" s="15"/>
    </row>
    <row r="5385" spans="2:23" ht="0" hidden="1" customHeight="1" x14ac:dyDescent="0.2">
      <c r="B5385" s="8"/>
      <c r="C5385" s="8"/>
      <c r="D5385" s="8"/>
      <c r="E5385" s="8"/>
      <c r="F5385" s="8"/>
      <c r="G5385" s="8"/>
      <c r="H5385" s="8"/>
      <c r="I5385" s="8"/>
      <c r="J5385" s="8"/>
      <c r="K5385" s="8"/>
      <c r="L5385" s="8"/>
      <c r="M5385" s="1"/>
      <c r="W5385" s="15"/>
    </row>
    <row r="5386" spans="2:23" ht="0" hidden="1" customHeight="1" x14ac:dyDescent="0.2">
      <c r="B5386" s="8"/>
      <c r="C5386" s="8"/>
      <c r="D5386" s="8"/>
      <c r="E5386" s="8"/>
      <c r="F5386" s="8"/>
      <c r="G5386" s="8"/>
      <c r="H5386" s="8"/>
      <c r="I5386" s="8"/>
      <c r="J5386" s="8"/>
      <c r="K5386" s="8"/>
      <c r="L5386" s="8"/>
      <c r="M5386" s="1"/>
      <c r="W5386" s="15"/>
    </row>
    <row r="5387" spans="2:23" ht="0" hidden="1" customHeight="1" x14ac:dyDescent="0.2">
      <c r="B5387" s="8"/>
      <c r="C5387" s="8"/>
      <c r="D5387" s="8"/>
      <c r="E5387" s="8"/>
      <c r="F5387" s="8"/>
      <c r="G5387" s="8"/>
      <c r="H5387" s="8"/>
      <c r="I5387" s="8"/>
      <c r="J5387" s="8"/>
      <c r="K5387" s="8"/>
      <c r="L5387" s="8"/>
      <c r="M5387" s="1"/>
      <c r="W5387" s="15"/>
    </row>
    <row r="5388" spans="2:23" ht="0" hidden="1" customHeight="1" x14ac:dyDescent="0.2">
      <c r="B5388" s="8"/>
      <c r="C5388" s="8"/>
      <c r="D5388" s="8"/>
      <c r="E5388" s="8"/>
      <c r="F5388" s="8"/>
      <c r="G5388" s="8"/>
      <c r="H5388" s="8"/>
      <c r="I5388" s="8"/>
      <c r="J5388" s="8"/>
      <c r="K5388" s="8"/>
      <c r="L5388" s="8"/>
      <c r="M5388" s="1"/>
      <c r="W5388" s="15"/>
    </row>
    <row r="5389" spans="2:23" ht="0" hidden="1" customHeight="1" x14ac:dyDescent="0.2">
      <c r="B5389" s="8"/>
      <c r="C5389" s="8"/>
      <c r="D5389" s="8"/>
      <c r="E5389" s="8"/>
      <c r="F5389" s="8"/>
      <c r="G5389" s="8"/>
      <c r="H5389" s="8"/>
      <c r="I5389" s="8"/>
      <c r="J5389" s="8"/>
      <c r="K5389" s="8"/>
      <c r="L5389" s="8"/>
      <c r="M5389" s="1"/>
      <c r="W5389" s="15"/>
    </row>
    <row r="5390" spans="2:23" ht="0" hidden="1" customHeight="1" x14ac:dyDescent="0.2">
      <c r="B5390" s="8"/>
      <c r="C5390" s="8"/>
      <c r="D5390" s="8"/>
      <c r="E5390" s="8"/>
      <c r="F5390" s="8"/>
      <c r="G5390" s="8"/>
      <c r="H5390" s="8"/>
      <c r="I5390" s="8"/>
      <c r="J5390" s="8"/>
      <c r="K5390" s="8"/>
      <c r="L5390" s="8"/>
      <c r="M5390" s="1"/>
      <c r="W5390" s="15"/>
    </row>
    <row r="5391" spans="2:23" ht="0" hidden="1" customHeight="1" x14ac:dyDescent="0.2">
      <c r="B5391" s="8"/>
      <c r="C5391" s="8"/>
      <c r="D5391" s="8"/>
      <c r="E5391" s="8"/>
      <c r="F5391" s="8"/>
      <c r="G5391" s="8"/>
      <c r="H5391" s="8"/>
      <c r="I5391" s="8"/>
      <c r="J5391" s="8"/>
      <c r="K5391" s="8"/>
      <c r="L5391" s="8"/>
      <c r="M5391" s="1"/>
      <c r="W5391" s="15"/>
    </row>
    <row r="5392" spans="2:23" ht="0" hidden="1" customHeight="1" x14ac:dyDescent="0.2">
      <c r="B5392" s="8"/>
      <c r="C5392" s="8"/>
      <c r="D5392" s="8"/>
      <c r="E5392" s="8"/>
      <c r="F5392" s="8"/>
      <c r="G5392" s="8"/>
      <c r="H5392" s="8"/>
      <c r="I5392" s="8"/>
      <c r="J5392" s="8"/>
      <c r="K5392" s="8"/>
      <c r="L5392" s="8"/>
      <c r="M5392" s="1"/>
      <c r="W5392" s="15"/>
    </row>
    <row r="5393" spans="2:23" ht="0" hidden="1" customHeight="1" x14ac:dyDescent="0.2">
      <c r="B5393" s="8"/>
      <c r="C5393" s="8"/>
      <c r="D5393" s="8"/>
      <c r="E5393" s="8"/>
      <c r="F5393" s="8"/>
      <c r="G5393" s="8"/>
      <c r="H5393" s="8"/>
      <c r="I5393" s="8"/>
      <c r="J5393" s="8"/>
      <c r="K5393" s="8"/>
      <c r="L5393" s="8"/>
      <c r="M5393" s="1"/>
      <c r="W5393" s="15"/>
    </row>
    <row r="5394" spans="2:23" ht="0" hidden="1" customHeight="1" x14ac:dyDescent="0.2">
      <c r="B5394" s="8"/>
      <c r="C5394" s="8"/>
      <c r="D5394" s="8"/>
      <c r="E5394" s="8"/>
      <c r="F5394" s="8"/>
      <c r="G5394" s="8"/>
      <c r="H5394" s="8"/>
      <c r="I5394" s="8"/>
      <c r="J5394" s="8"/>
      <c r="K5394" s="8"/>
      <c r="L5394" s="8"/>
      <c r="M5394" s="1"/>
      <c r="W5394" s="15"/>
    </row>
    <row r="5395" spans="2:23" ht="0" hidden="1" customHeight="1" x14ac:dyDescent="0.2">
      <c r="B5395" s="8"/>
      <c r="C5395" s="8"/>
      <c r="D5395" s="8"/>
      <c r="E5395" s="8"/>
      <c r="F5395" s="8"/>
      <c r="G5395" s="8"/>
      <c r="H5395" s="8"/>
      <c r="I5395" s="8"/>
      <c r="J5395" s="8"/>
      <c r="K5395" s="8"/>
      <c r="L5395" s="8"/>
      <c r="M5395" s="1"/>
      <c r="W5395" s="15"/>
    </row>
    <row r="5396" spans="2:23" ht="0" hidden="1" customHeight="1" x14ac:dyDescent="0.2">
      <c r="B5396" s="8"/>
      <c r="C5396" s="8"/>
      <c r="D5396" s="8"/>
      <c r="E5396" s="8"/>
      <c r="F5396" s="8"/>
      <c r="G5396" s="8"/>
      <c r="H5396" s="8"/>
      <c r="I5396" s="8"/>
      <c r="J5396" s="8"/>
      <c r="K5396" s="8"/>
      <c r="L5396" s="8"/>
      <c r="M5396" s="1"/>
      <c r="W5396" s="15"/>
    </row>
    <row r="5397" spans="2:23" ht="0" hidden="1" customHeight="1" x14ac:dyDescent="0.2">
      <c r="B5397" s="8"/>
      <c r="C5397" s="8"/>
      <c r="D5397" s="8"/>
      <c r="E5397" s="8"/>
      <c r="F5397" s="8"/>
      <c r="G5397" s="8"/>
      <c r="H5397" s="8"/>
      <c r="I5397" s="8"/>
      <c r="J5397" s="8"/>
      <c r="K5397" s="8"/>
      <c r="L5397" s="8"/>
      <c r="M5397" s="1"/>
      <c r="W5397" s="15"/>
    </row>
    <row r="5398" spans="2:23" ht="0" hidden="1" customHeight="1" x14ac:dyDescent="0.2">
      <c r="B5398" s="8"/>
      <c r="C5398" s="8"/>
      <c r="D5398" s="8"/>
      <c r="E5398" s="8"/>
      <c r="F5398" s="8"/>
      <c r="G5398" s="8"/>
      <c r="H5398" s="8"/>
      <c r="I5398" s="8"/>
      <c r="J5398" s="8"/>
      <c r="K5398" s="8"/>
      <c r="L5398" s="8"/>
      <c r="M5398" s="1"/>
      <c r="W5398" s="15"/>
    </row>
    <row r="5399" spans="2:23" ht="0" hidden="1" customHeight="1" x14ac:dyDescent="0.2">
      <c r="B5399" s="8"/>
      <c r="C5399" s="8"/>
      <c r="D5399" s="8"/>
      <c r="E5399" s="8"/>
      <c r="F5399" s="8"/>
      <c r="G5399" s="8"/>
      <c r="H5399" s="8"/>
      <c r="I5399" s="8"/>
      <c r="J5399" s="8"/>
      <c r="K5399" s="8"/>
      <c r="L5399" s="8"/>
      <c r="M5399" s="1"/>
      <c r="W5399" s="15"/>
    </row>
    <row r="5400" spans="2:23" ht="0" hidden="1" customHeight="1" x14ac:dyDescent="0.2">
      <c r="B5400" s="8"/>
      <c r="C5400" s="8"/>
      <c r="D5400" s="8"/>
      <c r="E5400" s="8"/>
      <c r="F5400" s="8"/>
      <c r="G5400" s="8"/>
      <c r="H5400" s="8"/>
      <c r="I5400" s="8"/>
      <c r="J5400" s="8"/>
      <c r="K5400" s="8"/>
      <c r="L5400" s="8"/>
      <c r="M5400" s="1"/>
      <c r="W5400" s="15"/>
    </row>
    <row r="5401" spans="2:23" ht="0" hidden="1" customHeight="1" x14ac:dyDescent="0.2">
      <c r="B5401" s="8"/>
      <c r="C5401" s="8"/>
      <c r="D5401" s="8"/>
      <c r="E5401" s="8"/>
      <c r="F5401" s="8"/>
      <c r="G5401" s="8"/>
      <c r="H5401" s="8"/>
      <c r="I5401" s="8"/>
      <c r="J5401" s="8"/>
      <c r="K5401" s="8"/>
      <c r="L5401" s="8"/>
      <c r="M5401" s="1"/>
      <c r="W5401" s="15"/>
    </row>
    <row r="5402" spans="2:23" ht="0" hidden="1" customHeight="1" x14ac:dyDescent="0.2">
      <c r="B5402" s="8"/>
      <c r="C5402" s="8"/>
      <c r="D5402" s="8"/>
      <c r="E5402" s="8"/>
      <c r="F5402" s="8"/>
      <c r="G5402" s="8"/>
      <c r="H5402" s="8"/>
      <c r="I5402" s="8"/>
      <c r="J5402" s="8"/>
      <c r="K5402" s="8"/>
      <c r="L5402" s="8"/>
      <c r="M5402" s="1"/>
      <c r="W5402" s="15"/>
    </row>
    <row r="5403" spans="2:23" ht="0" hidden="1" customHeight="1" x14ac:dyDescent="0.2">
      <c r="B5403" s="8"/>
      <c r="C5403" s="8"/>
      <c r="D5403" s="8"/>
      <c r="E5403" s="8"/>
      <c r="F5403" s="8"/>
      <c r="G5403" s="8"/>
      <c r="H5403" s="8"/>
      <c r="I5403" s="8"/>
      <c r="J5403" s="8"/>
      <c r="K5403" s="8"/>
      <c r="L5403" s="8"/>
      <c r="M5403" s="1"/>
      <c r="W5403" s="15"/>
    </row>
    <row r="5404" spans="2:23" ht="0" hidden="1" customHeight="1" x14ac:dyDescent="0.2">
      <c r="B5404" s="8"/>
      <c r="C5404" s="8"/>
      <c r="D5404" s="8"/>
      <c r="E5404" s="8"/>
      <c r="F5404" s="8"/>
      <c r="G5404" s="8"/>
      <c r="H5404" s="8"/>
      <c r="I5404" s="8"/>
      <c r="J5404" s="8"/>
      <c r="K5404" s="8"/>
      <c r="L5404" s="8"/>
      <c r="M5404" s="1"/>
      <c r="W5404" s="15"/>
    </row>
    <row r="5405" spans="2:23" ht="0" hidden="1" customHeight="1" x14ac:dyDescent="0.2">
      <c r="B5405" s="8"/>
      <c r="C5405" s="8"/>
      <c r="D5405" s="8"/>
      <c r="E5405" s="8"/>
      <c r="F5405" s="8"/>
      <c r="G5405" s="8"/>
      <c r="H5405" s="8"/>
      <c r="I5405" s="8"/>
      <c r="J5405" s="8"/>
      <c r="K5405" s="8"/>
      <c r="L5405" s="8"/>
      <c r="M5405" s="1"/>
      <c r="W5405" s="15"/>
    </row>
    <row r="5406" spans="2:23" ht="0" hidden="1" customHeight="1" x14ac:dyDescent="0.2">
      <c r="B5406" s="8"/>
      <c r="C5406" s="8"/>
      <c r="D5406" s="8"/>
      <c r="E5406" s="8"/>
      <c r="F5406" s="8"/>
      <c r="G5406" s="8"/>
      <c r="H5406" s="8"/>
      <c r="I5406" s="8"/>
      <c r="J5406" s="8"/>
      <c r="K5406" s="8"/>
      <c r="L5406" s="8"/>
      <c r="M5406" s="1"/>
      <c r="W5406" s="15"/>
    </row>
    <row r="5407" spans="2:23" ht="0" hidden="1" customHeight="1" x14ac:dyDescent="0.2">
      <c r="B5407" s="8"/>
      <c r="C5407" s="8"/>
      <c r="D5407" s="8"/>
      <c r="E5407" s="8"/>
      <c r="F5407" s="8"/>
      <c r="G5407" s="8"/>
      <c r="H5407" s="8"/>
      <c r="I5407" s="8"/>
      <c r="J5407" s="8"/>
      <c r="K5407" s="8"/>
      <c r="L5407" s="8"/>
      <c r="M5407" s="1"/>
      <c r="W5407" s="15"/>
    </row>
    <row r="5408" spans="2:23" ht="0" hidden="1" customHeight="1" x14ac:dyDescent="0.2">
      <c r="B5408" s="8"/>
      <c r="C5408" s="8"/>
      <c r="D5408" s="8"/>
      <c r="E5408" s="8"/>
      <c r="F5408" s="8"/>
      <c r="G5408" s="8"/>
      <c r="H5408" s="8"/>
      <c r="I5408" s="8"/>
      <c r="J5408" s="8"/>
      <c r="K5408" s="8"/>
      <c r="L5408" s="8"/>
      <c r="M5408" s="1"/>
      <c r="W5408" s="15"/>
    </row>
    <row r="5409" spans="2:23" ht="0" hidden="1" customHeight="1" x14ac:dyDescent="0.2">
      <c r="B5409" s="8"/>
      <c r="C5409" s="8"/>
      <c r="D5409" s="8"/>
      <c r="E5409" s="8"/>
      <c r="F5409" s="8"/>
      <c r="G5409" s="8"/>
      <c r="H5409" s="8"/>
      <c r="I5409" s="8"/>
      <c r="J5409" s="8"/>
      <c r="K5409" s="8"/>
      <c r="L5409" s="8"/>
      <c r="M5409" s="1"/>
      <c r="W5409" s="15"/>
    </row>
    <row r="5410" spans="2:23" ht="0" hidden="1" customHeight="1" x14ac:dyDescent="0.2">
      <c r="B5410" s="8"/>
      <c r="C5410" s="8"/>
      <c r="D5410" s="8"/>
      <c r="E5410" s="8"/>
      <c r="F5410" s="8"/>
      <c r="G5410" s="8"/>
      <c r="H5410" s="8"/>
      <c r="I5410" s="8"/>
      <c r="J5410" s="8"/>
      <c r="K5410" s="8"/>
      <c r="L5410" s="8"/>
      <c r="M5410" s="1"/>
      <c r="W5410" s="15"/>
    </row>
    <row r="5411" spans="2:23" ht="0" hidden="1" customHeight="1" x14ac:dyDescent="0.2">
      <c r="B5411" s="8"/>
      <c r="C5411" s="8"/>
      <c r="D5411" s="8"/>
      <c r="E5411" s="8"/>
      <c r="F5411" s="8"/>
      <c r="G5411" s="8"/>
      <c r="H5411" s="8"/>
      <c r="I5411" s="8"/>
      <c r="J5411" s="8"/>
      <c r="K5411" s="8"/>
      <c r="L5411" s="8"/>
      <c r="M5411" s="1"/>
      <c r="W5411" s="15"/>
    </row>
    <row r="5412" spans="2:23" ht="0" hidden="1" customHeight="1" x14ac:dyDescent="0.2">
      <c r="B5412" s="8"/>
      <c r="C5412" s="8"/>
      <c r="D5412" s="8"/>
      <c r="E5412" s="8"/>
      <c r="F5412" s="8"/>
      <c r="G5412" s="8"/>
      <c r="H5412" s="8"/>
      <c r="I5412" s="8"/>
      <c r="J5412" s="8"/>
      <c r="K5412" s="8"/>
      <c r="L5412" s="8"/>
      <c r="M5412" s="1"/>
      <c r="W5412" s="15"/>
    </row>
    <row r="5413" spans="2:23" ht="0" hidden="1" customHeight="1" x14ac:dyDescent="0.2">
      <c r="B5413" s="8"/>
      <c r="C5413" s="8"/>
      <c r="D5413" s="8"/>
      <c r="E5413" s="8"/>
      <c r="F5413" s="8"/>
      <c r="G5413" s="8"/>
      <c r="H5413" s="8"/>
      <c r="I5413" s="8"/>
      <c r="J5413" s="8"/>
      <c r="K5413" s="8"/>
      <c r="L5413" s="8"/>
      <c r="M5413" s="1"/>
      <c r="W5413" s="15"/>
    </row>
    <row r="5414" spans="2:23" ht="0" hidden="1" customHeight="1" x14ac:dyDescent="0.2">
      <c r="B5414" s="8"/>
      <c r="C5414" s="8"/>
      <c r="D5414" s="8"/>
      <c r="E5414" s="8"/>
      <c r="F5414" s="8"/>
      <c r="G5414" s="8"/>
      <c r="H5414" s="8"/>
      <c r="I5414" s="8"/>
      <c r="J5414" s="8"/>
      <c r="K5414" s="8"/>
      <c r="L5414" s="8"/>
      <c r="M5414" s="1"/>
      <c r="W5414" s="15"/>
    </row>
    <row r="5415" spans="2:23" ht="0" hidden="1" customHeight="1" x14ac:dyDescent="0.2">
      <c r="B5415" s="8"/>
      <c r="C5415" s="8"/>
      <c r="D5415" s="8"/>
      <c r="E5415" s="8"/>
      <c r="F5415" s="8"/>
      <c r="G5415" s="8"/>
      <c r="H5415" s="8"/>
      <c r="I5415" s="8"/>
      <c r="J5415" s="8"/>
      <c r="K5415" s="8"/>
      <c r="L5415" s="8"/>
      <c r="M5415" s="1"/>
      <c r="W5415" s="15"/>
    </row>
    <row r="5416" spans="2:23" ht="0" hidden="1" customHeight="1" x14ac:dyDescent="0.2">
      <c r="B5416" s="8"/>
      <c r="C5416" s="8"/>
      <c r="D5416" s="8"/>
      <c r="E5416" s="8"/>
      <c r="F5416" s="8"/>
      <c r="G5416" s="8"/>
      <c r="H5416" s="8"/>
      <c r="I5416" s="8"/>
      <c r="J5416" s="8"/>
      <c r="K5416" s="8"/>
      <c r="L5416" s="8"/>
      <c r="M5416" s="1"/>
      <c r="W5416" s="15"/>
    </row>
    <row r="5417" spans="2:23" ht="0" hidden="1" customHeight="1" x14ac:dyDescent="0.2">
      <c r="B5417" s="8"/>
      <c r="C5417" s="8"/>
      <c r="D5417" s="8"/>
      <c r="E5417" s="8"/>
      <c r="F5417" s="8"/>
      <c r="G5417" s="8"/>
      <c r="H5417" s="8"/>
      <c r="I5417" s="8"/>
      <c r="J5417" s="8"/>
      <c r="K5417" s="8"/>
      <c r="L5417" s="8"/>
      <c r="M5417" s="1"/>
      <c r="W5417" s="15"/>
    </row>
    <row r="5418" spans="2:23" ht="0" hidden="1" customHeight="1" x14ac:dyDescent="0.2">
      <c r="B5418" s="8"/>
      <c r="C5418" s="8"/>
      <c r="D5418" s="8"/>
      <c r="E5418" s="8"/>
      <c r="F5418" s="8"/>
      <c r="G5418" s="8"/>
      <c r="H5418" s="8"/>
      <c r="I5418" s="8"/>
      <c r="J5418" s="8"/>
      <c r="K5418" s="8"/>
      <c r="L5418" s="8"/>
      <c r="M5418" s="1"/>
      <c r="W5418" s="15"/>
    </row>
    <row r="5419" spans="2:23" ht="0" hidden="1" customHeight="1" x14ac:dyDescent="0.2">
      <c r="B5419" s="8"/>
      <c r="C5419" s="8"/>
      <c r="D5419" s="8"/>
      <c r="E5419" s="8"/>
      <c r="F5419" s="8"/>
      <c r="G5419" s="8"/>
      <c r="H5419" s="8"/>
      <c r="I5419" s="8"/>
      <c r="J5419" s="8"/>
      <c r="K5419" s="8"/>
      <c r="L5419" s="8"/>
      <c r="M5419" s="1"/>
      <c r="W5419" s="15"/>
    </row>
    <row r="5420" spans="2:23" ht="0" hidden="1" customHeight="1" x14ac:dyDescent="0.2">
      <c r="B5420" s="8"/>
      <c r="C5420" s="8"/>
      <c r="D5420" s="8"/>
      <c r="E5420" s="8"/>
      <c r="F5420" s="8"/>
      <c r="G5420" s="8"/>
      <c r="H5420" s="8"/>
      <c r="I5420" s="8"/>
      <c r="J5420" s="8"/>
      <c r="K5420" s="8"/>
      <c r="L5420" s="8"/>
      <c r="M5420" s="1"/>
      <c r="W5420" s="15"/>
    </row>
    <row r="5421" spans="2:23" ht="0" hidden="1" customHeight="1" x14ac:dyDescent="0.2">
      <c r="B5421" s="8"/>
      <c r="C5421" s="8"/>
      <c r="D5421" s="8"/>
      <c r="E5421" s="8"/>
      <c r="F5421" s="8"/>
      <c r="G5421" s="8"/>
      <c r="H5421" s="8"/>
      <c r="I5421" s="8"/>
      <c r="J5421" s="8"/>
      <c r="K5421" s="8"/>
      <c r="L5421" s="8"/>
      <c r="M5421" s="1"/>
      <c r="W5421" s="15"/>
    </row>
    <row r="5422" spans="2:23" ht="0" hidden="1" customHeight="1" x14ac:dyDescent="0.2">
      <c r="B5422" s="8"/>
      <c r="C5422" s="8"/>
      <c r="D5422" s="8"/>
      <c r="E5422" s="8"/>
      <c r="F5422" s="8"/>
      <c r="G5422" s="8"/>
      <c r="H5422" s="8"/>
      <c r="I5422" s="8"/>
      <c r="J5422" s="8"/>
      <c r="K5422" s="8"/>
      <c r="L5422" s="8"/>
      <c r="M5422" s="1"/>
      <c r="W5422" s="15"/>
    </row>
    <row r="5423" spans="2:23" ht="0" hidden="1" customHeight="1" x14ac:dyDescent="0.2">
      <c r="B5423" s="8"/>
      <c r="C5423" s="8"/>
      <c r="D5423" s="8"/>
      <c r="E5423" s="8"/>
      <c r="F5423" s="8"/>
      <c r="G5423" s="8"/>
      <c r="H5423" s="8"/>
      <c r="I5423" s="8"/>
      <c r="J5423" s="8"/>
      <c r="K5423" s="8"/>
      <c r="L5423" s="8"/>
      <c r="M5423" s="1"/>
      <c r="W5423" s="15"/>
    </row>
    <row r="5424" spans="2:23" ht="0" hidden="1" customHeight="1" x14ac:dyDescent="0.2">
      <c r="B5424" s="8"/>
      <c r="C5424" s="8"/>
      <c r="D5424" s="8"/>
      <c r="E5424" s="8"/>
      <c r="F5424" s="8"/>
      <c r="G5424" s="8"/>
      <c r="H5424" s="8"/>
      <c r="I5424" s="8"/>
      <c r="J5424" s="8"/>
      <c r="K5424" s="8"/>
      <c r="L5424" s="8"/>
      <c r="M5424" s="1"/>
      <c r="W5424" s="15"/>
    </row>
    <row r="5425" spans="2:23" ht="0" hidden="1" customHeight="1" x14ac:dyDescent="0.2">
      <c r="B5425" s="8"/>
      <c r="C5425" s="8"/>
      <c r="D5425" s="8"/>
      <c r="E5425" s="8"/>
      <c r="F5425" s="8"/>
      <c r="G5425" s="8"/>
      <c r="H5425" s="8"/>
      <c r="I5425" s="8"/>
      <c r="J5425" s="8"/>
      <c r="K5425" s="8"/>
      <c r="L5425" s="8"/>
      <c r="M5425" s="1"/>
      <c r="W5425" s="15"/>
    </row>
    <row r="5426" spans="2:23" ht="0" hidden="1" customHeight="1" x14ac:dyDescent="0.2">
      <c r="B5426" s="8"/>
      <c r="C5426" s="8"/>
      <c r="D5426" s="8"/>
      <c r="E5426" s="8"/>
      <c r="F5426" s="8"/>
      <c r="G5426" s="8"/>
      <c r="H5426" s="8"/>
      <c r="I5426" s="8"/>
      <c r="J5426" s="8"/>
      <c r="K5426" s="8"/>
      <c r="L5426" s="8"/>
      <c r="M5426" s="1"/>
      <c r="W5426" s="15"/>
    </row>
    <row r="5427" spans="2:23" ht="0" hidden="1" customHeight="1" x14ac:dyDescent="0.2">
      <c r="B5427" s="8"/>
      <c r="C5427" s="8"/>
      <c r="D5427" s="8"/>
      <c r="E5427" s="8"/>
      <c r="F5427" s="8"/>
      <c r="G5427" s="8"/>
      <c r="H5427" s="8"/>
      <c r="I5427" s="8"/>
      <c r="J5427" s="8"/>
      <c r="K5427" s="8"/>
      <c r="L5427" s="8"/>
      <c r="M5427" s="1"/>
      <c r="W5427" s="15"/>
    </row>
    <row r="5428" spans="2:23" ht="0" hidden="1" customHeight="1" x14ac:dyDescent="0.2">
      <c r="B5428" s="8"/>
      <c r="C5428" s="8"/>
      <c r="D5428" s="8"/>
      <c r="E5428" s="8"/>
      <c r="F5428" s="8"/>
      <c r="G5428" s="8"/>
      <c r="H5428" s="8"/>
      <c r="I5428" s="8"/>
      <c r="J5428" s="8"/>
      <c r="K5428" s="8"/>
      <c r="L5428" s="8"/>
      <c r="M5428" s="1"/>
      <c r="W5428" s="15"/>
    </row>
    <row r="5429" spans="2:23" ht="0" hidden="1" customHeight="1" x14ac:dyDescent="0.2">
      <c r="B5429" s="8"/>
      <c r="C5429" s="8"/>
      <c r="D5429" s="8"/>
      <c r="E5429" s="8"/>
      <c r="F5429" s="8"/>
      <c r="G5429" s="8"/>
      <c r="H5429" s="8"/>
      <c r="I5429" s="8"/>
      <c r="J5429" s="8"/>
      <c r="K5429" s="8"/>
      <c r="L5429" s="8"/>
      <c r="M5429" s="1"/>
      <c r="W5429" s="15"/>
    </row>
    <row r="5430" spans="2:23" ht="0" hidden="1" customHeight="1" x14ac:dyDescent="0.2">
      <c r="B5430" s="8"/>
      <c r="C5430" s="8"/>
      <c r="D5430" s="8"/>
      <c r="E5430" s="8"/>
      <c r="F5430" s="8"/>
      <c r="G5430" s="8"/>
      <c r="H5430" s="8"/>
      <c r="I5430" s="8"/>
      <c r="J5430" s="8"/>
      <c r="K5430" s="8"/>
      <c r="L5430" s="8"/>
      <c r="M5430" s="1"/>
      <c r="W5430" s="15"/>
    </row>
    <row r="5431" spans="2:23" ht="0" hidden="1" customHeight="1" x14ac:dyDescent="0.2">
      <c r="B5431" s="8"/>
      <c r="C5431" s="8"/>
      <c r="D5431" s="8"/>
      <c r="E5431" s="8"/>
      <c r="F5431" s="8"/>
      <c r="G5431" s="8"/>
      <c r="H5431" s="8"/>
      <c r="I5431" s="8"/>
      <c r="J5431" s="8"/>
      <c r="K5431" s="8"/>
      <c r="L5431" s="8"/>
      <c r="M5431" s="1"/>
      <c r="W5431" s="15"/>
    </row>
    <row r="5432" spans="2:23" ht="0" hidden="1" customHeight="1" x14ac:dyDescent="0.2">
      <c r="B5432" s="8"/>
      <c r="C5432" s="8"/>
      <c r="D5432" s="8"/>
      <c r="E5432" s="8"/>
      <c r="F5432" s="8"/>
      <c r="G5432" s="8"/>
      <c r="H5432" s="8"/>
      <c r="I5432" s="8"/>
      <c r="J5432" s="8"/>
      <c r="K5432" s="8"/>
      <c r="L5432" s="8"/>
      <c r="M5432" s="1"/>
      <c r="W5432" s="15"/>
    </row>
    <row r="5433" spans="2:23" ht="0" hidden="1" customHeight="1" x14ac:dyDescent="0.2">
      <c r="B5433" s="8"/>
      <c r="C5433" s="8"/>
      <c r="D5433" s="8"/>
      <c r="E5433" s="8"/>
      <c r="F5433" s="8"/>
      <c r="G5433" s="8"/>
      <c r="H5433" s="8"/>
      <c r="I5433" s="8"/>
      <c r="J5433" s="8"/>
      <c r="K5433" s="8"/>
      <c r="L5433" s="8"/>
      <c r="M5433" s="1"/>
      <c r="W5433" s="15"/>
    </row>
    <row r="5434" spans="2:23" ht="0" hidden="1" customHeight="1" x14ac:dyDescent="0.2">
      <c r="B5434" s="8"/>
      <c r="C5434" s="8"/>
      <c r="D5434" s="8"/>
      <c r="E5434" s="8"/>
      <c r="F5434" s="8"/>
      <c r="G5434" s="8"/>
      <c r="H5434" s="8"/>
      <c r="I5434" s="8"/>
      <c r="J5434" s="8"/>
      <c r="K5434" s="8"/>
      <c r="L5434" s="8"/>
      <c r="M5434" s="1"/>
      <c r="W5434" s="15"/>
    </row>
    <row r="5435" spans="2:23" ht="0" hidden="1" customHeight="1" x14ac:dyDescent="0.2">
      <c r="B5435" s="8"/>
      <c r="C5435" s="8"/>
      <c r="D5435" s="8"/>
      <c r="E5435" s="8"/>
      <c r="F5435" s="8"/>
      <c r="G5435" s="8"/>
      <c r="H5435" s="8"/>
      <c r="I5435" s="8"/>
      <c r="J5435" s="8"/>
      <c r="K5435" s="8"/>
      <c r="L5435" s="8"/>
      <c r="M5435" s="1"/>
      <c r="W5435" s="15"/>
    </row>
    <row r="5436" spans="2:23" ht="0" hidden="1" customHeight="1" x14ac:dyDescent="0.2">
      <c r="B5436" s="8"/>
      <c r="C5436" s="8"/>
      <c r="D5436" s="8"/>
      <c r="E5436" s="8"/>
      <c r="F5436" s="8"/>
      <c r="G5436" s="8"/>
      <c r="H5436" s="8"/>
      <c r="I5436" s="8"/>
      <c r="J5436" s="8"/>
      <c r="K5436" s="8"/>
      <c r="L5436" s="8"/>
      <c r="M5436" s="1"/>
      <c r="W5436" s="15"/>
    </row>
    <row r="5437" spans="2:23" ht="0" hidden="1" customHeight="1" x14ac:dyDescent="0.2">
      <c r="B5437" s="8"/>
      <c r="C5437" s="8"/>
      <c r="D5437" s="8"/>
      <c r="E5437" s="8"/>
      <c r="F5437" s="8"/>
      <c r="G5437" s="8"/>
      <c r="H5437" s="8"/>
      <c r="I5437" s="8"/>
      <c r="J5437" s="8"/>
      <c r="K5437" s="8"/>
      <c r="L5437" s="8"/>
      <c r="M5437" s="1"/>
      <c r="W5437" s="15"/>
    </row>
    <row r="5438" spans="2:23" ht="0" hidden="1" customHeight="1" x14ac:dyDescent="0.2">
      <c r="B5438" s="8"/>
      <c r="C5438" s="8"/>
      <c r="D5438" s="8"/>
      <c r="E5438" s="8"/>
      <c r="F5438" s="8"/>
      <c r="G5438" s="8"/>
      <c r="H5438" s="8"/>
      <c r="I5438" s="8"/>
      <c r="J5438" s="8"/>
      <c r="K5438" s="8"/>
      <c r="L5438" s="8"/>
      <c r="M5438" s="1"/>
      <c r="W5438" s="15"/>
    </row>
    <row r="5439" spans="2:23" ht="0" hidden="1" customHeight="1" x14ac:dyDescent="0.2">
      <c r="B5439" s="8"/>
      <c r="C5439" s="8"/>
      <c r="D5439" s="8"/>
      <c r="E5439" s="8"/>
      <c r="F5439" s="8"/>
      <c r="G5439" s="8"/>
      <c r="H5439" s="8"/>
      <c r="I5439" s="8"/>
      <c r="J5439" s="8"/>
      <c r="K5439" s="8"/>
      <c r="L5439" s="8"/>
      <c r="M5439" s="1"/>
      <c r="W5439" s="15"/>
    </row>
    <row r="5440" spans="2:23" ht="0" hidden="1" customHeight="1" x14ac:dyDescent="0.2">
      <c r="B5440" s="8"/>
      <c r="C5440" s="8"/>
      <c r="D5440" s="8"/>
      <c r="E5440" s="8"/>
      <c r="F5440" s="8"/>
      <c r="G5440" s="8"/>
      <c r="H5440" s="8"/>
      <c r="I5440" s="8"/>
      <c r="J5440" s="8"/>
      <c r="K5440" s="8"/>
      <c r="L5440" s="8"/>
      <c r="M5440" s="1"/>
      <c r="W5440" s="15"/>
    </row>
    <row r="5441" spans="2:23" ht="0" hidden="1" customHeight="1" x14ac:dyDescent="0.2">
      <c r="B5441" s="8"/>
      <c r="C5441" s="8"/>
      <c r="D5441" s="8"/>
      <c r="E5441" s="8"/>
      <c r="F5441" s="8"/>
      <c r="G5441" s="8"/>
      <c r="H5441" s="8"/>
      <c r="I5441" s="8"/>
      <c r="J5441" s="8"/>
      <c r="K5441" s="8"/>
      <c r="L5441" s="8"/>
      <c r="M5441" s="1"/>
      <c r="W5441" s="15"/>
    </row>
    <row r="5442" spans="2:23" ht="0" hidden="1" customHeight="1" x14ac:dyDescent="0.2">
      <c r="B5442" s="8"/>
      <c r="C5442" s="8"/>
      <c r="D5442" s="8"/>
      <c r="E5442" s="8"/>
      <c r="F5442" s="8"/>
      <c r="G5442" s="8"/>
      <c r="H5442" s="8"/>
      <c r="I5442" s="8"/>
      <c r="J5442" s="8"/>
      <c r="K5442" s="8"/>
      <c r="L5442" s="8"/>
      <c r="M5442" s="1"/>
      <c r="W5442" s="15"/>
    </row>
    <row r="5443" spans="2:23" ht="0" hidden="1" customHeight="1" x14ac:dyDescent="0.2">
      <c r="B5443" s="8"/>
      <c r="C5443" s="8"/>
      <c r="D5443" s="8"/>
      <c r="E5443" s="8"/>
      <c r="F5443" s="8"/>
      <c r="G5443" s="8"/>
      <c r="H5443" s="8"/>
      <c r="I5443" s="8"/>
      <c r="J5443" s="8"/>
      <c r="K5443" s="8"/>
      <c r="L5443" s="8"/>
      <c r="M5443" s="1"/>
      <c r="W5443" s="15"/>
    </row>
    <row r="5444" spans="2:23" ht="0" hidden="1" customHeight="1" x14ac:dyDescent="0.2">
      <c r="B5444" s="8"/>
      <c r="C5444" s="8"/>
      <c r="D5444" s="8"/>
      <c r="E5444" s="8"/>
      <c r="F5444" s="8"/>
      <c r="G5444" s="8"/>
      <c r="H5444" s="8"/>
      <c r="I5444" s="8"/>
      <c r="J5444" s="8"/>
      <c r="K5444" s="8"/>
      <c r="L5444" s="8"/>
      <c r="M5444" s="1"/>
      <c r="W5444" s="15"/>
    </row>
    <row r="5445" spans="2:23" ht="0" hidden="1" customHeight="1" x14ac:dyDescent="0.2">
      <c r="B5445" s="8"/>
      <c r="C5445" s="8"/>
      <c r="D5445" s="8"/>
      <c r="E5445" s="8"/>
      <c r="F5445" s="8"/>
      <c r="G5445" s="8"/>
      <c r="H5445" s="8"/>
      <c r="I5445" s="8"/>
      <c r="J5445" s="8"/>
      <c r="K5445" s="8"/>
      <c r="L5445" s="8"/>
      <c r="M5445" s="1"/>
      <c r="W5445" s="15"/>
    </row>
    <row r="5446" spans="2:23" ht="0" hidden="1" customHeight="1" x14ac:dyDescent="0.2">
      <c r="B5446" s="8"/>
      <c r="C5446" s="8"/>
      <c r="D5446" s="8"/>
      <c r="E5446" s="8"/>
      <c r="F5446" s="8"/>
      <c r="G5446" s="8"/>
      <c r="H5446" s="8"/>
      <c r="I5446" s="8"/>
      <c r="J5446" s="8"/>
      <c r="K5446" s="8"/>
      <c r="L5446" s="8"/>
      <c r="M5446" s="1"/>
      <c r="W5446" s="15"/>
    </row>
    <row r="5447" spans="2:23" ht="0" hidden="1" customHeight="1" x14ac:dyDescent="0.2">
      <c r="B5447" s="8"/>
      <c r="C5447" s="8"/>
      <c r="D5447" s="8"/>
      <c r="E5447" s="8"/>
      <c r="F5447" s="8"/>
      <c r="G5447" s="8"/>
      <c r="H5447" s="8"/>
      <c r="I5447" s="8"/>
      <c r="J5447" s="8"/>
      <c r="K5447" s="8"/>
      <c r="L5447" s="8"/>
      <c r="M5447" s="1"/>
      <c r="W5447" s="15"/>
    </row>
    <row r="5448" spans="2:23" ht="0" hidden="1" customHeight="1" x14ac:dyDescent="0.2">
      <c r="B5448" s="8"/>
      <c r="C5448" s="8"/>
      <c r="D5448" s="8"/>
      <c r="E5448" s="8"/>
      <c r="F5448" s="8"/>
      <c r="G5448" s="8"/>
      <c r="H5448" s="8"/>
      <c r="I5448" s="8"/>
      <c r="J5448" s="8"/>
      <c r="K5448" s="8"/>
      <c r="L5448" s="8"/>
      <c r="M5448" s="1"/>
      <c r="W5448" s="15"/>
    </row>
    <row r="5449" spans="2:23" ht="0" hidden="1" customHeight="1" x14ac:dyDescent="0.2">
      <c r="B5449" s="8"/>
      <c r="C5449" s="8"/>
      <c r="D5449" s="8"/>
      <c r="E5449" s="8"/>
      <c r="F5449" s="8"/>
      <c r="G5449" s="8"/>
      <c r="H5449" s="8"/>
      <c r="I5449" s="8"/>
      <c r="J5449" s="8"/>
      <c r="K5449" s="8"/>
      <c r="L5449" s="8"/>
      <c r="M5449" s="1"/>
      <c r="W5449" s="15"/>
    </row>
    <row r="5450" spans="2:23" ht="0" hidden="1" customHeight="1" x14ac:dyDescent="0.2">
      <c r="B5450" s="8"/>
      <c r="C5450" s="8"/>
      <c r="D5450" s="8"/>
      <c r="E5450" s="8"/>
      <c r="F5450" s="8"/>
      <c r="G5450" s="8"/>
      <c r="H5450" s="8"/>
      <c r="I5450" s="8"/>
      <c r="J5450" s="8"/>
      <c r="K5450" s="8"/>
      <c r="L5450" s="8"/>
      <c r="M5450" s="1"/>
      <c r="W5450" s="15"/>
    </row>
    <row r="5451" spans="2:23" ht="0" hidden="1" customHeight="1" x14ac:dyDescent="0.2">
      <c r="B5451" s="8"/>
      <c r="C5451" s="8"/>
      <c r="D5451" s="8"/>
      <c r="E5451" s="8"/>
      <c r="F5451" s="8"/>
      <c r="G5451" s="8"/>
      <c r="H5451" s="8"/>
      <c r="I5451" s="8"/>
      <c r="J5451" s="8"/>
      <c r="K5451" s="8"/>
      <c r="L5451" s="8"/>
      <c r="M5451" s="1"/>
      <c r="W5451" s="15"/>
    </row>
    <row r="5452" spans="2:23" ht="0" hidden="1" customHeight="1" x14ac:dyDescent="0.2">
      <c r="B5452" s="8"/>
      <c r="C5452" s="8"/>
      <c r="D5452" s="8"/>
      <c r="E5452" s="8"/>
      <c r="F5452" s="8"/>
      <c r="G5452" s="8"/>
      <c r="H5452" s="8"/>
      <c r="I5452" s="8"/>
      <c r="J5452" s="8"/>
      <c r="K5452" s="8"/>
      <c r="L5452" s="8"/>
      <c r="M5452" s="1"/>
      <c r="W5452" s="15"/>
    </row>
    <row r="5453" spans="2:23" ht="0" hidden="1" customHeight="1" x14ac:dyDescent="0.2">
      <c r="B5453" s="8"/>
      <c r="C5453" s="8"/>
      <c r="D5453" s="8"/>
      <c r="E5453" s="8"/>
      <c r="F5453" s="8"/>
      <c r="G5453" s="8"/>
      <c r="H5453" s="8"/>
      <c r="I5453" s="8"/>
      <c r="J5453" s="8"/>
      <c r="K5453" s="8"/>
      <c r="L5453" s="8"/>
      <c r="M5453" s="1"/>
      <c r="W5453" s="15"/>
    </row>
    <row r="5454" spans="2:23" ht="0" hidden="1" customHeight="1" x14ac:dyDescent="0.2">
      <c r="B5454" s="8"/>
      <c r="C5454" s="8"/>
      <c r="D5454" s="8"/>
      <c r="E5454" s="8"/>
      <c r="F5454" s="8"/>
      <c r="G5454" s="8"/>
      <c r="H5454" s="8"/>
      <c r="I5454" s="8"/>
      <c r="J5454" s="8"/>
      <c r="K5454" s="8"/>
      <c r="L5454" s="8"/>
      <c r="M5454" s="1"/>
      <c r="W5454" s="15"/>
    </row>
    <row r="5455" spans="2:23" ht="0" hidden="1" customHeight="1" x14ac:dyDescent="0.2">
      <c r="B5455" s="8"/>
      <c r="C5455" s="8"/>
      <c r="D5455" s="8"/>
      <c r="E5455" s="8"/>
      <c r="F5455" s="8"/>
      <c r="G5455" s="8"/>
      <c r="H5455" s="8"/>
      <c r="I5455" s="8"/>
      <c r="J5455" s="8"/>
      <c r="K5455" s="8"/>
      <c r="L5455" s="8"/>
      <c r="M5455" s="1"/>
      <c r="W5455" s="15"/>
    </row>
    <row r="5456" spans="2:23" ht="0" hidden="1" customHeight="1" x14ac:dyDescent="0.2">
      <c r="B5456" s="8"/>
      <c r="C5456" s="8"/>
      <c r="D5456" s="8"/>
      <c r="E5456" s="8"/>
      <c r="F5456" s="8"/>
      <c r="G5456" s="8"/>
      <c r="H5456" s="8"/>
      <c r="I5456" s="8"/>
      <c r="J5456" s="8"/>
      <c r="K5456" s="8"/>
      <c r="L5456" s="8"/>
      <c r="M5456" s="1"/>
      <c r="W5456" s="15"/>
    </row>
    <row r="5457" spans="2:23" ht="0" hidden="1" customHeight="1" x14ac:dyDescent="0.2">
      <c r="B5457" s="8"/>
      <c r="C5457" s="8"/>
      <c r="D5457" s="8"/>
      <c r="E5457" s="8"/>
      <c r="F5457" s="8"/>
      <c r="G5457" s="8"/>
      <c r="H5457" s="8"/>
      <c r="I5457" s="8"/>
      <c r="J5457" s="8"/>
      <c r="K5457" s="8"/>
      <c r="L5457" s="8"/>
      <c r="M5457" s="1"/>
      <c r="W5457" s="15"/>
    </row>
    <row r="5458" spans="2:23" ht="0" hidden="1" customHeight="1" x14ac:dyDescent="0.2">
      <c r="B5458" s="8"/>
      <c r="C5458" s="8"/>
      <c r="D5458" s="8"/>
      <c r="E5458" s="8"/>
      <c r="F5458" s="8"/>
      <c r="G5458" s="8"/>
      <c r="H5458" s="8"/>
      <c r="I5458" s="8"/>
      <c r="J5458" s="8"/>
      <c r="K5458" s="8"/>
      <c r="L5458" s="8"/>
      <c r="M5458" s="1"/>
      <c r="W5458" s="15"/>
    </row>
    <row r="5459" spans="2:23" ht="0" hidden="1" customHeight="1" x14ac:dyDescent="0.2">
      <c r="B5459" s="8"/>
      <c r="C5459" s="8"/>
      <c r="D5459" s="8"/>
      <c r="E5459" s="8"/>
      <c r="F5459" s="8"/>
      <c r="G5459" s="8"/>
      <c r="H5459" s="8"/>
      <c r="I5459" s="8"/>
      <c r="J5459" s="8"/>
      <c r="K5459" s="8"/>
      <c r="L5459" s="8"/>
      <c r="M5459" s="1"/>
      <c r="W5459" s="15"/>
    </row>
    <row r="5460" spans="2:23" ht="0" hidden="1" customHeight="1" x14ac:dyDescent="0.2">
      <c r="B5460" s="8"/>
      <c r="C5460" s="8"/>
      <c r="D5460" s="8"/>
      <c r="E5460" s="8"/>
      <c r="F5460" s="8"/>
      <c r="G5460" s="8"/>
      <c r="H5460" s="8"/>
      <c r="I5460" s="8"/>
      <c r="J5460" s="8"/>
      <c r="K5460" s="8"/>
      <c r="L5460" s="8"/>
      <c r="M5460" s="1"/>
      <c r="W5460" s="15"/>
    </row>
    <row r="5461" spans="2:23" ht="0" hidden="1" customHeight="1" x14ac:dyDescent="0.2">
      <c r="B5461" s="8"/>
      <c r="C5461" s="8"/>
      <c r="D5461" s="8"/>
      <c r="E5461" s="8"/>
      <c r="F5461" s="8"/>
      <c r="G5461" s="8"/>
      <c r="H5461" s="8"/>
      <c r="I5461" s="8"/>
      <c r="J5461" s="8"/>
      <c r="K5461" s="8"/>
      <c r="L5461" s="8"/>
      <c r="M5461" s="1"/>
      <c r="W5461" s="15"/>
    </row>
    <row r="5462" spans="2:23" ht="0" hidden="1" customHeight="1" x14ac:dyDescent="0.2">
      <c r="B5462" s="8"/>
      <c r="C5462" s="8"/>
      <c r="D5462" s="8"/>
      <c r="E5462" s="8"/>
      <c r="F5462" s="8"/>
      <c r="G5462" s="8"/>
      <c r="H5462" s="8"/>
      <c r="I5462" s="8"/>
      <c r="J5462" s="8"/>
      <c r="K5462" s="8"/>
      <c r="L5462" s="8"/>
      <c r="M5462" s="1"/>
      <c r="W5462" s="15"/>
    </row>
    <row r="5463" spans="2:23" ht="0" hidden="1" customHeight="1" x14ac:dyDescent="0.2">
      <c r="B5463" s="8"/>
      <c r="C5463" s="8"/>
      <c r="D5463" s="8"/>
      <c r="E5463" s="8"/>
      <c r="F5463" s="8"/>
      <c r="G5463" s="8"/>
      <c r="H5463" s="8"/>
      <c r="I5463" s="8"/>
      <c r="J5463" s="8"/>
      <c r="K5463" s="8"/>
      <c r="L5463" s="8"/>
      <c r="M5463" s="1"/>
      <c r="W5463" s="15"/>
    </row>
    <row r="5464" spans="2:23" ht="0" hidden="1" customHeight="1" x14ac:dyDescent="0.2">
      <c r="B5464" s="8"/>
      <c r="C5464" s="8"/>
      <c r="D5464" s="8"/>
      <c r="E5464" s="8"/>
      <c r="F5464" s="8"/>
      <c r="G5464" s="8"/>
      <c r="H5464" s="8"/>
      <c r="I5464" s="8"/>
      <c r="J5464" s="8"/>
      <c r="K5464" s="8"/>
      <c r="L5464" s="8"/>
      <c r="M5464" s="1"/>
      <c r="W5464" s="15"/>
    </row>
    <row r="5465" spans="2:23" ht="0" hidden="1" customHeight="1" x14ac:dyDescent="0.2">
      <c r="B5465" s="8"/>
      <c r="C5465" s="8"/>
      <c r="D5465" s="8"/>
      <c r="E5465" s="8"/>
      <c r="F5465" s="8"/>
      <c r="G5465" s="8"/>
      <c r="H5465" s="8"/>
      <c r="I5465" s="8"/>
      <c r="J5465" s="8"/>
      <c r="K5465" s="8"/>
      <c r="L5465" s="8"/>
      <c r="M5465" s="1"/>
      <c r="W5465" s="15"/>
    </row>
    <row r="5466" spans="2:23" ht="0" hidden="1" customHeight="1" x14ac:dyDescent="0.2">
      <c r="B5466" s="8"/>
      <c r="C5466" s="8"/>
      <c r="D5466" s="8"/>
      <c r="E5466" s="8"/>
      <c r="F5466" s="8"/>
      <c r="G5466" s="8"/>
      <c r="H5466" s="8"/>
      <c r="I5466" s="8"/>
      <c r="J5466" s="8"/>
      <c r="K5466" s="8"/>
      <c r="L5466" s="8"/>
      <c r="M5466" s="1"/>
      <c r="W5466" s="15"/>
    </row>
    <row r="5467" spans="2:23" ht="0" hidden="1" customHeight="1" x14ac:dyDescent="0.2">
      <c r="B5467" s="8"/>
      <c r="C5467" s="8"/>
      <c r="D5467" s="8"/>
      <c r="E5467" s="8"/>
      <c r="F5467" s="8"/>
      <c r="G5467" s="8"/>
      <c r="H5467" s="8"/>
      <c r="I5467" s="8"/>
      <c r="J5467" s="8"/>
      <c r="K5467" s="8"/>
      <c r="L5467" s="8"/>
      <c r="M5467" s="1"/>
      <c r="W5467" s="15"/>
    </row>
    <row r="5468" spans="2:23" ht="0" hidden="1" customHeight="1" x14ac:dyDescent="0.2">
      <c r="B5468" s="8"/>
      <c r="C5468" s="8"/>
      <c r="D5468" s="8"/>
      <c r="E5468" s="8"/>
      <c r="F5468" s="8"/>
      <c r="G5468" s="8"/>
      <c r="H5468" s="8"/>
      <c r="I5468" s="8"/>
      <c r="J5468" s="8"/>
      <c r="K5468" s="8"/>
      <c r="L5468" s="8"/>
      <c r="M5468" s="1"/>
      <c r="W5468" s="15"/>
    </row>
    <row r="5469" spans="2:23" ht="0" hidden="1" customHeight="1" x14ac:dyDescent="0.2">
      <c r="B5469" s="8"/>
      <c r="C5469" s="8"/>
      <c r="D5469" s="8"/>
      <c r="E5469" s="8"/>
      <c r="F5469" s="8"/>
      <c r="G5469" s="8"/>
      <c r="H5469" s="8"/>
      <c r="I5469" s="8"/>
      <c r="J5469" s="8"/>
      <c r="K5469" s="8"/>
      <c r="L5469" s="8"/>
      <c r="M5469" s="1"/>
      <c r="W5469" s="15"/>
    </row>
    <row r="5470" spans="2:23" ht="0" hidden="1" customHeight="1" x14ac:dyDescent="0.2">
      <c r="B5470" s="8"/>
      <c r="C5470" s="8"/>
      <c r="D5470" s="8"/>
      <c r="E5470" s="8"/>
      <c r="F5470" s="8"/>
      <c r="G5470" s="8"/>
      <c r="H5470" s="8"/>
      <c r="I5470" s="8"/>
      <c r="J5470" s="8"/>
      <c r="K5470" s="8"/>
      <c r="L5470" s="8"/>
      <c r="M5470" s="1"/>
      <c r="W5470" s="15"/>
    </row>
    <row r="5471" spans="2:23" ht="0" hidden="1" customHeight="1" x14ac:dyDescent="0.2">
      <c r="B5471" s="8"/>
      <c r="C5471" s="8"/>
      <c r="D5471" s="8"/>
      <c r="E5471" s="8"/>
      <c r="F5471" s="8"/>
      <c r="G5471" s="8"/>
      <c r="H5471" s="8"/>
      <c r="I5471" s="8"/>
      <c r="J5471" s="8"/>
      <c r="K5471" s="8"/>
      <c r="L5471" s="8"/>
      <c r="M5471" s="1"/>
      <c r="W5471" s="15"/>
    </row>
    <row r="5472" spans="2:23" ht="0" hidden="1" customHeight="1" x14ac:dyDescent="0.2">
      <c r="B5472" s="8"/>
      <c r="C5472" s="8"/>
      <c r="D5472" s="8"/>
      <c r="E5472" s="8"/>
      <c r="F5472" s="8"/>
      <c r="G5472" s="8"/>
      <c r="H5472" s="8"/>
      <c r="I5472" s="8"/>
      <c r="J5472" s="8"/>
      <c r="K5472" s="8"/>
      <c r="L5472" s="8"/>
      <c r="M5472" s="1"/>
      <c r="W5472" s="15"/>
    </row>
    <row r="5473" spans="2:23" ht="0" hidden="1" customHeight="1" x14ac:dyDescent="0.2">
      <c r="B5473" s="8"/>
      <c r="C5473" s="8"/>
      <c r="D5473" s="8"/>
      <c r="E5473" s="8"/>
      <c r="F5473" s="8"/>
      <c r="G5473" s="8"/>
      <c r="H5473" s="8"/>
      <c r="I5473" s="8"/>
      <c r="J5473" s="8"/>
      <c r="K5473" s="8"/>
      <c r="L5473" s="8"/>
      <c r="M5473" s="1"/>
      <c r="W5473" s="15"/>
    </row>
    <row r="5474" spans="2:23" ht="0" hidden="1" customHeight="1" x14ac:dyDescent="0.2">
      <c r="B5474" s="8"/>
      <c r="C5474" s="8"/>
      <c r="D5474" s="8"/>
      <c r="E5474" s="8"/>
      <c r="F5474" s="8"/>
      <c r="G5474" s="8"/>
      <c r="H5474" s="8"/>
      <c r="I5474" s="8"/>
      <c r="J5474" s="8"/>
      <c r="K5474" s="8"/>
      <c r="L5474" s="8"/>
      <c r="M5474" s="1"/>
      <c r="W5474" s="15"/>
    </row>
    <row r="5475" spans="2:23" ht="0" hidden="1" customHeight="1" x14ac:dyDescent="0.2">
      <c r="B5475" s="8"/>
      <c r="C5475" s="8"/>
      <c r="D5475" s="8"/>
      <c r="E5475" s="8"/>
      <c r="F5475" s="8"/>
      <c r="G5475" s="8"/>
      <c r="H5475" s="8"/>
      <c r="I5475" s="8"/>
      <c r="J5475" s="8"/>
      <c r="K5475" s="8"/>
      <c r="L5475" s="8"/>
      <c r="M5475" s="1"/>
      <c r="W5475" s="15"/>
    </row>
    <row r="5476" spans="2:23" ht="0" hidden="1" customHeight="1" x14ac:dyDescent="0.2">
      <c r="B5476" s="8"/>
      <c r="C5476" s="8"/>
      <c r="D5476" s="8"/>
      <c r="E5476" s="8"/>
      <c r="F5476" s="8"/>
      <c r="G5476" s="8"/>
      <c r="H5476" s="8"/>
      <c r="I5476" s="8"/>
      <c r="J5476" s="8"/>
      <c r="K5476" s="8"/>
      <c r="L5476" s="8"/>
      <c r="M5476" s="1"/>
      <c r="W5476" s="15"/>
    </row>
    <row r="5477" spans="2:23" ht="0" hidden="1" customHeight="1" x14ac:dyDescent="0.2">
      <c r="B5477" s="8"/>
      <c r="C5477" s="8"/>
      <c r="D5477" s="8"/>
      <c r="E5477" s="8"/>
      <c r="F5477" s="8"/>
      <c r="G5477" s="8"/>
      <c r="H5477" s="8"/>
      <c r="I5477" s="8"/>
      <c r="J5477" s="8"/>
      <c r="K5477" s="8"/>
      <c r="L5477" s="8"/>
      <c r="M5477" s="1"/>
      <c r="W5477" s="15"/>
    </row>
    <row r="5478" spans="2:23" ht="0" hidden="1" customHeight="1" x14ac:dyDescent="0.2">
      <c r="B5478" s="8"/>
      <c r="C5478" s="8"/>
      <c r="D5478" s="8"/>
      <c r="E5478" s="8"/>
      <c r="F5478" s="8"/>
      <c r="G5478" s="8"/>
      <c r="H5478" s="8"/>
      <c r="I5478" s="8"/>
      <c r="J5478" s="8"/>
      <c r="K5478" s="8"/>
      <c r="L5478" s="8"/>
      <c r="M5478" s="1"/>
      <c r="W5478" s="15"/>
    </row>
    <row r="5479" spans="2:23" ht="0" hidden="1" customHeight="1" x14ac:dyDescent="0.2">
      <c r="B5479" s="8"/>
      <c r="C5479" s="8"/>
      <c r="D5479" s="8"/>
      <c r="E5479" s="8"/>
      <c r="F5479" s="8"/>
      <c r="G5479" s="8"/>
      <c r="H5479" s="8"/>
      <c r="I5479" s="8"/>
      <c r="J5479" s="8"/>
      <c r="K5479" s="8"/>
      <c r="L5479" s="8"/>
      <c r="M5479" s="1"/>
      <c r="W5479" s="15"/>
    </row>
    <row r="5480" spans="2:23" ht="0" hidden="1" customHeight="1" x14ac:dyDescent="0.2">
      <c r="B5480" s="8"/>
      <c r="C5480" s="8"/>
      <c r="D5480" s="8"/>
      <c r="E5480" s="8"/>
      <c r="F5480" s="8"/>
      <c r="G5480" s="8"/>
      <c r="H5480" s="8"/>
      <c r="I5480" s="8"/>
      <c r="J5480" s="8"/>
      <c r="K5480" s="8"/>
      <c r="L5480" s="8"/>
      <c r="M5480" s="1"/>
      <c r="W5480" s="15"/>
    </row>
    <row r="5481" spans="2:23" ht="0" hidden="1" customHeight="1" x14ac:dyDescent="0.2">
      <c r="B5481" s="8"/>
      <c r="C5481" s="8"/>
      <c r="D5481" s="8"/>
      <c r="E5481" s="8"/>
      <c r="F5481" s="8"/>
      <c r="G5481" s="8"/>
      <c r="H5481" s="8"/>
      <c r="I5481" s="8"/>
      <c r="J5481" s="8"/>
      <c r="K5481" s="8"/>
      <c r="L5481" s="8"/>
      <c r="M5481" s="1"/>
      <c r="W5481" s="15"/>
    </row>
    <row r="5482" spans="2:23" ht="0" hidden="1" customHeight="1" x14ac:dyDescent="0.2">
      <c r="B5482" s="8"/>
      <c r="C5482" s="8"/>
      <c r="D5482" s="8"/>
      <c r="E5482" s="8"/>
      <c r="F5482" s="8"/>
      <c r="G5482" s="8"/>
      <c r="H5482" s="8"/>
      <c r="I5482" s="8"/>
      <c r="J5482" s="8"/>
      <c r="K5482" s="8"/>
      <c r="L5482" s="8"/>
      <c r="M5482" s="1"/>
      <c r="W5482" s="15"/>
    </row>
    <row r="5483" spans="2:23" ht="0" hidden="1" customHeight="1" x14ac:dyDescent="0.2">
      <c r="B5483" s="8"/>
      <c r="C5483" s="8"/>
      <c r="D5483" s="8"/>
      <c r="E5483" s="8"/>
      <c r="F5483" s="8"/>
      <c r="G5483" s="8"/>
      <c r="H5483" s="8"/>
      <c r="I5483" s="8"/>
      <c r="J5483" s="8"/>
      <c r="K5483" s="8"/>
      <c r="L5483" s="8"/>
      <c r="M5483" s="1"/>
      <c r="W5483" s="15"/>
    </row>
    <row r="5484" spans="2:23" ht="0" hidden="1" customHeight="1" x14ac:dyDescent="0.2">
      <c r="B5484" s="8"/>
      <c r="C5484" s="8"/>
      <c r="D5484" s="8"/>
      <c r="E5484" s="8"/>
      <c r="F5484" s="8"/>
      <c r="G5484" s="8"/>
      <c r="H5484" s="8"/>
      <c r="I5484" s="8"/>
      <c r="J5484" s="8"/>
      <c r="K5484" s="8"/>
      <c r="L5484" s="8"/>
      <c r="M5484" s="1"/>
      <c r="W5484" s="15"/>
    </row>
    <row r="5485" spans="2:23" ht="0" hidden="1" customHeight="1" x14ac:dyDescent="0.2">
      <c r="B5485" s="8"/>
      <c r="C5485" s="8"/>
      <c r="D5485" s="8"/>
      <c r="E5485" s="8"/>
      <c r="F5485" s="8"/>
      <c r="G5485" s="8"/>
      <c r="H5485" s="8"/>
      <c r="I5485" s="8"/>
      <c r="J5485" s="8"/>
      <c r="K5485" s="8"/>
      <c r="L5485" s="8"/>
      <c r="M5485" s="1"/>
      <c r="W5485" s="15"/>
    </row>
    <row r="5486" spans="2:23" ht="0" hidden="1" customHeight="1" x14ac:dyDescent="0.2">
      <c r="B5486" s="8"/>
      <c r="C5486" s="8"/>
      <c r="D5486" s="8"/>
      <c r="E5486" s="8"/>
      <c r="F5486" s="8"/>
      <c r="G5486" s="8"/>
      <c r="H5486" s="8"/>
      <c r="I5486" s="8"/>
      <c r="J5486" s="8"/>
      <c r="K5486" s="8"/>
      <c r="L5486" s="8"/>
      <c r="M5486" s="1"/>
      <c r="W5486" s="15"/>
    </row>
    <row r="5487" spans="2:23" ht="0" hidden="1" customHeight="1" x14ac:dyDescent="0.2">
      <c r="B5487" s="8"/>
      <c r="C5487" s="8"/>
      <c r="D5487" s="8"/>
      <c r="E5487" s="8"/>
      <c r="F5487" s="8"/>
      <c r="G5487" s="8"/>
      <c r="H5487" s="8"/>
      <c r="I5487" s="8"/>
      <c r="J5487" s="8"/>
      <c r="K5487" s="8"/>
      <c r="L5487" s="8"/>
      <c r="M5487" s="1"/>
      <c r="W5487" s="15"/>
    </row>
    <row r="5488" spans="2:23" ht="0" hidden="1" customHeight="1" x14ac:dyDescent="0.2">
      <c r="B5488" s="8"/>
      <c r="C5488" s="8"/>
      <c r="D5488" s="8"/>
      <c r="E5488" s="8"/>
      <c r="F5488" s="8"/>
      <c r="G5488" s="8"/>
      <c r="H5488" s="8"/>
      <c r="I5488" s="8"/>
      <c r="J5488" s="8"/>
      <c r="K5488" s="8"/>
      <c r="L5488" s="8"/>
      <c r="M5488" s="1"/>
      <c r="W5488" s="15"/>
    </row>
    <row r="5489" spans="2:23" ht="0" hidden="1" customHeight="1" x14ac:dyDescent="0.2">
      <c r="B5489" s="8"/>
      <c r="C5489" s="8"/>
      <c r="D5489" s="8"/>
      <c r="E5489" s="8"/>
      <c r="F5489" s="8"/>
      <c r="G5489" s="8"/>
      <c r="H5489" s="8"/>
      <c r="I5489" s="8"/>
      <c r="J5489" s="8"/>
      <c r="K5489" s="8"/>
      <c r="L5489" s="8"/>
      <c r="M5489" s="1"/>
      <c r="W5489" s="15"/>
    </row>
    <row r="5490" spans="2:23" ht="0" hidden="1" customHeight="1" x14ac:dyDescent="0.2">
      <c r="B5490" s="8"/>
      <c r="C5490" s="8"/>
      <c r="D5490" s="8"/>
      <c r="E5490" s="8"/>
      <c r="F5490" s="8"/>
      <c r="G5490" s="8"/>
      <c r="H5490" s="8"/>
      <c r="I5490" s="8"/>
      <c r="J5490" s="8"/>
      <c r="K5490" s="8"/>
      <c r="L5490" s="8"/>
      <c r="M5490" s="1"/>
      <c r="W5490" s="15"/>
    </row>
    <row r="5491" spans="2:23" ht="0" hidden="1" customHeight="1" x14ac:dyDescent="0.2">
      <c r="B5491" s="8"/>
      <c r="C5491" s="8"/>
      <c r="D5491" s="8"/>
      <c r="E5491" s="8"/>
      <c r="F5491" s="8"/>
      <c r="G5491" s="8"/>
      <c r="H5491" s="8"/>
      <c r="I5491" s="8"/>
      <c r="J5491" s="8"/>
      <c r="K5491" s="8"/>
      <c r="L5491" s="8"/>
      <c r="M5491" s="1"/>
      <c r="W5491" s="15"/>
    </row>
    <row r="5492" spans="2:23" ht="0" hidden="1" customHeight="1" x14ac:dyDescent="0.2">
      <c r="B5492" s="8"/>
      <c r="C5492" s="8"/>
      <c r="D5492" s="8"/>
      <c r="E5492" s="8"/>
      <c r="F5492" s="8"/>
      <c r="G5492" s="8"/>
      <c r="H5492" s="8"/>
      <c r="I5492" s="8"/>
      <c r="J5492" s="8"/>
      <c r="K5492" s="8"/>
      <c r="L5492" s="8"/>
      <c r="M5492" s="1"/>
      <c r="W5492" s="15"/>
    </row>
    <row r="5493" spans="2:23" ht="0" hidden="1" customHeight="1" x14ac:dyDescent="0.2">
      <c r="B5493" s="8"/>
      <c r="C5493" s="8"/>
      <c r="D5493" s="8"/>
      <c r="E5493" s="8"/>
      <c r="F5493" s="8"/>
      <c r="G5493" s="8"/>
      <c r="H5493" s="8"/>
      <c r="I5493" s="8"/>
      <c r="J5493" s="8"/>
      <c r="K5493" s="8"/>
      <c r="L5493" s="8"/>
      <c r="M5493" s="1"/>
      <c r="W5493" s="15"/>
    </row>
    <row r="5494" spans="2:23" ht="0" hidden="1" customHeight="1" x14ac:dyDescent="0.2">
      <c r="B5494" s="8"/>
      <c r="C5494" s="8"/>
      <c r="D5494" s="8"/>
      <c r="E5494" s="8"/>
      <c r="F5494" s="8"/>
      <c r="G5494" s="8"/>
      <c r="H5494" s="8"/>
      <c r="I5494" s="8"/>
      <c r="J5494" s="8"/>
      <c r="K5494" s="8"/>
      <c r="L5494" s="8"/>
      <c r="M5494" s="1"/>
      <c r="W5494" s="15"/>
    </row>
    <row r="5495" spans="2:23" ht="0" hidden="1" customHeight="1" x14ac:dyDescent="0.2">
      <c r="B5495" s="8"/>
      <c r="C5495" s="8"/>
      <c r="D5495" s="8"/>
      <c r="E5495" s="8"/>
      <c r="F5495" s="8"/>
      <c r="G5495" s="8"/>
      <c r="H5495" s="8"/>
      <c r="I5495" s="8"/>
      <c r="J5495" s="8"/>
      <c r="K5495" s="8"/>
      <c r="L5495" s="8"/>
      <c r="M5495" s="1"/>
      <c r="W5495" s="15"/>
    </row>
    <row r="5496" spans="2:23" ht="0" hidden="1" customHeight="1" x14ac:dyDescent="0.2">
      <c r="B5496" s="8"/>
      <c r="C5496" s="8"/>
      <c r="D5496" s="8"/>
      <c r="E5496" s="8"/>
      <c r="F5496" s="8"/>
      <c r="G5496" s="8"/>
      <c r="H5496" s="8"/>
      <c r="I5496" s="8"/>
      <c r="J5496" s="8"/>
      <c r="K5496" s="8"/>
      <c r="L5496" s="8"/>
      <c r="M5496" s="1"/>
      <c r="W5496" s="15"/>
    </row>
    <row r="5497" spans="2:23" ht="0" hidden="1" customHeight="1" x14ac:dyDescent="0.2">
      <c r="B5497" s="8"/>
      <c r="C5497" s="8"/>
      <c r="D5497" s="8"/>
      <c r="E5497" s="8"/>
      <c r="F5497" s="8"/>
      <c r="G5497" s="8"/>
      <c r="H5497" s="8"/>
      <c r="I5497" s="8"/>
      <c r="J5497" s="8"/>
      <c r="K5497" s="8"/>
      <c r="L5497" s="8"/>
      <c r="M5497" s="1"/>
      <c r="W5497" s="15"/>
    </row>
    <row r="5498" spans="2:23" ht="0" hidden="1" customHeight="1" x14ac:dyDescent="0.2">
      <c r="B5498" s="8"/>
      <c r="C5498" s="8"/>
      <c r="D5498" s="8"/>
      <c r="E5498" s="8"/>
      <c r="F5498" s="8"/>
      <c r="G5498" s="8"/>
      <c r="H5498" s="8"/>
      <c r="I5498" s="8"/>
      <c r="J5498" s="8"/>
      <c r="K5498" s="8"/>
      <c r="L5498" s="8"/>
      <c r="M5498" s="1"/>
      <c r="W5498" s="15"/>
    </row>
    <row r="5499" spans="2:23" ht="0" hidden="1" customHeight="1" x14ac:dyDescent="0.2">
      <c r="B5499" s="8"/>
      <c r="C5499" s="8"/>
      <c r="D5499" s="8"/>
      <c r="E5499" s="8"/>
      <c r="F5499" s="8"/>
      <c r="G5499" s="8"/>
      <c r="H5499" s="8"/>
      <c r="I5499" s="8"/>
      <c r="J5499" s="8"/>
      <c r="K5499" s="8"/>
      <c r="L5499" s="8"/>
      <c r="M5499" s="1"/>
      <c r="W5499" s="15"/>
    </row>
    <row r="5500" spans="2:23" ht="0" hidden="1" customHeight="1" x14ac:dyDescent="0.2">
      <c r="B5500" s="8"/>
      <c r="C5500" s="8"/>
      <c r="D5500" s="8"/>
      <c r="E5500" s="8"/>
      <c r="F5500" s="8"/>
      <c r="G5500" s="8"/>
      <c r="H5500" s="8"/>
      <c r="I5500" s="8"/>
      <c r="J5500" s="8"/>
      <c r="K5500" s="8"/>
      <c r="L5500" s="8"/>
      <c r="M5500" s="1"/>
      <c r="W5500" s="15"/>
    </row>
    <row r="5501" spans="2:23" ht="0" hidden="1" customHeight="1" x14ac:dyDescent="0.2">
      <c r="B5501" s="8"/>
      <c r="C5501" s="8"/>
      <c r="D5501" s="8"/>
      <c r="E5501" s="8"/>
      <c r="F5501" s="8"/>
      <c r="G5501" s="8"/>
      <c r="H5501" s="8"/>
      <c r="I5501" s="8"/>
      <c r="J5501" s="8"/>
      <c r="K5501" s="8"/>
      <c r="L5501" s="8"/>
      <c r="M5501" s="1"/>
      <c r="W5501" s="15"/>
    </row>
    <row r="5502" spans="2:23" ht="0" hidden="1" customHeight="1" x14ac:dyDescent="0.2">
      <c r="B5502" s="8"/>
      <c r="C5502" s="8"/>
      <c r="D5502" s="8"/>
      <c r="E5502" s="8"/>
      <c r="F5502" s="8"/>
      <c r="G5502" s="8"/>
      <c r="H5502" s="8"/>
      <c r="I5502" s="8"/>
      <c r="J5502" s="8"/>
      <c r="K5502" s="8"/>
      <c r="L5502" s="8"/>
      <c r="M5502" s="1"/>
      <c r="W5502" s="15"/>
    </row>
    <row r="5503" spans="2:23" ht="0" hidden="1" customHeight="1" x14ac:dyDescent="0.2">
      <c r="B5503" s="8"/>
      <c r="C5503" s="8"/>
      <c r="D5503" s="8"/>
      <c r="E5503" s="8"/>
      <c r="F5503" s="8"/>
      <c r="G5503" s="8"/>
      <c r="H5503" s="8"/>
      <c r="I5503" s="8"/>
      <c r="J5503" s="8"/>
      <c r="K5503" s="8"/>
      <c r="L5503" s="8"/>
      <c r="M5503" s="1"/>
      <c r="W5503" s="15"/>
    </row>
    <row r="5504" spans="2:23" ht="0" hidden="1" customHeight="1" x14ac:dyDescent="0.2">
      <c r="B5504" s="8"/>
      <c r="C5504" s="8"/>
      <c r="D5504" s="8"/>
      <c r="E5504" s="8"/>
      <c r="F5504" s="8"/>
      <c r="G5504" s="8"/>
      <c r="H5504" s="8"/>
      <c r="I5504" s="8"/>
      <c r="J5504" s="8"/>
      <c r="K5504" s="8"/>
      <c r="L5504" s="8"/>
      <c r="M5504" s="1"/>
      <c r="W5504" s="15"/>
    </row>
    <row r="5505" spans="2:23" ht="0" hidden="1" customHeight="1" x14ac:dyDescent="0.2">
      <c r="B5505" s="8"/>
      <c r="C5505" s="8"/>
      <c r="D5505" s="8"/>
      <c r="E5505" s="8"/>
      <c r="F5505" s="8"/>
      <c r="G5505" s="8"/>
      <c r="H5505" s="8"/>
      <c r="I5505" s="8"/>
      <c r="J5505" s="8"/>
      <c r="K5505" s="8"/>
      <c r="L5505" s="8"/>
      <c r="M5505" s="1"/>
      <c r="W5505" s="15"/>
    </row>
    <row r="5506" spans="2:23" ht="0" hidden="1" customHeight="1" x14ac:dyDescent="0.2">
      <c r="B5506" s="8"/>
      <c r="C5506" s="8"/>
      <c r="D5506" s="8"/>
      <c r="E5506" s="8"/>
      <c r="F5506" s="8"/>
      <c r="G5506" s="8"/>
      <c r="H5506" s="8"/>
      <c r="I5506" s="8"/>
      <c r="J5506" s="8"/>
      <c r="K5506" s="8"/>
      <c r="L5506" s="8"/>
      <c r="M5506" s="1"/>
      <c r="W5506" s="15"/>
    </row>
    <row r="5507" spans="2:23" ht="0" hidden="1" customHeight="1" x14ac:dyDescent="0.2">
      <c r="B5507" s="8"/>
      <c r="C5507" s="8"/>
      <c r="D5507" s="8"/>
      <c r="E5507" s="8"/>
      <c r="F5507" s="8"/>
      <c r="G5507" s="8"/>
      <c r="H5507" s="8"/>
      <c r="I5507" s="8"/>
      <c r="J5507" s="8"/>
      <c r="K5507" s="8"/>
      <c r="L5507" s="8"/>
      <c r="M5507" s="1"/>
      <c r="W5507" s="15"/>
    </row>
    <row r="5508" spans="2:23" ht="0" hidden="1" customHeight="1" x14ac:dyDescent="0.2">
      <c r="B5508" s="8"/>
      <c r="C5508" s="8"/>
      <c r="D5508" s="8"/>
      <c r="E5508" s="8"/>
      <c r="F5508" s="8"/>
      <c r="G5508" s="8"/>
      <c r="H5508" s="8"/>
      <c r="I5508" s="8"/>
      <c r="J5508" s="8"/>
      <c r="K5508" s="8"/>
      <c r="L5508" s="8"/>
      <c r="M5508" s="1"/>
      <c r="W5508" s="15"/>
    </row>
    <row r="5509" spans="2:23" ht="0" hidden="1" customHeight="1" x14ac:dyDescent="0.2">
      <c r="B5509" s="8"/>
      <c r="C5509" s="8"/>
      <c r="D5509" s="8"/>
      <c r="E5509" s="8"/>
      <c r="F5509" s="8"/>
      <c r="G5509" s="8"/>
      <c r="H5509" s="8"/>
      <c r="I5509" s="8"/>
      <c r="J5509" s="8"/>
      <c r="K5509" s="8"/>
      <c r="L5509" s="8"/>
      <c r="M5509" s="1"/>
      <c r="W5509" s="15"/>
    </row>
    <row r="5510" spans="2:23" ht="0" hidden="1" customHeight="1" x14ac:dyDescent="0.2">
      <c r="B5510" s="8"/>
      <c r="C5510" s="8"/>
      <c r="D5510" s="8"/>
      <c r="E5510" s="8"/>
      <c r="F5510" s="8"/>
      <c r="G5510" s="8"/>
      <c r="H5510" s="8"/>
      <c r="I5510" s="8"/>
      <c r="J5510" s="8"/>
      <c r="K5510" s="8"/>
      <c r="L5510" s="8"/>
      <c r="M5510" s="1"/>
      <c r="W5510" s="15"/>
    </row>
    <row r="5511" spans="2:23" ht="0" hidden="1" customHeight="1" x14ac:dyDescent="0.2">
      <c r="B5511" s="8"/>
      <c r="C5511" s="8"/>
      <c r="D5511" s="8"/>
      <c r="E5511" s="8"/>
      <c r="F5511" s="8"/>
      <c r="G5511" s="8"/>
      <c r="H5511" s="8"/>
      <c r="I5511" s="8"/>
      <c r="J5511" s="8"/>
      <c r="K5511" s="8"/>
      <c r="L5511" s="8"/>
      <c r="M5511" s="1"/>
      <c r="W5511" s="15"/>
    </row>
    <row r="5512" spans="2:23" ht="0" hidden="1" customHeight="1" x14ac:dyDescent="0.2">
      <c r="B5512" s="8"/>
      <c r="C5512" s="8"/>
      <c r="D5512" s="8"/>
      <c r="E5512" s="8"/>
      <c r="F5512" s="8"/>
      <c r="G5512" s="8"/>
      <c r="H5512" s="8"/>
      <c r="I5512" s="8"/>
      <c r="J5512" s="8"/>
      <c r="K5512" s="8"/>
      <c r="L5512" s="8"/>
      <c r="M5512" s="1"/>
      <c r="W5512" s="15"/>
    </row>
    <row r="5513" spans="2:23" ht="0" hidden="1" customHeight="1" x14ac:dyDescent="0.2">
      <c r="B5513" s="8"/>
      <c r="C5513" s="8"/>
      <c r="D5513" s="8"/>
      <c r="E5513" s="8"/>
      <c r="F5513" s="8"/>
      <c r="G5513" s="8"/>
      <c r="H5513" s="8"/>
      <c r="I5513" s="8"/>
      <c r="J5513" s="8"/>
      <c r="K5513" s="8"/>
      <c r="L5513" s="8"/>
      <c r="M5513" s="1"/>
      <c r="W5513" s="15"/>
    </row>
    <row r="5514" spans="2:23" ht="0" hidden="1" customHeight="1" x14ac:dyDescent="0.2">
      <c r="B5514" s="8"/>
      <c r="C5514" s="8"/>
      <c r="D5514" s="8"/>
      <c r="E5514" s="8"/>
      <c r="F5514" s="8"/>
      <c r="G5514" s="8"/>
      <c r="H5514" s="8"/>
      <c r="I5514" s="8"/>
      <c r="J5514" s="8"/>
      <c r="K5514" s="8"/>
      <c r="L5514" s="8"/>
      <c r="M5514" s="1"/>
      <c r="W5514" s="15"/>
    </row>
    <row r="5515" spans="2:23" ht="0" hidden="1" customHeight="1" x14ac:dyDescent="0.2">
      <c r="B5515" s="8"/>
      <c r="C5515" s="8"/>
      <c r="D5515" s="8"/>
      <c r="E5515" s="8"/>
      <c r="F5515" s="8"/>
      <c r="G5515" s="8"/>
      <c r="H5515" s="8"/>
      <c r="I5515" s="8"/>
      <c r="J5515" s="8"/>
      <c r="K5515" s="8"/>
      <c r="L5515" s="8"/>
      <c r="M5515" s="1"/>
      <c r="W5515" s="15"/>
    </row>
    <row r="5516" spans="2:23" ht="0" hidden="1" customHeight="1" x14ac:dyDescent="0.2">
      <c r="B5516" s="8"/>
      <c r="C5516" s="8"/>
      <c r="D5516" s="8"/>
      <c r="E5516" s="8"/>
      <c r="F5516" s="8"/>
      <c r="G5516" s="8"/>
      <c r="H5516" s="8"/>
      <c r="I5516" s="8"/>
      <c r="J5516" s="8"/>
      <c r="K5516" s="8"/>
      <c r="L5516" s="8"/>
      <c r="M5516" s="1"/>
      <c r="W5516" s="15"/>
    </row>
    <row r="5517" spans="2:23" ht="0" hidden="1" customHeight="1" x14ac:dyDescent="0.2">
      <c r="B5517" s="8"/>
      <c r="C5517" s="8"/>
      <c r="D5517" s="8"/>
      <c r="E5517" s="8"/>
      <c r="F5517" s="8"/>
      <c r="G5517" s="8"/>
      <c r="H5517" s="8"/>
      <c r="I5517" s="8"/>
      <c r="J5517" s="8"/>
      <c r="K5517" s="8"/>
      <c r="L5517" s="8"/>
      <c r="M5517" s="1"/>
      <c r="W5517" s="15"/>
    </row>
    <row r="5518" spans="2:23" ht="0" hidden="1" customHeight="1" x14ac:dyDescent="0.2">
      <c r="B5518" s="8"/>
      <c r="C5518" s="8"/>
      <c r="D5518" s="8"/>
      <c r="E5518" s="8"/>
      <c r="F5518" s="8"/>
      <c r="G5518" s="8"/>
      <c r="H5518" s="8"/>
      <c r="I5518" s="8"/>
      <c r="J5518" s="8"/>
      <c r="K5518" s="8"/>
      <c r="L5518" s="8"/>
      <c r="M5518" s="1"/>
      <c r="W5518" s="15"/>
    </row>
    <row r="5519" spans="2:23" ht="0" hidden="1" customHeight="1" x14ac:dyDescent="0.2">
      <c r="B5519" s="8"/>
      <c r="C5519" s="8"/>
      <c r="D5519" s="8"/>
      <c r="E5519" s="8"/>
      <c r="F5519" s="8"/>
      <c r="G5519" s="8"/>
      <c r="H5519" s="8"/>
      <c r="I5519" s="8"/>
      <c r="J5519" s="8"/>
      <c r="K5519" s="8"/>
      <c r="L5519" s="8"/>
      <c r="M5519" s="1"/>
      <c r="W5519" s="15"/>
    </row>
    <row r="5520" spans="2:23" ht="0" hidden="1" customHeight="1" x14ac:dyDescent="0.2">
      <c r="B5520" s="8"/>
      <c r="C5520" s="8"/>
      <c r="D5520" s="8"/>
      <c r="E5520" s="8"/>
      <c r="F5520" s="8"/>
      <c r="G5520" s="8"/>
      <c r="H5520" s="8"/>
      <c r="I5520" s="8"/>
      <c r="J5520" s="8"/>
      <c r="K5520" s="8"/>
      <c r="L5520" s="8"/>
      <c r="M5520" s="1"/>
      <c r="W5520" s="15"/>
    </row>
    <row r="5521" spans="2:23" ht="0" hidden="1" customHeight="1" x14ac:dyDescent="0.2">
      <c r="B5521" s="8"/>
      <c r="C5521" s="8"/>
      <c r="D5521" s="8"/>
      <c r="E5521" s="8"/>
      <c r="F5521" s="8"/>
      <c r="G5521" s="8"/>
      <c r="H5521" s="8"/>
      <c r="I5521" s="8"/>
      <c r="J5521" s="8"/>
      <c r="K5521" s="8"/>
      <c r="L5521" s="8"/>
      <c r="M5521" s="1"/>
      <c r="W5521" s="15"/>
    </row>
    <row r="5522" spans="2:23" ht="0" hidden="1" customHeight="1" x14ac:dyDescent="0.2">
      <c r="B5522" s="8"/>
      <c r="C5522" s="8"/>
      <c r="D5522" s="8"/>
      <c r="E5522" s="8"/>
      <c r="F5522" s="8"/>
      <c r="G5522" s="8"/>
      <c r="H5522" s="8"/>
      <c r="I5522" s="8"/>
      <c r="J5522" s="8"/>
      <c r="K5522" s="8"/>
      <c r="L5522" s="8"/>
      <c r="M5522" s="1"/>
      <c r="W5522" s="15"/>
    </row>
    <row r="5523" spans="2:23" ht="0" hidden="1" customHeight="1" x14ac:dyDescent="0.2">
      <c r="B5523" s="8"/>
      <c r="C5523" s="8"/>
      <c r="D5523" s="8"/>
      <c r="E5523" s="8"/>
      <c r="F5523" s="8"/>
      <c r="G5523" s="8"/>
      <c r="H5523" s="8"/>
      <c r="I5523" s="8"/>
      <c r="J5523" s="8"/>
      <c r="K5523" s="8"/>
      <c r="L5523" s="8"/>
      <c r="M5523" s="1"/>
      <c r="W5523" s="15"/>
    </row>
    <row r="5524" spans="2:23" ht="0" hidden="1" customHeight="1" x14ac:dyDescent="0.2">
      <c r="B5524" s="8"/>
      <c r="C5524" s="8"/>
      <c r="D5524" s="8"/>
      <c r="E5524" s="8"/>
      <c r="F5524" s="8"/>
      <c r="G5524" s="8"/>
      <c r="H5524" s="8"/>
      <c r="I5524" s="8"/>
      <c r="J5524" s="8"/>
      <c r="K5524" s="8"/>
      <c r="L5524" s="8"/>
      <c r="M5524" s="1"/>
      <c r="W5524" s="15"/>
    </row>
    <row r="5525" spans="2:23" ht="0" hidden="1" customHeight="1" x14ac:dyDescent="0.2">
      <c r="B5525" s="8"/>
      <c r="C5525" s="8"/>
      <c r="D5525" s="8"/>
      <c r="E5525" s="8"/>
      <c r="F5525" s="8"/>
      <c r="G5525" s="8"/>
      <c r="H5525" s="8"/>
      <c r="I5525" s="8"/>
      <c r="J5525" s="8"/>
      <c r="K5525" s="8"/>
      <c r="L5525" s="8"/>
      <c r="M5525" s="1"/>
      <c r="W5525" s="15"/>
    </row>
    <row r="5526" spans="2:23" ht="0" hidden="1" customHeight="1" x14ac:dyDescent="0.2">
      <c r="B5526" s="8"/>
      <c r="C5526" s="8"/>
      <c r="D5526" s="8"/>
      <c r="E5526" s="8"/>
      <c r="F5526" s="8"/>
      <c r="G5526" s="8"/>
      <c r="H5526" s="8"/>
      <c r="I5526" s="8"/>
      <c r="J5526" s="8"/>
      <c r="K5526" s="8"/>
      <c r="L5526" s="8"/>
      <c r="M5526" s="1"/>
      <c r="W5526" s="15"/>
    </row>
    <row r="5527" spans="2:23" ht="0" hidden="1" customHeight="1" x14ac:dyDescent="0.2">
      <c r="B5527" s="8"/>
      <c r="C5527" s="8"/>
      <c r="D5527" s="8"/>
      <c r="E5527" s="8"/>
      <c r="F5527" s="8"/>
      <c r="G5527" s="8"/>
      <c r="H5527" s="8"/>
      <c r="I5527" s="8"/>
      <c r="J5527" s="8"/>
      <c r="K5527" s="8"/>
      <c r="L5527" s="8"/>
      <c r="M5527" s="1"/>
      <c r="W5527" s="15"/>
    </row>
    <row r="5528" spans="2:23" ht="0" hidden="1" customHeight="1" x14ac:dyDescent="0.2">
      <c r="B5528" s="8"/>
      <c r="C5528" s="8"/>
      <c r="D5528" s="8"/>
      <c r="E5528" s="8"/>
      <c r="F5528" s="8"/>
      <c r="G5528" s="8"/>
      <c r="H5528" s="8"/>
      <c r="I5528" s="8"/>
      <c r="J5528" s="8"/>
      <c r="K5528" s="8"/>
      <c r="L5528" s="8"/>
      <c r="M5528" s="1"/>
      <c r="W5528" s="15"/>
    </row>
    <row r="5529" spans="2:23" ht="0" hidden="1" customHeight="1" x14ac:dyDescent="0.2">
      <c r="B5529" s="8"/>
      <c r="C5529" s="8"/>
      <c r="D5529" s="8"/>
      <c r="E5529" s="8"/>
      <c r="F5529" s="8"/>
      <c r="G5529" s="8"/>
      <c r="H5529" s="8"/>
      <c r="I5529" s="8"/>
      <c r="J5529" s="8"/>
      <c r="K5529" s="8"/>
      <c r="L5529" s="8"/>
      <c r="M5529" s="1"/>
      <c r="W5529" s="15"/>
    </row>
    <row r="5530" spans="2:23" ht="0" hidden="1" customHeight="1" x14ac:dyDescent="0.2">
      <c r="B5530" s="8"/>
      <c r="C5530" s="8"/>
      <c r="D5530" s="8"/>
      <c r="E5530" s="8"/>
      <c r="F5530" s="8"/>
      <c r="G5530" s="8"/>
      <c r="H5530" s="8"/>
      <c r="I5530" s="8"/>
      <c r="J5530" s="8"/>
      <c r="K5530" s="8"/>
      <c r="L5530" s="8"/>
      <c r="M5530" s="1"/>
      <c r="W5530" s="15"/>
    </row>
    <row r="5531" spans="2:23" ht="0" hidden="1" customHeight="1" x14ac:dyDescent="0.2">
      <c r="B5531" s="8"/>
      <c r="C5531" s="8"/>
      <c r="D5531" s="8"/>
      <c r="E5531" s="8"/>
      <c r="F5531" s="8"/>
      <c r="G5531" s="8"/>
      <c r="H5531" s="8"/>
      <c r="I5531" s="8"/>
      <c r="J5531" s="8"/>
      <c r="K5531" s="8"/>
      <c r="L5531" s="8"/>
      <c r="M5531" s="1"/>
      <c r="W5531" s="15"/>
    </row>
    <row r="5532" spans="2:23" ht="0" hidden="1" customHeight="1" x14ac:dyDescent="0.2">
      <c r="B5532" s="8"/>
      <c r="C5532" s="8"/>
      <c r="D5532" s="8"/>
      <c r="E5532" s="8"/>
      <c r="F5532" s="8"/>
      <c r="G5532" s="8"/>
      <c r="H5532" s="8"/>
      <c r="I5532" s="8"/>
      <c r="J5532" s="8"/>
      <c r="K5532" s="8"/>
      <c r="L5532" s="8"/>
      <c r="M5532" s="1"/>
      <c r="W5532" s="15"/>
    </row>
    <row r="5533" spans="2:23" ht="0" hidden="1" customHeight="1" x14ac:dyDescent="0.2">
      <c r="B5533" s="8"/>
      <c r="C5533" s="8"/>
      <c r="D5533" s="8"/>
      <c r="E5533" s="8"/>
      <c r="F5533" s="8"/>
      <c r="G5533" s="8"/>
      <c r="H5533" s="8"/>
      <c r="I5533" s="8"/>
      <c r="J5533" s="8"/>
      <c r="K5533" s="8"/>
      <c r="L5533" s="8"/>
      <c r="M5533" s="1"/>
      <c r="W5533" s="15"/>
    </row>
    <row r="5534" spans="2:23" ht="0" hidden="1" customHeight="1" x14ac:dyDescent="0.2">
      <c r="B5534" s="8"/>
      <c r="C5534" s="8"/>
      <c r="D5534" s="8"/>
      <c r="E5534" s="8"/>
      <c r="F5534" s="8"/>
      <c r="G5534" s="8"/>
      <c r="H5534" s="8"/>
      <c r="I5534" s="8"/>
      <c r="J5534" s="8"/>
      <c r="K5534" s="8"/>
      <c r="L5534" s="8"/>
      <c r="M5534" s="1"/>
      <c r="W5534" s="15"/>
    </row>
    <row r="5535" spans="2:23" ht="0" hidden="1" customHeight="1" x14ac:dyDescent="0.2">
      <c r="B5535" s="8"/>
      <c r="C5535" s="8"/>
      <c r="D5535" s="8"/>
      <c r="E5535" s="8"/>
      <c r="F5535" s="8"/>
      <c r="G5535" s="8"/>
      <c r="H5535" s="8"/>
      <c r="I5535" s="8"/>
      <c r="J5535" s="8"/>
      <c r="K5535" s="8"/>
      <c r="L5535" s="8"/>
      <c r="M5535" s="1"/>
      <c r="W5535" s="15"/>
    </row>
    <row r="5536" spans="2:23" ht="0" hidden="1" customHeight="1" x14ac:dyDescent="0.2">
      <c r="B5536" s="8"/>
      <c r="C5536" s="8"/>
      <c r="D5536" s="8"/>
      <c r="E5536" s="8"/>
      <c r="F5536" s="8"/>
      <c r="G5536" s="8"/>
      <c r="H5536" s="8"/>
      <c r="I5536" s="8"/>
      <c r="J5536" s="8"/>
      <c r="K5536" s="8"/>
      <c r="L5536" s="8"/>
      <c r="M5536" s="1"/>
      <c r="W5536" s="15"/>
    </row>
    <row r="5537" spans="2:23" ht="0" hidden="1" customHeight="1" x14ac:dyDescent="0.2">
      <c r="B5537" s="8"/>
      <c r="C5537" s="8"/>
      <c r="D5537" s="8"/>
      <c r="E5537" s="8"/>
      <c r="F5537" s="8"/>
      <c r="G5537" s="8"/>
      <c r="H5537" s="8"/>
      <c r="I5537" s="8"/>
      <c r="J5537" s="8"/>
      <c r="K5537" s="8"/>
      <c r="L5537" s="8"/>
      <c r="M5537" s="1"/>
      <c r="W5537" s="15"/>
    </row>
    <row r="5538" spans="2:23" ht="0" hidden="1" customHeight="1" x14ac:dyDescent="0.2">
      <c r="B5538" s="8"/>
      <c r="C5538" s="8"/>
      <c r="D5538" s="8"/>
      <c r="E5538" s="8"/>
      <c r="F5538" s="8"/>
      <c r="G5538" s="8"/>
      <c r="H5538" s="8"/>
      <c r="I5538" s="8"/>
      <c r="J5538" s="8"/>
      <c r="K5538" s="8"/>
      <c r="L5538" s="8"/>
      <c r="M5538" s="1"/>
      <c r="W5538" s="15"/>
    </row>
    <row r="5539" spans="2:23" ht="0" hidden="1" customHeight="1" x14ac:dyDescent="0.2">
      <c r="B5539" s="8"/>
      <c r="C5539" s="8"/>
      <c r="D5539" s="8"/>
      <c r="E5539" s="8"/>
      <c r="F5539" s="8"/>
      <c r="G5539" s="8"/>
      <c r="H5539" s="8"/>
      <c r="I5539" s="8"/>
      <c r="J5539" s="8"/>
      <c r="K5539" s="8"/>
      <c r="L5539" s="8"/>
      <c r="M5539" s="1"/>
      <c r="W5539" s="15"/>
    </row>
    <row r="5540" spans="2:23" ht="0" hidden="1" customHeight="1" x14ac:dyDescent="0.2">
      <c r="B5540" s="8"/>
      <c r="C5540" s="8"/>
      <c r="D5540" s="8"/>
      <c r="E5540" s="8"/>
      <c r="F5540" s="8"/>
      <c r="G5540" s="8"/>
      <c r="H5540" s="8"/>
      <c r="I5540" s="8"/>
      <c r="J5540" s="8"/>
      <c r="K5540" s="8"/>
      <c r="L5540" s="8"/>
      <c r="M5540" s="1"/>
      <c r="W5540" s="15"/>
    </row>
    <row r="5541" spans="2:23" ht="0" hidden="1" customHeight="1" x14ac:dyDescent="0.2">
      <c r="B5541" s="8"/>
      <c r="C5541" s="8"/>
      <c r="D5541" s="8"/>
      <c r="E5541" s="8"/>
      <c r="F5541" s="8"/>
      <c r="G5541" s="8"/>
      <c r="H5541" s="8"/>
      <c r="I5541" s="8"/>
      <c r="J5541" s="8"/>
      <c r="K5541" s="8"/>
      <c r="L5541" s="8"/>
      <c r="M5541" s="1"/>
      <c r="W5541" s="15"/>
    </row>
    <row r="5542" spans="2:23" ht="0" hidden="1" customHeight="1" x14ac:dyDescent="0.2">
      <c r="B5542" s="8"/>
      <c r="C5542" s="8"/>
      <c r="D5542" s="8"/>
      <c r="E5542" s="8"/>
      <c r="F5542" s="8"/>
      <c r="G5542" s="8"/>
      <c r="H5542" s="8"/>
      <c r="I5542" s="8"/>
      <c r="J5542" s="8"/>
      <c r="K5542" s="8"/>
      <c r="L5542" s="8"/>
      <c r="M5542" s="1"/>
      <c r="W5542" s="15"/>
    </row>
    <row r="5543" spans="2:23" ht="0" hidden="1" customHeight="1" x14ac:dyDescent="0.2">
      <c r="B5543" s="8"/>
      <c r="C5543" s="8"/>
      <c r="D5543" s="8"/>
      <c r="E5543" s="8"/>
      <c r="F5543" s="8"/>
      <c r="G5543" s="8"/>
      <c r="H5543" s="8"/>
      <c r="I5543" s="8"/>
      <c r="J5543" s="8"/>
      <c r="K5543" s="8"/>
      <c r="L5543" s="8"/>
      <c r="M5543" s="1"/>
      <c r="W5543" s="15"/>
    </row>
    <row r="5544" spans="2:23" ht="0" hidden="1" customHeight="1" x14ac:dyDescent="0.2">
      <c r="B5544" s="8"/>
      <c r="C5544" s="8"/>
      <c r="D5544" s="8"/>
      <c r="E5544" s="8"/>
      <c r="F5544" s="8"/>
      <c r="G5544" s="8"/>
      <c r="H5544" s="8"/>
      <c r="I5544" s="8"/>
      <c r="J5544" s="8"/>
      <c r="K5544" s="8"/>
      <c r="L5544" s="8"/>
      <c r="M5544" s="1"/>
      <c r="W5544" s="15"/>
    </row>
    <row r="5545" spans="2:23" ht="0" hidden="1" customHeight="1" x14ac:dyDescent="0.2">
      <c r="B5545" s="8"/>
      <c r="C5545" s="8"/>
      <c r="D5545" s="8"/>
      <c r="E5545" s="8"/>
      <c r="F5545" s="8"/>
      <c r="G5545" s="8"/>
      <c r="H5545" s="8"/>
      <c r="I5545" s="8"/>
      <c r="J5545" s="8"/>
      <c r="K5545" s="8"/>
      <c r="L5545" s="8"/>
      <c r="M5545" s="1"/>
      <c r="W5545" s="15"/>
    </row>
    <row r="5546" spans="2:23" ht="0" hidden="1" customHeight="1" x14ac:dyDescent="0.2">
      <c r="B5546" s="8"/>
      <c r="C5546" s="8"/>
      <c r="D5546" s="8"/>
      <c r="E5546" s="8"/>
      <c r="F5546" s="8"/>
      <c r="G5546" s="8"/>
      <c r="H5546" s="8"/>
      <c r="I5546" s="8"/>
      <c r="J5546" s="8"/>
      <c r="K5546" s="8"/>
      <c r="L5546" s="8"/>
      <c r="M5546" s="1"/>
      <c r="W5546" s="15"/>
    </row>
    <row r="5547" spans="2:23" ht="0" hidden="1" customHeight="1" x14ac:dyDescent="0.2">
      <c r="B5547" s="8"/>
      <c r="C5547" s="8"/>
      <c r="D5547" s="8"/>
      <c r="E5547" s="8"/>
      <c r="F5547" s="8"/>
      <c r="G5547" s="8"/>
      <c r="H5547" s="8"/>
      <c r="I5547" s="8"/>
      <c r="J5547" s="8"/>
      <c r="K5547" s="8"/>
      <c r="L5547" s="8"/>
      <c r="M5547" s="1"/>
      <c r="W5547" s="15"/>
    </row>
    <row r="5548" spans="2:23" ht="0" hidden="1" customHeight="1" x14ac:dyDescent="0.2">
      <c r="B5548" s="8"/>
      <c r="C5548" s="8"/>
      <c r="D5548" s="8"/>
      <c r="E5548" s="8"/>
      <c r="F5548" s="8"/>
      <c r="G5548" s="8"/>
      <c r="H5548" s="8"/>
      <c r="I5548" s="8"/>
      <c r="J5548" s="8"/>
      <c r="K5548" s="8"/>
      <c r="L5548" s="8"/>
      <c r="M5548" s="1"/>
      <c r="W5548" s="15"/>
    </row>
    <row r="5549" spans="2:23" ht="0" hidden="1" customHeight="1" x14ac:dyDescent="0.2">
      <c r="B5549" s="8"/>
      <c r="C5549" s="8"/>
      <c r="D5549" s="8"/>
      <c r="E5549" s="8"/>
      <c r="F5549" s="8"/>
      <c r="G5549" s="8"/>
      <c r="H5549" s="8"/>
      <c r="I5549" s="8"/>
      <c r="J5549" s="8"/>
      <c r="K5549" s="8"/>
      <c r="L5549" s="8"/>
      <c r="M5549" s="1"/>
      <c r="W5549" s="15"/>
    </row>
    <row r="5550" spans="2:23" ht="0" hidden="1" customHeight="1" x14ac:dyDescent="0.2">
      <c r="B5550" s="8"/>
      <c r="C5550" s="8"/>
      <c r="D5550" s="8"/>
      <c r="E5550" s="8"/>
      <c r="F5550" s="8"/>
      <c r="G5550" s="8"/>
      <c r="H5550" s="8"/>
      <c r="I5550" s="8"/>
      <c r="J5550" s="8"/>
      <c r="K5550" s="8"/>
      <c r="L5550" s="8"/>
      <c r="M5550" s="1"/>
      <c r="W5550" s="15"/>
    </row>
    <row r="5551" spans="2:23" ht="0" hidden="1" customHeight="1" x14ac:dyDescent="0.2">
      <c r="B5551" s="8"/>
      <c r="C5551" s="8"/>
      <c r="D5551" s="8"/>
      <c r="E5551" s="8"/>
      <c r="F5551" s="8"/>
      <c r="G5551" s="8"/>
      <c r="H5551" s="8"/>
      <c r="I5551" s="8"/>
      <c r="J5551" s="8"/>
      <c r="K5551" s="8"/>
      <c r="L5551" s="8"/>
      <c r="M5551" s="1"/>
      <c r="W5551" s="15"/>
    </row>
    <row r="5552" spans="2:23" ht="0" hidden="1" customHeight="1" x14ac:dyDescent="0.2">
      <c r="B5552" s="8"/>
      <c r="C5552" s="8"/>
      <c r="D5552" s="8"/>
      <c r="E5552" s="8"/>
      <c r="F5552" s="8"/>
      <c r="G5552" s="8"/>
      <c r="H5552" s="8"/>
      <c r="I5552" s="8"/>
      <c r="J5552" s="8"/>
      <c r="K5552" s="8"/>
      <c r="L5552" s="8"/>
      <c r="M5552" s="1"/>
      <c r="W5552" s="15"/>
    </row>
    <row r="5553" spans="2:23" ht="0" hidden="1" customHeight="1" x14ac:dyDescent="0.2">
      <c r="B5553" s="8"/>
      <c r="C5553" s="8"/>
      <c r="D5553" s="8"/>
      <c r="E5553" s="8"/>
      <c r="F5553" s="8"/>
      <c r="G5553" s="8"/>
      <c r="H5553" s="8"/>
      <c r="I5553" s="8"/>
      <c r="J5553" s="8"/>
      <c r="K5553" s="8"/>
      <c r="L5553" s="8"/>
      <c r="M5553" s="1"/>
      <c r="W5553" s="15"/>
    </row>
    <row r="5554" spans="2:23" ht="0" hidden="1" customHeight="1" x14ac:dyDescent="0.2">
      <c r="B5554" s="8"/>
      <c r="C5554" s="8"/>
      <c r="D5554" s="8"/>
      <c r="E5554" s="8"/>
      <c r="F5554" s="8"/>
      <c r="G5554" s="8"/>
      <c r="H5554" s="8"/>
      <c r="I5554" s="8"/>
      <c r="J5554" s="8"/>
      <c r="K5554" s="8"/>
      <c r="L5554" s="8"/>
      <c r="M5554" s="1"/>
      <c r="W5554" s="15"/>
    </row>
    <row r="5555" spans="2:23" ht="0" hidden="1" customHeight="1" x14ac:dyDescent="0.2">
      <c r="B5555" s="8"/>
      <c r="C5555" s="8"/>
      <c r="D5555" s="8"/>
      <c r="E5555" s="8"/>
      <c r="F5555" s="8"/>
      <c r="G5555" s="8"/>
      <c r="H5555" s="8"/>
      <c r="I5555" s="8"/>
      <c r="J5555" s="8"/>
      <c r="K5555" s="8"/>
      <c r="L5555" s="8"/>
      <c r="M5555" s="1"/>
      <c r="W5555" s="15"/>
    </row>
    <row r="5556" spans="2:23" ht="0" hidden="1" customHeight="1" x14ac:dyDescent="0.2">
      <c r="B5556" s="8"/>
      <c r="C5556" s="8"/>
      <c r="D5556" s="8"/>
      <c r="E5556" s="8"/>
      <c r="F5556" s="8"/>
      <c r="G5556" s="8"/>
      <c r="H5556" s="8"/>
      <c r="I5556" s="8"/>
      <c r="J5556" s="8"/>
      <c r="K5556" s="8"/>
      <c r="L5556" s="8"/>
      <c r="M5556" s="1"/>
      <c r="W5556" s="15"/>
    </row>
    <row r="5557" spans="2:23" ht="0" hidden="1" customHeight="1" x14ac:dyDescent="0.2">
      <c r="B5557" s="8"/>
      <c r="C5557" s="8"/>
      <c r="D5557" s="8"/>
      <c r="E5557" s="8"/>
      <c r="F5557" s="8"/>
      <c r="G5557" s="8"/>
      <c r="H5557" s="8"/>
      <c r="I5557" s="8"/>
      <c r="J5557" s="8"/>
      <c r="K5557" s="8"/>
      <c r="L5557" s="8"/>
      <c r="M5557" s="1"/>
      <c r="W5557" s="15"/>
    </row>
    <row r="5558" spans="2:23" ht="0" hidden="1" customHeight="1" x14ac:dyDescent="0.2">
      <c r="B5558" s="8"/>
      <c r="C5558" s="8"/>
      <c r="D5558" s="8"/>
      <c r="E5558" s="8"/>
      <c r="F5558" s="8"/>
      <c r="G5558" s="8"/>
      <c r="H5558" s="8"/>
      <c r="I5558" s="8"/>
      <c r="J5558" s="8"/>
      <c r="K5558" s="8"/>
      <c r="L5558" s="8"/>
      <c r="M5558" s="1"/>
      <c r="W5558" s="15"/>
    </row>
    <row r="5559" spans="2:23" ht="0" hidden="1" customHeight="1" x14ac:dyDescent="0.2">
      <c r="B5559" s="8"/>
      <c r="C5559" s="8"/>
      <c r="D5559" s="8"/>
      <c r="E5559" s="8"/>
      <c r="F5559" s="8"/>
      <c r="G5559" s="8"/>
      <c r="H5559" s="8"/>
      <c r="I5559" s="8"/>
      <c r="J5559" s="8"/>
      <c r="K5559" s="8"/>
      <c r="L5559" s="8"/>
      <c r="M5559" s="1"/>
      <c r="W5559" s="15"/>
    </row>
    <row r="5560" spans="2:23" ht="0" hidden="1" customHeight="1" x14ac:dyDescent="0.2">
      <c r="B5560" s="8"/>
      <c r="C5560" s="8"/>
      <c r="D5560" s="8"/>
      <c r="E5560" s="8"/>
      <c r="F5560" s="8"/>
      <c r="G5560" s="8"/>
      <c r="H5560" s="8"/>
      <c r="I5560" s="8"/>
      <c r="J5560" s="8"/>
      <c r="K5560" s="8"/>
      <c r="L5560" s="8"/>
      <c r="M5560" s="1"/>
      <c r="W5560" s="15"/>
    </row>
    <row r="5561" spans="2:23" ht="0" hidden="1" customHeight="1" x14ac:dyDescent="0.2">
      <c r="B5561" s="8"/>
      <c r="C5561" s="8"/>
      <c r="D5561" s="8"/>
      <c r="E5561" s="8"/>
      <c r="F5561" s="8"/>
      <c r="G5561" s="8"/>
      <c r="H5561" s="8"/>
      <c r="I5561" s="8"/>
      <c r="J5561" s="8"/>
      <c r="K5561" s="8"/>
      <c r="L5561" s="8"/>
      <c r="M5561" s="1"/>
      <c r="W5561" s="15"/>
    </row>
    <row r="5562" spans="2:23" ht="0" hidden="1" customHeight="1" x14ac:dyDescent="0.2">
      <c r="B5562" s="8"/>
      <c r="C5562" s="8"/>
      <c r="D5562" s="8"/>
      <c r="E5562" s="8"/>
      <c r="F5562" s="8"/>
      <c r="G5562" s="8"/>
      <c r="H5562" s="8"/>
      <c r="I5562" s="8"/>
      <c r="J5562" s="8"/>
      <c r="K5562" s="8"/>
      <c r="L5562" s="8"/>
      <c r="M5562" s="1"/>
      <c r="W5562" s="15"/>
    </row>
    <row r="5563" spans="2:23" ht="0" hidden="1" customHeight="1" x14ac:dyDescent="0.2">
      <c r="B5563" s="8"/>
      <c r="C5563" s="8"/>
      <c r="D5563" s="8"/>
      <c r="E5563" s="8"/>
      <c r="F5563" s="8"/>
      <c r="G5563" s="8"/>
      <c r="H5563" s="8"/>
      <c r="I5563" s="8"/>
      <c r="J5563" s="8"/>
      <c r="K5563" s="8"/>
      <c r="L5563" s="8"/>
      <c r="M5563" s="1"/>
      <c r="W5563" s="15"/>
    </row>
    <row r="5564" spans="2:23" ht="0" hidden="1" customHeight="1" x14ac:dyDescent="0.2">
      <c r="B5564" s="8"/>
      <c r="C5564" s="8"/>
      <c r="D5564" s="8"/>
      <c r="E5564" s="8"/>
      <c r="F5564" s="8"/>
      <c r="G5564" s="8"/>
      <c r="H5564" s="8"/>
      <c r="I5564" s="8"/>
      <c r="J5564" s="8"/>
      <c r="K5564" s="8"/>
      <c r="L5564" s="8"/>
      <c r="M5564" s="1"/>
      <c r="W5564" s="15"/>
    </row>
    <row r="5565" spans="2:23" ht="0" hidden="1" customHeight="1" x14ac:dyDescent="0.2">
      <c r="B5565" s="8"/>
      <c r="C5565" s="8"/>
      <c r="D5565" s="8"/>
      <c r="E5565" s="8"/>
      <c r="F5565" s="8"/>
      <c r="G5565" s="8"/>
      <c r="H5565" s="8"/>
      <c r="I5565" s="8"/>
      <c r="J5565" s="8"/>
      <c r="K5565" s="8"/>
      <c r="L5565" s="8"/>
      <c r="M5565" s="1"/>
      <c r="W5565" s="15"/>
    </row>
    <row r="5566" spans="2:23" ht="0" hidden="1" customHeight="1" x14ac:dyDescent="0.2">
      <c r="B5566" s="8"/>
      <c r="C5566" s="8"/>
      <c r="D5566" s="8"/>
      <c r="E5566" s="8"/>
      <c r="F5566" s="8"/>
      <c r="G5566" s="8"/>
      <c r="H5566" s="8"/>
      <c r="I5566" s="8"/>
      <c r="J5566" s="8"/>
      <c r="K5566" s="8"/>
      <c r="L5566" s="8"/>
      <c r="M5566" s="1"/>
      <c r="W5566" s="15"/>
    </row>
    <row r="5567" spans="2:23" ht="0" hidden="1" customHeight="1" x14ac:dyDescent="0.2">
      <c r="B5567" s="8"/>
      <c r="C5567" s="8"/>
      <c r="D5567" s="8"/>
      <c r="E5567" s="8"/>
      <c r="F5567" s="8"/>
      <c r="G5567" s="8"/>
      <c r="H5567" s="8"/>
      <c r="I5567" s="8"/>
      <c r="J5567" s="8"/>
      <c r="K5567" s="8"/>
      <c r="L5567" s="8"/>
      <c r="M5567" s="1"/>
      <c r="W5567" s="15"/>
    </row>
    <row r="5568" spans="2:23" ht="0" hidden="1" customHeight="1" x14ac:dyDescent="0.2">
      <c r="B5568" s="8"/>
      <c r="C5568" s="8"/>
      <c r="D5568" s="8"/>
      <c r="E5568" s="8"/>
      <c r="F5568" s="8"/>
      <c r="G5568" s="8"/>
      <c r="H5568" s="8"/>
      <c r="I5568" s="8"/>
      <c r="J5568" s="8"/>
      <c r="K5568" s="8"/>
      <c r="L5568" s="8"/>
      <c r="M5568" s="1"/>
      <c r="W5568" s="15"/>
    </row>
    <row r="5569" spans="2:23" ht="0" hidden="1" customHeight="1" x14ac:dyDescent="0.2">
      <c r="B5569" s="8"/>
      <c r="C5569" s="8"/>
      <c r="D5569" s="8"/>
      <c r="E5569" s="8"/>
      <c r="F5569" s="8"/>
      <c r="G5569" s="8"/>
      <c r="H5569" s="8"/>
      <c r="I5569" s="8"/>
      <c r="J5569" s="8"/>
      <c r="K5569" s="8"/>
      <c r="L5569" s="8"/>
      <c r="M5569" s="1"/>
      <c r="W5569" s="15"/>
    </row>
    <row r="5570" spans="2:23" ht="0" hidden="1" customHeight="1" x14ac:dyDescent="0.2">
      <c r="B5570" s="8"/>
      <c r="C5570" s="8"/>
      <c r="D5570" s="8"/>
      <c r="E5570" s="8"/>
      <c r="F5570" s="8"/>
      <c r="G5570" s="8"/>
      <c r="H5570" s="8"/>
      <c r="I5570" s="8"/>
      <c r="J5570" s="8"/>
      <c r="K5570" s="8"/>
      <c r="L5570" s="8"/>
      <c r="M5570" s="1"/>
      <c r="W5570" s="15"/>
    </row>
    <row r="5571" spans="2:23" ht="0" hidden="1" customHeight="1" x14ac:dyDescent="0.2">
      <c r="B5571" s="8"/>
      <c r="C5571" s="8"/>
      <c r="D5571" s="8"/>
      <c r="E5571" s="8"/>
      <c r="F5571" s="8"/>
      <c r="G5571" s="8"/>
      <c r="H5571" s="8"/>
      <c r="I5571" s="8"/>
      <c r="J5571" s="8"/>
      <c r="K5571" s="8"/>
      <c r="L5571" s="8"/>
      <c r="M5571" s="1"/>
      <c r="W5571" s="15"/>
    </row>
    <row r="5572" spans="2:23" ht="0" hidden="1" customHeight="1" x14ac:dyDescent="0.2">
      <c r="B5572" s="8"/>
      <c r="C5572" s="8"/>
      <c r="D5572" s="8"/>
      <c r="E5572" s="8"/>
      <c r="F5572" s="8"/>
      <c r="G5572" s="8"/>
      <c r="H5572" s="8"/>
      <c r="I5572" s="8"/>
      <c r="J5572" s="8"/>
      <c r="K5572" s="8"/>
      <c r="L5572" s="8"/>
      <c r="M5572" s="1"/>
      <c r="W5572" s="15"/>
    </row>
    <row r="5573" spans="2:23" ht="0" hidden="1" customHeight="1" x14ac:dyDescent="0.2">
      <c r="B5573" s="8"/>
      <c r="C5573" s="8"/>
      <c r="D5573" s="8"/>
      <c r="E5573" s="8"/>
      <c r="F5573" s="8"/>
      <c r="G5573" s="8"/>
      <c r="H5573" s="8"/>
      <c r="I5573" s="8"/>
      <c r="J5573" s="8"/>
      <c r="K5573" s="8"/>
      <c r="L5573" s="8"/>
      <c r="M5573" s="1"/>
      <c r="W5573" s="15"/>
    </row>
    <row r="5574" spans="2:23" ht="0" hidden="1" customHeight="1" x14ac:dyDescent="0.2">
      <c r="B5574" s="8"/>
      <c r="C5574" s="8"/>
      <c r="D5574" s="8"/>
      <c r="E5574" s="8"/>
      <c r="F5574" s="8"/>
      <c r="G5574" s="8"/>
      <c r="H5574" s="8"/>
      <c r="I5574" s="8"/>
      <c r="J5574" s="8"/>
      <c r="K5574" s="8"/>
      <c r="L5574" s="8"/>
      <c r="M5574" s="1"/>
      <c r="W5574" s="15"/>
    </row>
    <row r="5575" spans="2:23" ht="0" hidden="1" customHeight="1" x14ac:dyDescent="0.2">
      <c r="B5575" s="8"/>
      <c r="C5575" s="8"/>
      <c r="D5575" s="8"/>
      <c r="E5575" s="8"/>
      <c r="F5575" s="8"/>
      <c r="G5575" s="8"/>
      <c r="H5575" s="8"/>
      <c r="I5575" s="8"/>
      <c r="J5575" s="8"/>
      <c r="K5575" s="8"/>
      <c r="L5575" s="8"/>
      <c r="M5575" s="1"/>
      <c r="W5575" s="15"/>
    </row>
    <row r="5576" spans="2:23" ht="0" hidden="1" customHeight="1" x14ac:dyDescent="0.2">
      <c r="B5576" s="8"/>
      <c r="C5576" s="8"/>
      <c r="D5576" s="8"/>
      <c r="E5576" s="8"/>
      <c r="F5576" s="8"/>
      <c r="G5576" s="8"/>
      <c r="H5576" s="8"/>
      <c r="I5576" s="8"/>
      <c r="J5576" s="8"/>
      <c r="K5576" s="8"/>
      <c r="L5576" s="8"/>
      <c r="M5576" s="1"/>
      <c r="W5576" s="15"/>
    </row>
    <row r="5577" spans="2:23" ht="0" hidden="1" customHeight="1" x14ac:dyDescent="0.2">
      <c r="B5577" s="8"/>
      <c r="C5577" s="8"/>
      <c r="D5577" s="8"/>
      <c r="E5577" s="8"/>
      <c r="F5577" s="8"/>
      <c r="G5577" s="8"/>
      <c r="H5577" s="8"/>
      <c r="I5577" s="8"/>
      <c r="J5577" s="8"/>
      <c r="K5577" s="8"/>
      <c r="L5577" s="8"/>
      <c r="M5577" s="1"/>
      <c r="W5577" s="15"/>
    </row>
    <row r="5578" spans="2:23" ht="0" hidden="1" customHeight="1" x14ac:dyDescent="0.2">
      <c r="B5578" s="8"/>
      <c r="C5578" s="8"/>
      <c r="D5578" s="8"/>
      <c r="E5578" s="8"/>
      <c r="F5578" s="8"/>
      <c r="G5578" s="8"/>
      <c r="H5578" s="8"/>
      <c r="I5578" s="8"/>
      <c r="J5578" s="8"/>
      <c r="K5578" s="8"/>
      <c r="L5578" s="8"/>
      <c r="M5578" s="1"/>
      <c r="W5578" s="15"/>
    </row>
    <row r="5579" spans="2:23" ht="0" hidden="1" customHeight="1" x14ac:dyDescent="0.2">
      <c r="B5579" s="8"/>
      <c r="C5579" s="8"/>
      <c r="D5579" s="8"/>
      <c r="E5579" s="8"/>
      <c r="F5579" s="8"/>
      <c r="G5579" s="8"/>
      <c r="H5579" s="8"/>
      <c r="I5579" s="8"/>
      <c r="J5579" s="8"/>
      <c r="K5579" s="8"/>
      <c r="L5579" s="8"/>
      <c r="M5579" s="1"/>
      <c r="W5579" s="15"/>
    </row>
    <row r="5580" spans="2:23" ht="0" hidden="1" customHeight="1" x14ac:dyDescent="0.2">
      <c r="B5580" s="8"/>
      <c r="C5580" s="8"/>
      <c r="D5580" s="8"/>
      <c r="E5580" s="8"/>
      <c r="F5580" s="8"/>
      <c r="G5580" s="8"/>
      <c r="H5580" s="8"/>
      <c r="I5580" s="8"/>
      <c r="J5580" s="8"/>
      <c r="K5580" s="8"/>
      <c r="L5580" s="8"/>
      <c r="M5580" s="1"/>
      <c r="W5580" s="15"/>
    </row>
    <row r="5581" spans="2:23" ht="0" hidden="1" customHeight="1" x14ac:dyDescent="0.2">
      <c r="B5581" s="8"/>
      <c r="C5581" s="8"/>
      <c r="D5581" s="8"/>
      <c r="E5581" s="8"/>
      <c r="F5581" s="8"/>
      <c r="G5581" s="8"/>
      <c r="H5581" s="8"/>
      <c r="I5581" s="8"/>
      <c r="J5581" s="8"/>
      <c r="K5581" s="8"/>
      <c r="L5581" s="8"/>
      <c r="M5581" s="1"/>
      <c r="W5581" s="15"/>
    </row>
    <row r="5582" spans="2:23" ht="0" hidden="1" customHeight="1" x14ac:dyDescent="0.2">
      <c r="B5582" s="8"/>
      <c r="C5582" s="8"/>
      <c r="D5582" s="8"/>
      <c r="E5582" s="8"/>
      <c r="F5582" s="8"/>
      <c r="G5582" s="8"/>
      <c r="H5582" s="8"/>
      <c r="I5582" s="8"/>
      <c r="J5582" s="8"/>
      <c r="K5582" s="8"/>
      <c r="L5582" s="8"/>
      <c r="M5582" s="1"/>
      <c r="W5582" s="15"/>
    </row>
    <row r="5583" spans="2:23" ht="0" hidden="1" customHeight="1" x14ac:dyDescent="0.2">
      <c r="B5583" s="8"/>
      <c r="C5583" s="8"/>
      <c r="D5583" s="8"/>
      <c r="E5583" s="8"/>
      <c r="F5583" s="8"/>
      <c r="G5583" s="8"/>
      <c r="H5583" s="8"/>
      <c r="I5583" s="8"/>
      <c r="J5583" s="8"/>
      <c r="K5583" s="8"/>
      <c r="L5583" s="8"/>
      <c r="M5583" s="1"/>
      <c r="W5583" s="15"/>
    </row>
    <row r="5584" spans="2:23" ht="0" hidden="1" customHeight="1" x14ac:dyDescent="0.2">
      <c r="B5584" s="8"/>
      <c r="C5584" s="8"/>
      <c r="D5584" s="8"/>
      <c r="E5584" s="8"/>
      <c r="F5584" s="8"/>
      <c r="G5584" s="8"/>
      <c r="H5584" s="8"/>
      <c r="I5584" s="8"/>
      <c r="J5584" s="8"/>
      <c r="K5584" s="8"/>
      <c r="L5584" s="8"/>
      <c r="M5584" s="1"/>
      <c r="W5584" s="15"/>
    </row>
    <row r="5585" spans="2:23" ht="0" hidden="1" customHeight="1" x14ac:dyDescent="0.2">
      <c r="B5585" s="8"/>
      <c r="C5585" s="8"/>
      <c r="D5585" s="8"/>
      <c r="E5585" s="8"/>
      <c r="F5585" s="8"/>
      <c r="G5585" s="8"/>
      <c r="H5585" s="8"/>
      <c r="I5585" s="8"/>
      <c r="J5585" s="8"/>
      <c r="K5585" s="8"/>
      <c r="L5585" s="8"/>
      <c r="M5585" s="1"/>
      <c r="W5585" s="15"/>
    </row>
    <row r="5586" spans="2:23" ht="0" hidden="1" customHeight="1" x14ac:dyDescent="0.2">
      <c r="B5586" s="8"/>
      <c r="C5586" s="8"/>
      <c r="D5586" s="8"/>
      <c r="E5586" s="8"/>
      <c r="F5586" s="8"/>
      <c r="G5586" s="8"/>
      <c r="H5586" s="8"/>
      <c r="I5586" s="8"/>
      <c r="J5586" s="8"/>
      <c r="K5586" s="8"/>
      <c r="L5586" s="8"/>
      <c r="M5586" s="1"/>
      <c r="W5586" s="15"/>
    </row>
    <row r="5587" spans="2:23" ht="0" hidden="1" customHeight="1" x14ac:dyDescent="0.2">
      <c r="B5587" s="8"/>
      <c r="C5587" s="8"/>
      <c r="D5587" s="8"/>
      <c r="E5587" s="8"/>
      <c r="F5587" s="8"/>
      <c r="G5587" s="8"/>
      <c r="H5587" s="8"/>
      <c r="I5587" s="8"/>
      <c r="J5587" s="8"/>
      <c r="K5587" s="8"/>
      <c r="L5587" s="8"/>
      <c r="M5587" s="1"/>
      <c r="W5587" s="15"/>
    </row>
    <row r="5588" spans="2:23" ht="0" hidden="1" customHeight="1" x14ac:dyDescent="0.2">
      <c r="B5588" s="8"/>
      <c r="C5588" s="8"/>
      <c r="D5588" s="8"/>
      <c r="E5588" s="8"/>
      <c r="F5588" s="8"/>
      <c r="G5588" s="8"/>
      <c r="H5588" s="8"/>
      <c r="I5588" s="8"/>
      <c r="J5588" s="8"/>
      <c r="K5588" s="8"/>
      <c r="L5588" s="8"/>
      <c r="M5588" s="1"/>
      <c r="W5588" s="15"/>
    </row>
    <row r="5589" spans="2:23" ht="0" hidden="1" customHeight="1" x14ac:dyDescent="0.2">
      <c r="B5589" s="8"/>
      <c r="C5589" s="8"/>
      <c r="D5589" s="8"/>
      <c r="E5589" s="8"/>
      <c r="F5589" s="8"/>
      <c r="G5589" s="8"/>
      <c r="H5589" s="8"/>
      <c r="I5589" s="8"/>
      <c r="J5589" s="8"/>
      <c r="K5589" s="8"/>
      <c r="L5589" s="8"/>
      <c r="M5589" s="1"/>
      <c r="W5589" s="15"/>
    </row>
    <row r="5590" spans="2:23" ht="0" hidden="1" customHeight="1" x14ac:dyDescent="0.2">
      <c r="B5590" s="8"/>
      <c r="C5590" s="8"/>
      <c r="D5590" s="8"/>
      <c r="E5590" s="8"/>
      <c r="F5590" s="8"/>
      <c r="G5590" s="8"/>
      <c r="H5590" s="8"/>
      <c r="I5590" s="8"/>
      <c r="J5590" s="8"/>
      <c r="K5590" s="8"/>
      <c r="L5590" s="8"/>
      <c r="M5590" s="1"/>
      <c r="W5590" s="15"/>
    </row>
    <row r="5591" spans="2:23" ht="0" hidden="1" customHeight="1" x14ac:dyDescent="0.2">
      <c r="B5591" s="8"/>
      <c r="C5591" s="8"/>
      <c r="D5591" s="8"/>
      <c r="E5591" s="8"/>
      <c r="F5591" s="8"/>
      <c r="G5591" s="8"/>
      <c r="H5591" s="8"/>
      <c r="I5591" s="8"/>
      <c r="J5591" s="8"/>
      <c r="K5591" s="8"/>
      <c r="L5591" s="8"/>
      <c r="M5591" s="1"/>
      <c r="W5591" s="15"/>
    </row>
    <row r="5592" spans="2:23" ht="0" hidden="1" customHeight="1" x14ac:dyDescent="0.2">
      <c r="B5592" s="8"/>
      <c r="C5592" s="8"/>
      <c r="D5592" s="8"/>
      <c r="E5592" s="8"/>
      <c r="F5592" s="8"/>
      <c r="G5592" s="8"/>
      <c r="H5592" s="8"/>
      <c r="I5592" s="8"/>
      <c r="J5592" s="8"/>
      <c r="K5592" s="8"/>
      <c r="L5592" s="8"/>
      <c r="M5592" s="1"/>
      <c r="W5592" s="15"/>
    </row>
    <row r="5593" spans="2:23" ht="0" hidden="1" customHeight="1" x14ac:dyDescent="0.2">
      <c r="B5593" s="8"/>
      <c r="C5593" s="8"/>
      <c r="D5593" s="8"/>
      <c r="E5593" s="8"/>
      <c r="F5593" s="8"/>
      <c r="G5593" s="8"/>
      <c r="H5593" s="8"/>
      <c r="I5593" s="8"/>
      <c r="J5593" s="8"/>
      <c r="K5593" s="8"/>
      <c r="L5593" s="8"/>
      <c r="M5593" s="1"/>
      <c r="W5593" s="15"/>
    </row>
    <row r="5594" spans="2:23" ht="0" hidden="1" customHeight="1" x14ac:dyDescent="0.2">
      <c r="B5594" s="8"/>
      <c r="C5594" s="8"/>
      <c r="D5594" s="8"/>
      <c r="E5594" s="8"/>
      <c r="F5594" s="8"/>
      <c r="G5594" s="8"/>
      <c r="H5594" s="8"/>
      <c r="I5594" s="8"/>
      <c r="J5594" s="8"/>
      <c r="K5594" s="8"/>
      <c r="L5594" s="8"/>
      <c r="M5594" s="1"/>
      <c r="W5594" s="15"/>
    </row>
    <row r="5595" spans="2:23" ht="0" hidden="1" customHeight="1" x14ac:dyDescent="0.2">
      <c r="B5595" s="8"/>
      <c r="C5595" s="8"/>
      <c r="D5595" s="8"/>
      <c r="E5595" s="8"/>
      <c r="F5595" s="8"/>
      <c r="G5595" s="8"/>
      <c r="H5595" s="8"/>
      <c r="I5595" s="8"/>
      <c r="J5595" s="8"/>
      <c r="K5595" s="8"/>
      <c r="L5595" s="8"/>
      <c r="M5595" s="1"/>
      <c r="W5595" s="15"/>
    </row>
    <row r="5596" spans="2:23" ht="0" hidden="1" customHeight="1" x14ac:dyDescent="0.2">
      <c r="B5596" s="8"/>
      <c r="C5596" s="8"/>
      <c r="D5596" s="8"/>
      <c r="E5596" s="8"/>
      <c r="F5596" s="8"/>
      <c r="G5596" s="8"/>
      <c r="H5596" s="8"/>
      <c r="I5596" s="8"/>
      <c r="J5596" s="8"/>
      <c r="K5596" s="8"/>
      <c r="L5596" s="8"/>
      <c r="M5596" s="1"/>
      <c r="W5596" s="15"/>
    </row>
    <row r="5597" spans="2:23" ht="0" hidden="1" customHeight="1" x14ac:dyDescent="0.2">
      <c r="B5597" s="8"/>
      <c r="C5597" s="8"/>
      <c r="D5597" s="8"/>
      <c r="E5597" s="8"/>
      <c r="F5597" s="8"/>
      <c r="G5597" s="8"/>
      <c r="H5597" s="8"/>
      <c r="I5597" s="8"/>
      <c r="J5597" s="8"/>
      <c r="K5597" s="8"/>
      <c r="L5597" s="8"/>
      <c r="M5597" s="1"/>
      <c r="W5597" s="15"/>
    </row>
    <row r="5598" spans="2:23" ht="0" hidden="1" customHeight="1" x14ac:dyDescent="0.2">
      <c r="B5598" s="8"/>
      <c r="C5598" s="8"/>
      <c r="D5598" s="8"/>
      <c r="E5598" s="8"/>
      <c r="F5598" s="8"/>
      <c r="G5598" s="8"/>
      <c r="H5598" s="8"/>
      <c r="I5598" s="8"/>
      <c r="J5598" s="8"/>
      <c r="K5598" s="8"/>
      <c r="L5598" s="8"/>
      <c r="M5598" s="1"/>
      <c r="W5598" s="15"/>
    </row>
    <row r="5599" spans="2:23" ht="0" hidden="1" customHeight="1" x14ac:dyDescent="0.2">
      <c r="B5599" s="8"/>
      <c r="C5599" s="8"/>
      <c r="D5599" s="8"/>
      <c r="E5599" s="8"/>
      <c r="F5599" s="8"/>
      <c r="G5599" s="8"/>
      <c r="H5599" s="8"/>
      <c r="I5599" s="8"/>
      <c r="J5599" s="8"/>
      <c r="K5599" s="8"/>
      <c r="L5599" s="8"/>
      <c r="M5599" s="1"/>
      <c r="W5599" s="15"/>
    </row>
    <row r="5600" spans="2:23" ht="0" hidden="1" customHeight="1" x14ac:dyDescent="0.2">
      <c r="B5600" s="8"/>
      <c r="C5600" s="8"/>
      <c r="D5600" s="8"/>
      <c r="E5600" s="8"/>
      <c r="F5600" s="8"/>
      <c r="G5600" s="8"/>
      <c r="H5600" s="8"/>
      <c r="I5600" s="8"/>
      <c r="J5600" s="8"/>
      <c r="K5600" s="8"/>
      <c r="L5600" s="8"/>
      <c r="M5600" s="1"/>
      <c r="W5600" s="15"/>
    </row>
    <row r="5601" spans="2:23" ht="0" hidden="1" customHeight="1" x14ac:dyDescent="0.2">
      <c r="B5601" s="8"/>
      <c r="C5601" s="8"/>
      <c r="D5601" s="8"/>
      <c r="E5601" s="8"/>
      <c r="F5601" s="8"/>
      <c r="G5601" s="8"/>
      <c r="H5601" s="8"/>
      <c r="I5601" s="8"/>
      <c r="J5601" s="8"/>
      <c r="K5601" s="8"/>
      <c r="L5601" s="8"/>
      <c r="M5601" s="1"/>
      <c r="W5601" s="15"/>
    </row>
    <row r="5602" spans="2:23" ht="0" hidden="1" customHeight="1" x14ac:dyDescent="0.2">
      <c r="B5602" s="8"/>
      <c r="C5602" s="8"/>
      <c r="D5602" s="8"/>
      <c r="E5602" s="8"/>
      <c r="F5602" s="8"/>
      <c r="G5602" s="8"/>
      <c r="H5602" s="8"/>
      <c r="I5602" s="8"/>
      <c r="J5602" s="8"/>
      <c r="K5602" s="8"/>
      <c r="L5602" s="8"/>
      <c r="M5602" s="1"/>
      <c r="W5602" s="15"/>
    </row>
    <row r="5603" spans="2:23" ht="0" hidden="1" customHeight="1" x14ac:dyDescent="0.2">
      <c r="B5603" s="8"/>
      <c r="C5603" s="8"/>
      <c r="D5603" s="8"/>
      <c r="E5603" s="8"/>
      <c r="F5603" s="8"/>
      <c r="G5603" s="8"/>
      <c r="H5603" s="8"/>
      <c r="I5603" s="8"/>
      <c r="J5603" s="8"/>
      <c r="K5603" s="8"/>
      <c r="L5603" s="8"/>
      <c r="M5603" s="1"/>
      <c r="W5603" s="15"/>
    </row>
    <row r="5604" spans="2:23" ht="0" hidden="1" customHeight="1" x14ac:dyDescent="0.2">
      <c r="B5604" s="8"/>
      <c r="C5604" s="8"/>
      <c r="D5604" s="8"/>
      <c r="E5604" s="8"/>
      <c r="F5604" s="8"/>
      <c r="G5604" s="8"/>
      <c r="H5604" s="8"/>
      <c r="I5604" s="8"/>
      <c r="J5604" s="8"/>
      <c r="K5604" s="8"/>
      <c r="L5604" s="8"/>
      <c r="M5604" s="1"/>
      <c r="W5604" s="15"/>
    </row>
    <row r="5605" spans="2:23" ht="0" hidden="1" customHeight="1" x14ac:dyDescent="0.2">
      <c r="B5605" s="8"/>
      <c r="C5605" s="8"/>
      <c r="D5605" s="8"/>
      <c r="E5605" s="8"/>
      <c r="F5605" s="8"/>
      <c r="G5605" s="8"/>
      <c r="H5605" s="8"/>
      <c r="I5605" s="8"/>
      <c r="J5605" s="8"/>
      <c r="K5605" s="8"/>
      <c r="L5605" s="8"/>
      <c r="M5605" s="1"/>
      <c r="W5605" s="15"/>
    </row>
    <row r="5606" spans="2:23" ht="0" hidden="1" customHeight="1" x14ac:dyDescent="0.2">
      <c r="B5606" s="8"/>
      <c r="C5606" s="8"/>
      <c r="D5606" s="8"/>
      <c r="E5606" s="8"/>
      <c r="F5606" s="8"/>
      <c r="G5606" s="8"/>
      <c r="H5606" s="8"/>
      <c r="I5606" s="8"/>
      <c r="J5606" s="8"/>
      <c r="K5606" s="8"/>
      <c r="L5606" s="8"/>
      <c r="M5606" s="1"/>
      <c r="W5606" s="15"/>
    </row>
    <row r="5607" spans="2:23" ht="0" hidden="1" customHeight="1" x14ac:dyDescent="0.2">
      <c r="B5607" s="8"/>
      <c r="C5607" s="8"/>
      <c r="D5607" s="8"/>
      <c r="E5607" s="8"/>
      <c r="F5607" s="8"/>
      <c r="G5607" s="8"/>
      <c r="H5607" s="8"/>
      <c r="I5607" s="8"/>
      <c r="J5607" s="8"/>
      <c r="K5607" s="8"/>
      <c r="L5607" s="8"/>
      <c r="M5607" s="1"/>
      <c r="W5607" s="15"/>
    </row>
    <row r="5608" spans="2:23" ht="0" hidden="1" customHeight="1" x14ac:dyDescent="0.2">
      <c r="B5608" s="8"/>
      <c r="C5608" s="8"/>
      <c r="D5608" s="8"/>
      <c r="E5608" s="8"/>
      <c r="F5608" s="8"/>
      <c r="G5608" s="8"/>
      <c r="H5608" s="8"/>
      <c r="I5608" s="8"/>
      <c r="J5608" s="8"/>
      <c r="K5608" s="8"/>
      <c r="L5608" s="8"/>
      <c r="M5608" s="1"/>
      <c r="W5608" s="15"/>
    </row>
    <row r="5609" spans="2:23" ht="0" hidden="1" customHeight="1" x14ac:dyDescent="0.2">
      <c r="B5609" s="8"/>
      <c r="C5609" s="8"/>
      <c r="D5609" s="8"/>
      <c r="E5609" s="8"/>
      <c r="F5609" s="8"/>
      <c r="G5609" s="8"/>
      <c r="H5609" s="8"/>
      <c r="I5609" s="8"/>
      <c r="J5609" s="8"/>
      <c r="K5609" s="8"/>
      <c r="L5609" s="8"/>
      <c r="M5609" s="1"/>
      <c r="W5609" s="15"/>
    </row>
    <row r="5610" spans="2:23" ht="0" hidden="1" customHeight="1" x14ac:dyDescent="0.2">
      <c r="B5610" s="8"/>
      <c r="C5610" s="8"/>
      <c r="D5610" s="8"/>
      <c r="E5610" s="8"/>
      <c r="F5610" s="8"/>
      <c r="G5610" s="8"/>
      <c r="H5610" s="8"/>
      <c r="I5610" s="8"/>
      <c r="J5610" s="8"/>
      <c r="K5610" s="8"/>
      <c r="L5610" s="8"/>
      <c r="M5610" s="1"/>
      <c r="W5610" s="15"/>
    </row>
    <row r="5611" spans="2:23" ht="0" hidden="1" customHeight="1" x14ac:dyDescent="0.2">
      <c r="B5611" s="8"/>
      <c r="C5611" s="8"/>
      <c r="D5611" s="8"/>
      <c r="E5611" s="8"/>
      <c r="F5611" s="8"/>
      <c r="G5611" s="8"/>
      <c r="H5611" s="8"/>
      <c r="I5611" s="8"/>
      <c r="J5611" s="8"/>
      <c r="K5611" s="8"/>
      <c r="L5611" s="8"/>
      <c r="M5611" s="1"/>
      <c r="W5611" s="15"/>
    </row>
    <row r="5612" spans="2:23" ht="0" hidden="1" customHeight="1" x14ac:dyDescent="0.2">
      <c r="B5612" s="8"/>
      <c r="C5612" s="8"/>
      <c r="D5612" s="8"/>
      <c r="E5612" s="8"/>
      <c r="F5612" s="8"/>
      <c r="G5612" s="8"/>
      <c r="H5612" s="8"/>
      <c r="I5612" s="8"/>
      <c r="J5612" s="8"/>
      <c r="K5612" s="8"/>
      <c r="L5612" s="8"/>
      <c r="M5612" s="1"/>
      <c r="W5612" s="15"/>
    </row>
    <row r="5613" spans="2:23" ht="0" hidden="1" customHeight="1" x14ac:dyDescent="0.2">
      <c r="B5613" s="8"/>
      <c r="C5613" s="8"/>
      <c r="D5613" s="8"/>
      <c r="E5613" s="8"/>
      <c r="F5613" s="8"/>
      <c r="G5613" s="8"/>
      <c r="H5613" s="8"/>
      <c r="I5613" s="8"/>
      <c r="J5613" s="8"/>
      <c r="K5613" s="8"/>
      <c r="L5613" s="8"/>
      <c r="M5613" s="1"/>
      <c r="W5613" s="15"/>
    </row>
    <row r="5614" spans="2:23" ht="0" hidden="1" customHeight="1" x14ac:dyDescent="0.2">
      <c r="B5614" s="8"/>
      <c r="C5614" s="8"/>
      <c r="D5614" s="8"/>
      <c r="E5614" s="8"/>
      <c r="F5614" s="8"/>
      <c r="G5614" s="8"/>
      <c r="H5614" s="8"/>
      <c r="I5614" s="8"/>
      <c r="J5614" s="8"/>
      <c r="K5614" s="8"/>
      <c r="L5614" s="8"/>
      <c r="M5614" s="1"/>
      <c r="W5614" s="15"/>
    </row>
    <row r="5615" spans="2:23" ht="0" hidden="1" customHeight="1" x14ac:dyDescent="0.2">
      <c r="B5615" s="8"/>
      <c r="C5615" s="8"/>
      <c r="D5615" s="8"/>
      <c r="E5615" s="8"/>
      <c r="F5615" s="8"/>
      <c r="G5615" s="8"/>
      <c r="H5615" s="8"/>
      <c r="I5615" s="8"/>
      <c r="J5615" s="8"/>
      <c r="K5615" s="8"/>
      <c r="L5615" s="8"/>
      <c r="M5615" s="1"/>
      <c r="W5615" s="15"/>
    </row>
    <row r="5616" spans="2:23" ht="0" hidden="1" customHeight="1" x14ac:dyDescent="0.2">
      <c r="B5616" s="8"/>
      <c r="C5616" s="8"/>
      <c r="D5616" s="8"/>
      <c r="E5616" s="8"/>
      <c r="F5616" s="8"/>
      <c r="G5616" s="8"/>
      <c r="H5616" s="8"/>
      <c r="I5616" s="8"/>
      <c r="J5616" s="8"/>
      <c r="K5616" s="8"/>
      <c r="L5616" s="8"/>
      <c r="M5616" s="1"/>
      <c r="W5616" s="15"/>
    </row>
    <row r="5617" spans="2:23" ht="0" hidden="1" customHeight="1" x14ac:dyDescent="0.2">
      <c r="B5617" s="8"/>
      <c r="C5617" s="8"/>
      <c r="D5617" s="8"/>
      <c r="E5617" s="8"/>
      <c r="F5617" s="8"/>
      <c r="G5617" s="8"/>
      <c r="H5617" s="8"/>
      <c r="I5617" s="8"/>
      <c r="J5617" s="8"/>
      <c r="K5617" s="8"/>
      <c r="L5617" s="8"/>
      <c r="M5617" s="1"/>
      <c r="W5617" s="15"/>
    </row>
    <row r="5618" spans="2:23" ht="0" hidden="1" customHeight="1" x14ac:dyDescent="0.2">
      <c r="B5618" s="8"/>
      <c r="C5618" s="8"/>
      <c r="D5618" s="8"/>
      <c r="E5618" s="8"/>
      <c r="F5618" s="8"/>
      <c r="G5618" s="8"/>
      <c r="H5618" s="8"/>
      <c r="I5618" s="8"/>
      <c r="J5618" s="8"/>
      <c r="K5618" s="8"/>
      <c r="L5618" s="8"/>
      <c r="M5618" s="1"/>
      <c r="W5618" s="15"/>
    </row>
    <row r="5619" spans="2:23" ht="0" hidden="1" customHeight="1" x14ac:dyDescent="0.2">
      <c r="B5619" s="8"/>
      <c r="C5619" s="8"/>
      <c r="D5619" s="8"/>
      <c r="E5619" s="8"/>
      <c r="F5619" s="8"/>
      <c r="G5619" s="8"/>
      <c r="H5619" s="8"/>
      <c r="I5619" s="8"/>
      <c r="J5619" s="8"/>
      <c r="K5619" s="8"/>
      <c r="L5619" s="8"/>
      <c r="M5619" s="1"/>
      <c r="W5619" s="15"/>
    </row>
    <row r="5620" spans="2:23" ht="0" hidden="1" customHeight="1" x14ac:dyDescent="0.2">
      <c r="B5620" s="8"/>
      <c r="C5620" s="8"/>
      <c r="D5620" s="8"/>
      <c r="E5620" s="8"/>
      <c r="F5620" s="8"/>
      <c r="G5620" s="8"/>
      <c r="H5620" s="8"/>
      <c r="I5620" s="8"/>
      <c r="J5620" s="8"/>
      <c r="K5620" s="8"/>
      <c r="L5620" s="8"/>
      <c r="M5620" s="1"/>
      <c r="W5620" s="15"/>
    </row>
    <row r="5621" spans="2:23" ht="0" hidden="1" customHeight="1" x14ac:dyDescent="0.2">
      <c r="B5621" s="8"/>
      <c r="C5621" s="8"/>
      <c r="D5621" s="8"/>
      <c r="E5621" s="8"/>
      <c r="F5621" s="8"/>
      <c r="G5621" s="8"/>
      <c r="H5621" s="8"/>
      <c r="I5621" s="8"/>
      <c r="J5621" s="8"/>
      <c r="K5621" s="8"/>
      <c r="L5621" s="8"/>
      <c r="M5621" s="1"/>
      <c r="W5621" s="15"/>
    </row>
    <row r="5622" spans="2:23" ht="0" hidden="1" customHeight="1" x14ac:dyDescent="0.2">
      <c r="B5622" s="8"/>
      <c r="C5622" s="8"/>
      <c r="D5622" s="8"/>
      <c r="E5622" s="8"/>
      <c r="F5622" s="8"/>
      <c r="G5622" s="8"/>
      <c r="H5622" s="8"/>
      <c r="I5622" s="8"/>
      <c r="J5622" s="8"/>
      <c r="K5622" s="8"/>
      <c r="L5622" s="8"/>
      <c r="M5622" s="1"/>
      <c r="W5622" s="15"/>
    </row>
    <row r="5623" spans="2:23" ht="0" hidden="1" customHeight="1" x14ac:dyDescent="0.2">
      <c r="B5623" s="8"/>
      <c r="C5623" s="8"/>
      <c r="D5623" s="8"/>
      <c r="E5623" s="8"/>
      <c r="F5623" s="8"/>
      <c r="G5623" s="8"/>
      <c r="H5623" s="8"/>
      <c r="I5623" s="8"/>
      <c r="J5623" s="8"/>
      <c r="K5623" s="8"/>
      <c r="L5623" s="8"/>
      <c r="M5623" s="1"/>
      <c r="W5623" s="15"/>
    </row>
    <row r="5624" spans="2:23" ht="0" hidden="1" customHeight="1" x14ac:dyDescent="0.2">
      <c r="B5624" s="8"/>
      <c r="C5624" s="8"/>
      <c r="D5624" s="8"/>
      <c r="E5624" s="8"/>
      <c r="F5624" s="8"/>
      <c r="G5624" s="8"/>
      <c r="H5624" s="8"/>
      <c r="I5624" s="8"/>
      <c r="J5624" s="8"/>
      <c r="K5624" s="8"/>
      <c r="L5624" s="8"/>
      <c r="M5624" s="1"/>
      <c r="W5624" s="15"/>
    </row>
    <row r="5625" spans="2:23" ht="0" hidden="1" customHeight="1" x14ac:dyDescent="0.2">
      <c r="B5625" s="8"/>
      <c r="C5625" s="8"/>
      <c r="D5625" s="8"/>
      <c r="E5625" s="8"/>
      <c r="F5625" s="8"/>
      <c r="G5625" s="8"/>
      <c r="H5625" s="8"/>
      <c r="I5625" s="8"/>
      <c r="J5625" s="8"/>
      <c r="K5625" s="8"/>
      <c r="L5625" s="8"/>
      <c r="M5625" s="1"/>
      <c r="W5625" s="15"/>
    </row>
    <row r="5626" spans="2:23" ht="0" hidden="1" customHeight="1" x14ac:dyDescent="0.2">
      <c r="B5626" s="8"/>
      <c r="C5626" s="8"/>
      <c r="D5626" s="8"/>
      <c r="E5626" s="8"/>
      <c r="F5626" s="8"/>
      <c r="G5626" s="8"/>
      <c r="H5626" s="8"/>
      <c r="I5626" s="8"/>
      <c r="J5626" s="8"/>
      <c r="K5626" s="8"/>
      <c r="L5626" s="8"/>
      <c r="M5626" s="1"/>
      <c r="W5626" s="15"/>
    </row>
    <row r="5627" spans="2:23" ht="0" hidden="1" customHeight="1" x14ac:dyDescent="0.2">
      <c r="B5627" s="8"/>
      <c r="C5627" s="8"/>
      <c r="D5627" s="8"/>
      <c r="E5627" s="8"/>
      <c r="F5627" s="8"/>
      <c r="G5627" s="8"/>
      <c r="H5627" s="8"/>
      <c r="I5627" s="8"/>
      <c r="J5627" s="8"/>
      <c r="K5627" s="8"/>
      <c r="L5627" s="8"/>
      <c r="M5627" s="1"/>
      <c r="W5627" s="15"/>
    </row>
    <row r="5628" spans="2:23" ht="0" hidden="1" customHeight="1" x14ac:dyDescent="0.2">
      <c r="B5628" s="8"/>
      <c r="C5628" s="8"/>
      <c r="D5628" s="8"/>
      <c r="E5628" s="8"/>
      <c r="F5628" s="8"/>
      <c r="G5628" s="8"/>
      <c r="H5628" s="8"/>
      <c r="I5628" s="8"/>
      <c r="J5628" s="8"/>
      <c r="K5628" s="8"/>
      <c r="L5628" s="8"/>
      <c r="M5628" s="1"/>
      <c r="W5628" s="15"/>
    </row>
    <row r="5629" spans="2:23" ht="0" hidden="1" customHeight="1" x14ac:dyDescent="0.2">
      <c r="B5629" s="8"/>
      <c r="C5629" s="8"/>
      <c r="D5629" s="8"/>
      <c r="E5629" s="8"/>
      <c r="F5629" s="8"/>
      <c r="G5629" s="8"/>
      <c r="H5629" s="8"/>
      <c r="I5629" s="8"/>
      <c r="J5629" s="8"/>
      <c r="K5629" s="8"/>
      <c r="L5629" s="8"/>
      <c r="M5629" s="1"/>
      <c r="W5629" s="15"/>
    </row>
    <row r="5630" spans="2:23" ht="0" hidden="1" customHeight="1" x14ac:dyDescent="0.2">
      <c r="B5630" s="8"/>
      <c r="C5630" s="8"/>
      <c r="D5630" s="8"/>
      <c r="E5630" s="8"/>
      <c r="F5630" s="8"/>
      <c r="G5630" s="8"/>
      <c r="H5630" s="8"/>
      <c r="I5630" s="8"/>
      <c r="J5630" s="8"/>
      <c r="K5630" s="8"/>
      <c r="L5630" s="8"/>
      <c r="M5630" s="1"/>
      <c r="W5630" s="15"/>
    </row>
    <row r="5631" spans="2:23" ht="0" hidden="1" customHeight="1" x14ac:dyDescent="0.2">
      <c r="B5631" s="8"/>
      <c r="C5631" s="8"/>
      <c r="D5631" s="8"/>
      <c r="E5631" s="8"/>
      <c r="F5631" s="8"/>
      <c r="G5631" s="8"/>
      <c r="H5631" s="8"/>
      <c r="I5631" s="8"/>
      <c r="J5631" s="8"/>
      <c r="K5631" s="8"/>
      <c r="L5631" s="8"/>
      <c r="M5631" s="1"/>
      <c r="W5631" s="15"/>
    </row>
    <row r="5632" spans="2:23" ht="0" hidden="1" customHeight="1" x14ac:dyDescent="0.2">
      <c r="B5632" s="8"/>
      <c r="C5632" s="8"/>
      <c r="D5632" s="8"/>
      <c r="E5632" s="8"/>
      <c r="F5632" s="8"/>
      <c r="G5632" s="8"/>
      <c r="H5632" s="8"/>
      <c r="I5632" s="8"/>
      <c r="J5632" s="8"/>
      <c r="K5632" s="8"/>
      <c r="L5632" s="8"/>
      <c r="M5632" s="1"/>
      <c r="W5632" s="15"/>
    </row>
    <row r="5633" spans="2:23" ht="0" hidden="1" customHeight="1" x14ac:dyDescent="0.2">
      <c r="B5633" s="8"/>
      <c r="C5633" s="8"/>
      <c r="D5633" s="8"/>
      <c r="E5633" s="8"/>
      <c r="F5633" s="8"/>
      <c r="G5633" s="8"/>
      <c r="H5633" s="8"/>
      <c r="I5633" s="8"/>
      <c r="J5633" s="8"/>
      <c r="K5633" s="8"/>
      <c r="L5633" s="8"/>
      <c r="M5633" s="1"/>
      <c r="W5633" s="15"/>
    </row>
    <row r="5634" spans="2:23" ht="0" hidden="1" customHeight="1" x14ac:dyDescent="0.2">
      <c r="B5634" s="8"/>
      <c r="C5634" s="8"/>
      <c r="D5634" s="8"/>
      <c r="E5634" s="8"/>
      <c r="F5634" s="8"/>
      <c r="G5634" s="8"/>
      <c r="H5634" s="8"/>
      <c r="I5634" s="8"/>
      <c r="J5634" s="8"/>
      <c r="K5634" s="8"/>
      <c r="L5634" s="8"/>
      <c r="M5634" s="1"/>
      <c r="W5634" s="15"/>
    </row>
    <row r="5635" spans="2:23" ht="0" hidden="1" customHeight="1" x14ac:dyDescent="0.2">
      <c r="B5635" s="8"/>
      <c r="C5635" s="8"/>
      <c r="D5635" s="8"/>
      <c r="E5635" s="8"/>
      <c r="F5635" s="8"/>
      <c r="G5635" s="8"/>
      <c r="H5635" s="8"/>
      <c r="I5635" s="8"/>
      <c r="J5635" s="8"/>
      <c r="K5635" s="8"/>
      <c r="L5635" s="8"/>
      <c r="M5635" s="1"/>
      <c r="W5635" s="15"/>
    </row>
    <row r="5636" spans="2:23" ht="0" hidden="1" customHeight="1" x14ac:dyDescent="0.2">
      <c r="B5636" s="8"/>
      <c r="C5636" s="8"/>
      <c r="D5636" s="8"/>
      <c r="E5636" s="8"/>
      <c r="F5636" s="8"/>
      <c r="G5636" s="8"/>
      <c r="H5636" s="8"/>
      <c r="I5636" s="8"/>
      <c r="J5636" s="8"/>
      <c r="K5636" s="8"/>
      <c r="L5636" s="8"/>
      <c r="M5636" s="1"/>
      <c r="W5636" s="15"/>
    </row>
    <row r="5637" spans="2:23" ht="0" hidden="1" customHeight="1" x14ac:dyDescent="0.2">
      <c r="B5637" s="8"/>
      <c r="C5637" s="8"/>
      <c r="D5637" s="8"/>
      <c r="E5637" s="8"/>
      <c r="F5637" s="8"/>
      <c r="G5637" s="8"/>
      <c r="H5637" s="8"/>
      <c r="I5637" s="8"/>
      <c r="J5637" s="8"/>
      <c r="K5637" s="8"/>
      <c r="L5637" s="8"/>
      <c r="M5637" s="1"/>
      <c r="W5637" s="15"/>
    </row>
    <row r="5638" spans="2:23" ht="0" hidden="1" customHeight="1" x14ac:dyDescent="0.2">
      <c r="B5638" s="8"/>
      <c r="C5638" s="8"/>
      <c r="D5638" s="8"/>
      <c r="E5638" s="8"/>
      <c r="F5638" s="8"/>
      <c r="G5638" s="8"/>
      <c r="H5638" s="8"/>
      <c r="I5638" s="8"/>
      <c r="J5638" s="8"/>
      <c r="K5638" s="8"/>
      <c r="L5638" s="8"/>
      <c r="M5638" s="1"/>
      <c r="W5638" s="15"/>
    </row>
    <row r="5639" spans="2:23" ht="0" hidden="1" customHeight="1" x14ac:dyDescent="0.2">
      <c r="B5639" s="8"/>
      <c r="C5639" s="8"/>
      <c r="D5639" s="8"/>
      <c r="E5639" s="8"/>
      <c r="F5639" s="8"/>
      <c r="G5639" s="8"/>
      <c r="H5639" s="8"/>
      <c r="I5639" s="8"/>
      <c r="J5639" s="8"/>
      <c r="K5639" s="8"/>
      <c r="L5639" s="8"/>
      <c r="M5639" s="1"/>
      <c r="W5639" s="15"/>
    </row>
    <row r="5640" spans="2:23" ht="0" hidden="1" customHeight="1" x14ac:dyDescent="0.2">
      <c r="B5640" s="8"/>
      <c r="C5640" s="8"/>
      <c r="D5640" s="8"/>
      <c r="E5640" s="8"/>
      <c r="F5640" s="8"/>
      <c r="G5640" s="8"/>
      <c r="H5640" s="8"/>
      <c r="I5640" s="8"/>
      <c r="J5640" s="8"/>
      <c r="K5640" s="8"/>
      <c r="L5640" s="8"/>
      <c r="M5640" s="1"/>
      <c r="W5640" s="15"/>
    </row>
    <row r="5641" spans="2:23" ht="0" hidden="1" customHeight="1" x14ac:dyDescent="0.2">
      <c r="B5641" s="8"/>
      <c r="C5641" s="8"/>
      <c r="D5641" s="8"/>
      <c r="E5641" s="8"/>
      <c r="F5641" s="8"/>
      <c r="G5641" s="8"/>
      <c r="H5641" s="8"/>
      <c r="I5641" s="8"/>
      <c r="J5641" s="8"/>
      <c r="K5641" s="8"/>
      <c r="L5641" s="8"/>
      <c r="M5641" s="1"/>
      <c r="W5641" s="15"/>
    </row>
    <row r="5642" spans="2:23" ht="0" hidden="1" customHeight="1" x14ac:dyDescent="0.2">
      <c r="B5642" s="8"/>
      <c r="C5642" s="8"/>
      <c r="D5642" s="8"/>
      <c r="E5642" s="8"/>
      <c r="F5642" s="8"/>
      <c r="G5642" s="8"/>
      <c r="H5642" s="8"/>
      <c r="I5642" s="8"/>
      <c r="J5642" s="8"/>
      <c r="K5642" s="8"/>
      <c r="L5642" s="8"/>
      <c r="M5642" s="1"/>
      <c r="W5642" s="15"/>
    </row>
    <row r="5643" spans="2:23" ht="0" hidden="1" customHeight="1" x14ac:dyDescent="0.2">
      <c r="B5643" s="8"/>
      <c r="C5643" s="8"/>
      <c r="D5643" s="8"/>
      <c r="E5643" s="8"/>
      <c r="F5643" s="8"/>
      <c r="G5643" s="8"/>
      <c r="H5643" s="8"/>
      <c r="I5643" s="8"/>
      <c r="J5643" s="8"/>
      <c r="K5643" s="8"/>
      <c r="L5643" s="8"/>
      <c r="M5643" s="1"/>
      <c r="W5643" s="15"/>
    </row>
    <row r="5644" spans="2:23" ht="0" hidden="1" customHeight="1" x14ac:dyDescent="0.2">
      <c r="B5644" s="8"/>
      <c r="C5644" s="8"/>
      <c r="D5644" s="8"/>
      <c r="E5644" s="8"/>
      <c r="F5644" s="8"/>
      <c r="G5644" s="8"/>
      <c r="H5644" s="8"/>
      <c r="I5644" s="8"/>
      <c r="J5644" s="8"/>
      <c r="K5644" s="8"/>
      <c r="L5644" s="8"/>
      <c r="M5644" s="1"/>
      <c r="W5644" s="15"/>
    </row>
    <row r="5645" spans="2:23" ht="0" hidden="1" customHeight="1" x14ac:dyDescent="0.2">
      <c r="B5645" s="8"/>
      <c r="C5645" s="8"/>
      <c r="D5645" s="8"/>
      <c r="E5645" s="8"/>
      <c r="F5645" s="8"/>
      <c r="G5645" s="8"/>
      <c r="H5645" s="8"/>
      <c r="I5645" s="8"/>
      <c r="J5645" s="8"/>
      <c r="K5645" s="8"/>
      <c r="L5645" s="8"/>
      <c r="M5645" s="1"/>
      <c r="W5645" s="15"/>
    </row>
    <row r="5646" spans="2:23" ht="0" hidden="1" customHeight="1" x14ac:dyDescent="0.2">
      <c r="B5646" s="8"/>
      <c r="C5646" s="8"/>
      <c r="D5646" s="8"/>
      <c r="E5646" s="8"/>
      <c r="F5646" s="8"/>
      <c r="G5646" s="8"/>
      <c r="H5646" s="8"/>
      <c r="I5646" s="8"/>
      <c r="J5646" s="8"/>
      <c r="K5646" s="8"/>
      <c r="L5646" s="8"/>
      <c r="M5646" s="1"/>
      <c r="W5646" s="15"/>
    </row>
    <row r="5647" spans="2:23" ht="0" hidden="1" customHeight="1" x14ac:dyDescent="0.2">
      <c r="B5647" s="8"/>
      <c r="C5647" s="8"/>
      <c r="D5647" s="8"/>
      <c r="E5647" s="8"/>
      <c r="F5647" s="8"/>
      <c r="G5647" s="8"/>
      <c r="H5647" s="8"/>
      <c r="I5647" s="8"/>
      <c r="J5647" s="8"/>
      <c r="K5647" s="8"/>
      <c r="L5647" s="8"/>
      <c r="M5647" s="1"/>
      <c r="W5647" s="15"/>
    </row>
    <row r="5648" spans="2:23" ht="0" hidden="1" customHeight="1" x14ac:dyDescent="0.2">
      <c r="B5648" s="8"/>
      <c r="C5648" s="8"/>
      <c r="D5648" s="8"/>
      <c r="E5648" s="8"/>
      <c r="F5648" s="8"/>
      <c r="G5648" s="8"/>
      <c r="H5648" s="8"/>
      <c r="I5648" s="8"/>
      <c r="J5648" s="8"/>
      <c r="K5648" s="8"/>
      <c r="L5648" s="8"/>
      <c r="M5648" s="1"/>
      <c r="W5648" s="15"/>
    </row>
    <row r="5649" spans="2:23" ht="0" hidden="1" customHeight="1" x14ac:dyDescent="0.2">
      <c r="B5649" s="8"/>
      <c r="C5649" s="8"/>
      <c r="D5649" s="8"/>
      <c r="E5649" s="8"/>
      <c r="F5649" s="8"/>
      <c r="G5649" s="8"/>
      <c r="H5649" s="8"/>
      <c r="I5649" s="8"/>
      <c r="J5649" s="8"/>
      <c r="K5649" s="8"/>
      <c r="L5649" s="8"/>
      <c r="M5649" s="1"/>
      <c r="W5649" s="15"/>
    </row>
    <row r="5650" spans="2:23" ht="0" hidden="1" customHeight="1" x14ac:dyDescent="0.2">
      <c r="B5650" s="8"/>
      <c r="C5650" s="8"/>
      <c r="D5650" s="8"/>
      <c r="E5650" s="8"/>
      <c r="F5650" s="8"/>
      <c r="G5650" s="8"/>
      <c r="H5650" s="8"/>
      <c r="I5650" s="8"/>
      <c r="J5650" s="8"/>
      <c r="K5650" s="8"/>
      <c r="L5650" s="8"/>
      <c r="M5650" s="1"/>
      <c r="W5650" s="15"/>
    </row>
    <row r="5651" spans="2:23" ht="0" hidden="1" customHeight="1" x14ac:dyDescent="0.2">
      <c r="B5651" s="8"/>
      <c r="C5651" s="8"/>
      <c r="D5651" s="8"/>
      <c r="E5651" s="8"/>
      <c r="F5651" s="8"/>
      <c r="G5651" s="8"/>
      <c r="H5651" s="8"/>
      <c r="I5651" s="8"/>
      <c r="J5651" s="8"/>
      <c r="K5651" s="8"/>
      <c r="L5651" s="8"/>
      <c r="M5651" s="1"/>
      <c r="W5651" s="15"/>
    </row>
    <row r="5652" spans="2:23" ht="0" hidden="1" customHeight="1" x14ac:dyDescent="0.2">
      <c r="B5652" s="8"/>
      <c r="C5652" s="8"/>
      <c r="D5652" s="8"/>
      <c r="E5652" s="8"/>
      <c r="F5652" s="8"/>
      <c r="G5652" s="8"/>
      <c r="H5652" s="8"/>
      <c r="I5652" s="8"/>
      <c r="J5652" s="8"/>
      <c r="K5652" s="8"/>
      <c r="L5652" s="8"/>
      <c r="M5652" s="1"/>
      <c r="W5652" s="15"/>
    </row>
    <row r="5653" spans="2:23" ht="0" hidden="1" customHeight="1" x14ac:dyDescent="0.2">
      <c r="B5653" s="8"/>
      <c r="C5653" s="8"/>
      <c r="D5653" s="8"/>
      <c r="E5653" s="8"/>
      <c r="F5653" s="8"/>
      <c r="G5653" s="8"/>
      <c r="H5653" s="8"/>
      <c r="I5653" s="8"/>
      <c r="J5653" s="8"/>
      <c r="K5653" s="8"/>
      <c r="L5653" s="8"/>
      <c r="M5653" s="1"/>
      <c r="W5653" s="15"/>
    </row>
    <row r="5654" spans="2:23" ht="0" hidden="1" customHeight="1" x14ac:dyDescent="0.2">
      <c r="B5654" s="8"/>
      <c r="C5654" s="8"/>
      <c r="D5654" s="8"/>
      <c r="E5654" s="8"/>
      <c r="F5654" s="8"/>
      <c r="G5654" s="8"/>
      <c r="H5654" s="8"/>
      <c r="I5654" s="8"/>
      <c r="J5654" s="8"/>
      <c r="K5654" s="8"/>
      <c r="L5654" s="8"/>
      <c r="M5654" s="1"/>
      <c r="W5654" s="15"/>
    </row>
    <row r="5655" spans="2:23" ht="0" hidden="1" customHeight="1" x14ac:dyDescent="0.2">
      <c r="B5655" s="8"/>
      <c r="C5655" s="8"/>
      <c r="D5655" s="8"/>
      <c r="E5655" s="8"/>
      <c r="F5655" s="8"/>
      <c r="G5655" s="8"/>
      <c r="H5655" s="8"/>
      <c r="I5655" s="8"/>
      <c r="J5655" s="8"/>
      <c r="K5655" s="8"/>
      <c r="L5655" s="8"/>
      <c r="M5655" s="1"/>
      <c r="W5655" s="15"/>
    </row>
    <row r="5656" spans="2:23" ht="0" hidden="1" customHeight="1" x14ac:dyDescent="0.2">
      <c r="B5656" s="8"/>
      <c r="C5656" s="8"/>
      <c r="D5656" s="8"/>
      <c r="E5656" s="8"/>
      <c r="F5656" s="8"/>
      <c r="G5656" s="8"/>
      <c r="H5656" s="8"/>
      <c r="I5656" s="8"/>
      <c r="J5656" s="8"/>
      <c r="K5656" s="8"/>
      <c r="L5656" s="8"/>
      <c r="M5656" s="1"/>
      <c r="W5656" s="15"/>
    </row>
    <row r="5657" spans="2:23" ht="0" hidden="1" customHeight="1" x14ac:dyDescent="0.2">
      <c r="B5657" s="8"/>
      <c r="C5657" s="8"/>
      <c r="D5657" s="8"/>
      <c r="E5657" s="8"/>
      <c r="F5657" s="8"/>
      <c r="G5657" s="8"/>
      <c r="H5657" s="8"/>
      <c r="I5657" s="8"/>
      <c r="J5657" s="8"/>
      <c r="K5657" s="8"/>
      <c r="L5657" s="8"/>
      <c r="M5657" s="1"/>
      <c r="W5657" s="15"/>
    </row>
    <row r="5658" spans="2:23" ht="0" hidden="1" customHeight="1" x14ac:dyDescent="0.2">
      <c r="B5658" s="8"/>
      <c r="C5658" s="8"/>
      <c r="D5658" s="8"/>
      <c r="E5658" s="8"/>
      <c r="F5658" s="8"/>
      <c r="G5658" s="8"/>
      <c r="H5658" s="8"/>
      <c r="I5658" s="8"/>
      <c r="J5658" s="8"/>
      <c r="K5658" s="8"/>
      <c r="L5658" s="8"/>
      <c r="M5658" s="1"/>
      <c r="W5658" s="15"/>
    </row>
    <row r="5659" spans="2:23" ht="0" hidden="1" customHeight="1" x14ac:dyDescent="0.2">
      <c r="B5659" s="8"/>
      <c r="C5659" s="8"/>
      <c r="D5659" s="8"/>
      <c r="E5659" s="8"/>
      <c r="F5659" s="8"/>
      <c r="G5659" s="8"/>
      <c r="H5659" s="8"/>
      <c r="I5659" s="8"/>
      <c r="J5659" s="8"/>
      <c r="K5659" s="8"/>
      <c r="L5659" s="8"/>
      <c r="M5659" s="1"/>
      <c r="W5659" s="15"/>
    </row>
    <row r="5660" spans="2:23" ht="0" hidden="1" customHeight="1" x14ac:dyDescent="0.2">
      <c r="B5660" s="8"/>
      <c r="C5660" s="8"/>
      <c r="D5660" s="8"/>
      <c r="E5660" s="8"/>
      <c r="F5660" s="8"/>
      <c r="G5660" s="8"/>
      <c r="H5660" s="8"/>
      <c r="I5660" s="8"/>
      <c r="J5660" s="8"/>
      <c r="K5660" s="8"/>
      <c r="L5660" s="8"/>
      <c r="M5660" s="1"/>
      <c r="W5660" s="15"/>
    </row>
    <row r="5661" spans="2:23" ht="0" hidden="1" customHeight="1" x14ac:dyDescent="0.2">
      <c r="B5661" s="8"/>
      <c r="C5661" s="8"/>
      <c r="D5661" s="8"/>
      <c r="E5661" s="8"/>
      <c r="F5661" s="8"/>
      <c r="G5661" s="8"/>
      <c r="H5661" s="8"/>
      <c r="I5661" s="8"/>
      <c r="J5661" s="8"/>
      <c r="K5661" s="8"/>
      <c r="L5661" s="8"/>
      <c r="M5661" s="1"/>
      <c r="W5661" s="15"/>
    </row>
    <row r="5662" spans="2:23" ht="0" hidden="1" customHeight="1" x14ac:dyDescent="0.2">
      <c r="B5662" s="8"/>
      <c r="C5662" s="8"/>
      <c r="D5662" s="8"/>
      <c r="E5662" s="8"/>
      <c r="F5662" s="8"/>
      <c r="G5662" s="8"/>
      <c r="H5662" s="8"/>
      <c r="I5662" s="8"/>
      <c r="J5662" s="8"/>
      <c r="K5662" s="8"/>
      <c r="L5662" s="8"/>
      <c r="M5662" s="1"/>
      <c r="W5662" s="15"/>
    </row>
    <row r="5663" spans="2:23" ht="0" hidden="1" customHeight="1" x14ac:dyDescent="0.2">
      <c r="B5663" s="8"/>
      <c r="C5663" s="8"/>
      <c r="D5663" s="8"/>
      <c r="E5663" s="8"/>
      <c r="F5663" s="8"/>
      <c r="G5663" s="8"/>
      <c r="H5663" s="8"/>
      <c r="I5663" s="8"/>
      <c r="J5663" s="8"/>
      <c r="K5663" s="8"/>
      <c r="L5663" s="8"/>
      <c r="M5663" s="1"/>
      <c r="W5663" s="15"/>
    </row>
    <row r="5664" spans="2:23" ht="0" hidden="1" customHeight="1" x14ac:dyDescent="0.2">
      <c r="B5664" s="8"/>
      <c r="C5664" s="8"/>
      <c r="D5664" s="8"/>
      <c r="E5664" s="8"/>
      <c r="F5664" s="8"/>
      <c r="G5664" s="8"/>
      <c r="H5664" s="8"/>
      <c r="I5664" s="8"/>
      <c r="J5664" s="8"/>
      <c r="K5664" s="8"/>
      <c r="L5664" s="8"/>
      <c r="M5664" s="1"/>
      <c r="W5664" s="15"/>
    </row>
    <row r="5665" spans="2:23" ht="0" hidden="1" customHeight="1" x14ac:dyDescent="0.2">
      <c r="B5665" s="8"/>
      <c r="C5665" s="8"/>
      <c r="D5665" s="8"/>
      <c r="E5665" s="8"/>
      <c r="F5665" s="8"/>
      <c r="G5665" s="8"/>
      <c r="H5665" s="8"/>
      <c r="I5665" s="8"/>
      <c r="J5665" s="8"/>
      <c r="K5665" s="8"/>
      <c r="L5665" s="8"/>
      <c r="M5665" s="1"/>
      <c r="W5665" s="15"/>
    </row>
    <row r="5666" spans="2:23" ht="0" hidden="1" customHeight="1" x14ac:dyDescent="0.2">
      <c r="B5666" s="8"/>
      <c r="C5666" s="8"/>
      <c r="D5666" s="8"/>
      <c r="E5666" s="8"/>
      <c r="F5666" s="8"/>
      <c r="G5666" s="8"/>
      <c r="H5666" s="8"/>
      <c r="I5666" s="8"/>
      <c r="J5666" s="8"/>
      <c r="K5666" s="8"/>
      <c r="L5666" s="8"/>
      <c r="M5666" s="1"/>
      <c r="W5666" s="15"/>
    </row>
    <row r="5667" spans="2:23" ht="0" hidden="1" customHeight="1" x14ac:dyDescent="0.2">
      <c r="B5667" s="8"/>
      <c r="C5667" s="8"/>
      <c r="D5667" s="8"/>
      <c r="E5667" s="8"/>
      <c r="F5667" s="8"/>
      <c r="G5667" s="8"/>
      <c r="H5667" s="8"/>
      <c r="I5667" s="8"/>
      <c r="J5667" s="8"/>
      <c r="K5667" s="8"/>
      <c r="L5667" s="8"/>
      <c r="M5667" s="1"/>
      <c r="W5667" s="15"/>
    </row>
    <row r="5668" spans="2:23" ht="0" hidden="1" customHeight="1" x14ac:dyDescent="0.2">
      <c r="B5668" s="8"/>
      <c r="C5668" s="8"/>
      <c r="D5668" s="8"/>
      <c r="E5668" s="8"/>
      <c r="F5668" s="8"/>
      <c r="G5668" s="8"/>
      <c r="H5668" s="8"/>
      <c r="I5668" s="8"/>
      <c r="J5668" s="8"/>
      <c r="K5668" s="8"/>
      <c r="L5668" s="8"/>
      <c r="M5668" s="1"/>
      <c r="W5668" s="15"/>
    </row>
    <row r="5669" spans="2:23" ht="0" hidden="1" customHeight="1" x14ac:dyDescent="0.2">
      <c r="B5669" s="8"/>
      <c r="C5669" s="8"/>
      <c r="D5669" s="8"/>
      <c r="E5669" s="8"/>
      <c r="F5669" s="8"/>
      <c r="G5669" s="8"/>
      <c r="H5669" s="8"/>
      <c r="I5669" s="8"/>
      <c r="J5669" s="8"/>
      <c r="K5669" s="8"/>
      <c r="L5669" s="8"/>
      <c r="M5669" s="1"/>
      <c r="W5669" s="15"/>
    </row>
    <row r="5670" spans="2:23" ht="0" hidden="1" customHeight="1" x14ac:dyDescent="0.2">
      <c r="B5670" s="8"/>
      <c r="C5670" s="8"/>
      <c r="D5670" s="8"/>
      <c r="E5670" s="8"/>
      <c r="F5670" s="8"/>
      <c r="G5670" s="8"/>
      <c r="H5670" s="8"/>
      <c r="I5670" s="8"/>
      <c r="J5670" s="8"/>
      <c r="K5670" s="8"/>
      <c r="L5670" s="8"/>
      <c r="M5670" s="1"/>
      <c r="W5670" s="15"/>
    </row>
    <row r="5671" spans="2:23" ht="0" hidden="1" customHeight="1" x14ac:dyDescent="0.2">
      <c r="B5671" s="8"/>
      <c r="C5671" s="8"/>
      <c r="D5671" s="8"/>
      <c r="E5671" s="8"/>
      <c r="F5671" s="8"/>
      <c r="G5671" s="8"/>
      <c r="H5671" s="8"/>
      <c r="I5671" s="8"/>
      <c r="J5671" s="8"/>
      <c r="K5671" s="8"/>
      <c r="L5671" s="8"/>
      <c r="M5671" s="1"/>
      <c r="W5671" s="15"/>
    </row>
    <row r="5672" spans="2:23" ht="0" hidden="1" customHeight="1" x14ac:dyDescent="0.2">
      <c r="B5672" s="8"/>
      <c r="C5672" s="8"/>
      <c r="D5672" s="8"/>
      <c r="E5672" s="8"/>
      <c r="F5672" s="8"/>
      <c r="G5672" s="8"/>
      <c r="H5672" s="8"/>
      <c r="I5672" s="8"/>
      <c r="J5672" s="8"/>
      <c r="K5672" s="8"/>
      <c r="L5672" s="8"/>
      <c r="M5672" s="1"/>
      <c r="W5672" s="15"/>
    </row>
    <row r="5673" spans="2:23" ht="0" hidden="1" customHeight="1" x14ac:dyDescent="0.2">
      <c r="B5673" s="8"/>
      <c r="C5673" s="8"/>
      <c r="D5673" s="8"/>
      <c r="E5673" s="8"/>
      <c r="F5673" s="8"/>
      <c r="G5673" s="8"/>
      <c r="H5673" s="8"/>
      <c r="I5673" s="8"/>
      <c r="J5673" s="8"/>
      <c r="K5673" s="8"/>
      <c r="L5673" s="8"/>
      <c r="M5673" s="1"/>
      <c r="W5673" s="15"/>
    </row>
    <row r="5674" spans="2:23" ht="0" hidden="1" customHeight="1" x14ac:dyDescent="0.2">
      <c r="B5674" s="8"/>
      <c r="C5674" s="8"/>
      <c r="D5674" s="8"/>
      <c r="E5674" s="8"/>
      <c r="F5674" s="8"/>
      <c r="G5674" s="8"/>
      <c r="H5674" s="8"/>
      <c r="I5674" s="8"/>
      <c r="J5674" s="8"/>
      <c r="K5674" s="8"/>
      <c r="L5674" s="8"/>
      <c r="M5674" s="1"/>
      <c r="W5674" s="15"/>
    </row>
    <row r="5675" spans="2:23" ht="0" hidden="1" customHeight="1" x14ac:dyDescent="0.2">
      <c r="B5675" s="8"/>
      <c r="C5675" s="8"/>
      <c r="D5675" s="8"/>
      <c r="E5675" s="8"/>
      <c r="F5675" s="8"/>
      <c r="G5675" s="8"/>
      <c r="H5675" s="8"/>
      <c r="I5675" s="8"/>
      <c r="J5675" s="8"/>
      <c r="K5675" s="8"/>
      <c r="L5675" s="8"/>
      <c r="M5675" s="1"/>
      <c r="W5675" s="15"/>
    </row>
    <row r="5676" spans="2:23" ht="0" hidden="1" customHeight="1" x14ac:dyDescent="0.2">
      <c r="B5676" s="8"/>
      <c r="C5676" s="8"/>
      <c r="D5676" s="8"/>
      <c r="E5676" s="8"/>
      <c r="F5676" s="8"/>
      <c r="G5676" s="8"/>
      <c r="H5676" s="8"/>
      <c r="I5676" s="8"/>
      <c r="J5676" s="8"/>
      <c r="K5676" s="8"/>
      <c r="L5676" s="8"/>
      <c r="M5676" s="1"/>
      <c r="W5676" s="15"/>
    </row>
    <row r="5677" spans="2:23" ht="0" hidden="1" customHeight="1" x14ac:dyDescent="0.2">
      <c r="B5677" s="8"/>
      <c r="C5677" s="8"/>
      <c r="D5677" s="8"/>
      <c r="E5677" s="8"/>
      <c r="F5677" s="8"/>
      <c r="G5677" s="8"/>
      <c r="H5677" s="8"/>
      <c r="I5677" s="8"/>
      <c r="J5677" s="8"/>
      <c r="K5677" s="8"/>
      <c r="L5677" s="8"/>
      <c r="M5677" s="1"/>
      <c r="W5677" s="15"/>
    </row>
    <row r="5678" spans="2:23" ht="0" hidden="1" customHeight="1" x14ac:dyDescent="0.2">
      <c r="B5678" s="8"/>
      <c r="C5678" s="8"/>
      <c r="D5678" s="8"/>
      <c r="E5678" s="8"/>
      <c r="F5678" s="8"/>
      <c r="G5678" s="8"/>
      <c r="H5678" s="8"/>
      <c r="I5678" s="8"/>
      <c r="J5678" s="8"/>
      <c r="K5678" s="8"/>
      <c r="L5678" s="8"/>
      <c r="M5678" s="1"/>
      <c r="W5678" s="15"/>
    </row>
    <row r="5679" spans="2:23" ht="0" hidden="1" customHeight="1" x14ac:dyDescent="0.2">
      <c r="B5679" s="8"/>
      <c r="C5679" s="8"/>
      <c r="D5679" s="8"/>
      <c r="E5679" s="8"/>
      <c r="F5679" s="8"/>
      <c r="G5679" s="8"/>
      <c r="H5679" s="8"/>
      <c r="I5679" s="8"/>
      <c r="J5679" s="8"/>
      <c r="K5679" s="8"/>
      <c r="L5679" s="8"/>
      <c r="M5679" s="1"/>
      <c r="W5679" s="15"/>
    </row>
    <row r="5680" spans="2:23" ht="0" hidden="1" customHeight="1" x14ac:dyDescent="0.2">
      <c r="B5680" s="8"/>
      <c r="C5680" s="8"/>
      <c r="D5680" s="8"/>
      <c r="E5680" s="8"/>
      <c r="F5680" s="8"/>
      <c r="G5680" s="8"/>
      <c r="H5680" s="8"/>
      <c r="I5680" s="8"/>
      <c r="J5680" s="8"/>
      <c r="K5680" s="8"/>
      <c r="L5680" s="8"/>
      <c r="M5680" s="1"/>
      <c r="W5680" s="15"/>
    </row>
    <row r="5681" spans="2:23" ht="0" hidden="1" customHeight="1" x14ac:dyDescent="0.2">
      <c r="B5681" s="8"/>
      <c r="C5681" s="8"/>
      <c r="D5681" s="8"/>
      <c r="E5681" s="8"/>
      <c r="F5681" s="8"/>
      <c r="G5681" s="8"/>
      <c r="H5681" s="8"/>
      <c r="I5681" s="8"/>
      <c r="J5681" s="8"/>
      <c r="K5681" s="8"/>
      <c r="L5681" s="8"/>
      <c r="M5681" s="1"/>
      <c r="W5681" s="15"/>
    </row>
    <row r="5682" spans="2:23" ht="0" hidden="1" customHeight="1" x14ac:dyDescent="0.2">
      <c r="B5682" s="8"/>
      <c r="C5682" s="8"/>
      <c r="D5682" s="8"/>
      <c r="E5682" s="8"/>
      <c r="F5682" s="8"/>
      <c r="G5682" s="8"/>
      <c r="H5682" s="8"/>
      <c r="I5682" s="8"/>
      <c r="J5682" s="8"/>
      <c r="K5682" s="8"/>
      <c r="L5682" s="8"/>
      <c r="M5682" s="1"/>
      <c r="W5682" s="15"/>
    </row>
    <row r="5683" spans="2:23" ht="0" hidden="1" customHeight="1" x14ac:dyDescent="0.2">
      <c r="B5683" s="8"/>
      <c r="C5683" s="8"/>
      <c r="D5683" s="8"/>
      <c r="E5683" s="8"/>
      <c r="F5683" s="8"/>
      <c r="G5683" s="8"/>
      <c r="H5683" s="8"/>
      <c r="I5683" s="8"/>
      <c r="J5683" s="8"/>
      <c r="K5683" s="8"/>
      <c r="L5683" s="8"/>
      <c r="M5683" s="1"/>
      <c r="W5683" s="15"/>
    </row>
    <row r="5684" spans="2:23" ht="0" hidden="1" customHeight="1" x14ac:dyDescent="0.2">
      <c r="B5684" s="8"/>
      <c r="C5684" s="8"/>
      <c r="D5684" s="8"/>
      <c r="E5684" s="8"/>
      <c r="F5684" s="8"/>
      <c r="G5684" s="8"/>
      <c r="H5684" s="8"/>
      <c r="I5684" s="8"/>
      <c r="J5684" s="8"/>
      <c r="K5684" s="8"/>
      <c r="L5684" s="8"/>
      <c r="M5684" s="1"/>
      <c r="W5684" s="15"/>
    </row>
    <row r="5685" spans="2:23" ht="0" hidden="1" customHeight="1" x14ac:dyDescent="0.2">
      <c r="B5685" s="8"/>
      <c r="C5685" s="8"/>
      <c r="D5685" s="8"/>
      <c r="E5685" s="8"/>
      <c r="F5685" s="8"/>
      <c r="G5685" s="8"/>
      <c r="H5685" s="8"/>
      <c r="I5685" s="8"/>
      <c r="J5685" s="8"/>
      <c r="K5685" s="8"/>
      <c r="L5685" s="8"/>
      <c r="M5685" s="1"/>
      <c r="W5685" s="15"/>
    </row>
    <row r="5686" spans="2:23" ht="0" hidden="1" customHeight="1" x14ac:dyDescent="0.2">
      <c r="B5686" s="8"/>
      <c r="C5686" s="8"/>
      <c r="D5686" s="8"/>
      <c r="E5686" s="8"/>
      <c r="F5686" s="8"/>
      <c r="G5686" s="8"/>
      <c r="H5686" s="8"/>
      <c r="I5686" s="8"/>
      <c r="J5686" s="8"/>
      <c r="K5686" s="8"/>
      <c r="L5686" s="8"/>
      <c r="M5686" s="1"/>
      <c r="W5686" s="15"/>
    </row>
    <row r="5687" spans="2:23" ht="0" hidden="1" customHeight="1" x14ac:dyDescent="0.2">
      <c r="B5687" s="8"/>
      <c r="C5687" s="8"/>
      <c r="D5687" s="8"/>
      <c r="E5687" s="8"/>
      <c r="F5687" s="8"/>
      <c r="G5687" s="8"/>
      <c r="H5687" s="8"/>
      <c r="I5687" s="8"/>
      <c r="J5687" s="8"/>
      <c r="K5687" s="8"/>
      <c r="L5687" s="8"/>
      <c r="M5687" s="1"/>
      <c r="W5687" s="15"/>
    </row>
    <row r="5688" spans="2:23" ht="0" hidden="1" customHeight="1" x14ac:dyDescent="0.2">
      <c r="B5688" s="8"/>
      <c r="C5688" s="8"/>
      <c r="D5688" s="8"/>
      <c r="E5688" s="8"/>
      <c r="F5688" s="8"/>
      <c r="G5688" s="8"/>
      <c r="H5688" s="8"/>
      <c r="I5688" s="8"/>
      <c r="J5688" s="8"/>
      <c r="K5688" s="8"/>
      <c r="L5688" s="8"/>
      <c r="M5688" s="1"/>
      <c r="W5688" s="15"/>
    </row>
    <row r="5689" spans="2:23" ht="0" hidden="1" customHeight="1" x14ac:dyDescent="0.2">
      <c r="B5689" s="8"/>
      <c r="C5689" s="8"/>
      <c r="D5689" s="8"/>
      <c r="E5689" s="8"/>
      <c r="F5689" s="8"/>
      <c r="G5689" s="8"/>
      <c r="H5689" s="8"/>
      <c r="I5689" s="8"/>
      <c r="J5689" s="8"/>
      <c r="K5689" s="8"/>
      <c r="L5689" s="8"/>
      <c r="M5689" s="1"/>
      <c r="W5689" s="15"/>
    </row>
    <row r="5690" spans="2:23" ht="0" hidden="1" customHeight="1" x14ac:dyDescent="0.2">
      <c r="B5690" s="8"/>
      <c r="C5690" s="8"/>
      <c r="D5690" s="8"/>
      <c r="E5690" s="8"/>
      <c r="F5690" s="8"/>
      <c r="G5690" s="8"/>
      <c r="H5690" s="8"/>
      <c r="I5690" s="8"/>
      <c r="J5690" s="8"/>
      <c r="K5690" s="8"/>
      <c r="L5690" s="8"/>
      <c r="M5690" s="1"/>
      <c r="W5690" s="15"/>
    </row>
    <row r="5691" spans="2:23" ht="0" hidden="1" customHeight="1" x14ac:dyDescent="0.2">
      <c r="B5691" s="8"/>
      <c r="C5691" s="8"/>
      <c r="D5691" s="8"/>
      <c r="E5691" s="8"/>
      <c r="F5691" s="8"/>
      <c r="G5691" s="8"/>
      <c r="H5691" s="8"/>
      <c r="I5691" s="8"/>
      <c r="J5691" s="8"/>
      <c r="K5691" s="8"/>
      <c r="L5691" s="8"/>
      <c r="M5691" s="1"/>
      <c r="W5691" s="15"/>
    </row>
    <row r="5692" spans="2:23" ht="0" hidden="1" customHeight="1" x14ac:dyDescent="0.2">
      <c r="B5692" s="8"/>
      <c r="C5692" s="8"/>
      <c r="D5692" s="8"/>
      <c r="E5692" s="8"/>
      <c r="F5692" s="8"/>
      <c r="G5692" s="8"/>
      <c r="H5692" s="8"/>
      <c r="I5692" s="8"/>
      <c r="J5692" s="8"/>
      <c r="K5692" s="8"/>
      <c r="L5692" s="8"/>
      <c r="M5692" s="1"/>
      <c r="W5692" s="15"/>
    </row>
    <row r="5693" spans="2:23" ht="0" hidden="1" customHeight="1" x14ac:dyDescent="0.2">
      <c r="B5693" s="8"/>
      <c r="C5693" s="8"/>
      <c r="D5693" s="8"/>
      <c r="E5693" s="8"/>
      <c r="F5693" s="8"/>
      <c r="G5693" s="8"/>
      <c r="H5693" s="8"/>
      <c r="I5693" s="8"/>
      <c r="J5693" s="8"/>
      <c r="K5693" s="8"/>
      <c r="L5693" s="8"/>
      <c r="M5693" s="1"/>
      <c r="W5693" s="15"/>
    </row>
    <row r="5694" spans="2:23" ht="0" hidden="1" customHeight="1" x14ac:dyDescent="0.2">
      <c r="B5694" s="8"/>
      <c r="C5694" s="8"/>
      <c r="D5694" s="8"/>
      <c r="E5694" s="8"/>
      <c r="F5694" s="8"/>
      <c r="G5694" s="8"/>
      <c r="H5694" s="8"/>
      <c r="I5694" s="8"/>
      <c r="J5694" s="8"/>
      <c r="K5694" s="8"/>
      <c r="L5694" s="8"/>
      <c r="M5694" s="1"/>
      <c r="W5694" s="15"/>
    </row>
    <row r="5695" spans="2:23" ht="0" hidden="1" customHeight="1" x14ac:dyDescent="0.2">
      <c r="B5695" s="8"/>
      <c r="C5695" s="8"/>
      <c r="D5695" s="8"/>
      <c r="E5695" s="8"/>
      <c r="F5695" s="8"/>
      <c r="G5695" s="8"/>
      <c r="H5695" s="8"/>
      <c r="I5695" s="8"/>
      <c r="J5695" s="8"/>
      <c r="K5695" s="8"/>
      <c r="L5695" s="8"/>
      <c r="M5695" s="1"/>
      <c r="W5695" s="15"/>
    </row>
    <row r="5696" spans="2:23" ht="0" hidden="1" customHeight="1" x14ac:dyDescent="0.2">
      <c r="B5696" s="8"/>
      <c r="C5696" s="8"/>
      <c r="D5696" s="8"/>
      <c r="E5696" s="8"/>
      <c r="F5696" s="8"/>
      <c r="G5696" s="8"/>
      <c r="H5696" s="8"/>
      <c r="I5696" s="8"/>
      <c r="J5696" s="8"/>
      <c r="K5696" s="8"/>
      <c r="L5696" s="8"/>
      <c r="M5696" s="1"/>
      <c r="W5696" s="15"/>
    </row>
    <row r="5697" spans="2:23" ht="0" hidden="1" customHeight="1" x14ac:dyDescent="0.2">
      <c r="B5697" s="8"/>
      <c r="C5697" s="8"/>
      <c r="D5697" s="8"/>
      <c r="E5697" s="8"/>
      <c r="F5697" s="8"/>
      <c r="G5697" s="8"/>
      <c r="H5697" s="8"/>
      <c r="I5697" s="8"/>
      <c r="J5697" s="8"/>
      <c r="K5697" s="8"/>
      <c r="L5697" s="8"/>
      <c r="M5697" s="1"/>
      <c r="W5697" s="15"/>
    </row>
    <row r="5698" spans="2:23" ht="0" hidden="1" customHeight="1" x14ac:dyDescent="0.2">
      <c r="B5698" s="8"/>
      <c r="C5698" s="8"/>
      <c r="D5698" s="8"/>
      <c r="E5698" s="8"/>
      <c r="F5698" s="8"/>
      <c r="G5698" s="8"/>
      <c r="H5698" s="8"/>
      <c r="I5698" s="8"/>
      <c r="J5698" s="8"/>
      <c r="K5698" s="8"/>
      <c r="L5698" s="8"/>
      <c r="M5698" s="1"/>
      <c r="W5698" s="15"/>
    </row>
    <row r="5699" spans="2:23" ht="0" hidden="1" customHeight="1" x14ac:dyDescent="0.2">
      <c r="B5699" s="8"/>
      <c r="C5699" s="8"/>
      <c r="D5699" s="8"/>
      <c r="E5699" s="8"/>
      <c r="F5699" s="8"/>
      <c r="G5699" s="8"/>
      <c r="H5699" s="8"/>
      <c r="I5699" s="8"/>
      <c r="J5699" s="8"/>
      <c r="K5699" s="8"/>
      <c r="L5699" s="8"/>
      <c r="M5699" s="1"/>
      <c r="W5699" s="15"/>
    </row>
    <row r="5700" spans="2:23" ht="0" hidden="1" customHeight="1" x14ac:dyDescent="0.2">
      <c r="B5700" s="8"/>
      <c r="C5700" s="8"/>
      <c r="D5700" s="8"/>
      <c r="E5700" s="8"/>
      <c r="F5700" s="8"/>
      <c r="G5700" s="8"/>
      <c r="H5700" s="8"/>
      <c r="I5700" s="8"/>
      <c r="J5700" s="8"/>
      <c r="K5700" s="8"/>
      <c r="L5700" s="8"/>
      <c r="M5700" s="1"/>
      <c r="W5700" s="15"/>
    </row>
    <row r="5701" spans="2:23" ht="0" hidden="1" customHeight="1" x14ac:dyDescent="0.2">
      <c r="B5701" s="8"/>
      <c r="C5701" s="8"/>
      <c r="D5701" s="8"/>
      <c r="E5701" s="8"/>
      <c r="F5701" s="8"/>
      <c r="G5701" s="8"/>
      <c r="H5701" s="8"/>
      <c r="I5701" s="8"/>
      <c r="J5701" s="8"/>
      <c r="K5701" s="8"/>
      <c r="L5701" s="8"/>
      <c r="M5701" s="1"/>
      <c r="W5701" s="15"/>
    </row>
    <row r="5702" spans="2:23" ht="0" hidden="1" customHeight="1" x14ac:dyDescent="0.2">
      <c r="B5702" s="8"/>
      <c r="C5702" s="8"/>
      <c r="D5702" s="8"/>
      <c r="E5702" s="8"/>
      <c r="F5702" s="8"/>
      <c r="G5702" s="8"/>
      <c r="H5702" s="8"/>
      <c r="I5702" s="8"/>
      <c r="J5702" s="8"/>
      <c r="K5702" s="8"/>
      <c r="L5702" s="8"/>
      <c r="M5702" s="1"/>
      <c r="W5702" s="15"/>
    </row>
    <row r="5703" spans="2:23" ht="0" hidden="1" customHeight="1" x14ac:dyDescent="0.2">
      <c r="B5703" s="8"/>
      <c r="C5703" s="8"/>
      <c r="D5703" s="8"/>
      <c r="E5703" s="8"/>
      <c r="F5703" s="8"/>
      <c r="G5703" s="8"/>
      <c r="H5703" s="8"/>
      <c r="I5703" s="8"/>
      <c r="J5703" s="8"/>
      <c r="K5703" s="8"/>
      <c r="L5703" s="8"/>
      <c r="M5703" s="1"/>
      <c r="W5703" s="15"/>
    </row>
    <row r="5704" spans="2:23" ht="0" hidden="1" customHeight="1" x14ac:dyDescent="0.2">
      <c r="B5704" s="8"/>
      <c r="C5704" s="8"/>
      <c r="D5704" s="8"/>
      <c r="E5704" s="8"/>
      <c r="F5704" s="8"/>
      <c r="G5704" s="8"/>
      <c r="H5704" s="8"/>
      <c r="I5704" s="8"/>
      <c r="J5704" s="8"/>
      <c r="K5704" s="8"/>
      <c r="L5704" s="8"/>
      <c r="M5704" s="1"/>
      <c r="W5704" s="15"/>
    </row>
    <row r="5705" spans="2:23" ht="0" hidden="1" customHeight="1" x14ac:dyDescent="0.2">
      <c r="B5705" s="8"/>
      <c r="C5705" s="8"/>
      <c r="D5705" s="8"/>
      <c r="E5705" s="8"/>
      <c r="F5705" s="8"/>
      <c r="G5705" s="8"/>
      <c r="H5705" s="8"/>
      <c r="I5705" s="8"/>
      <c r="J5705" s="8"/>
      <c r="K5705" s="8"/>
      <c r="L5705" s="8"/>
      <c r="M5705" s="1"/>
      <c r="W5705" s="15"/>
    </row>
    <row r="5706" spans="2:23" ht="0" hidden="1" customHeight="1" x14ac:dyDescent="0.2">
      <c r="B5706" s="8"/>
      <c r="C5706" s="8"/>
      <c r="D5706" s="8"/>
      <c r="E5706" s="8"/>
      <c r="F5706" s="8"/>
      <c r="G5706" s="8"/>
      <c r="H5706" s="8"/>
      <c r="I5706" s="8"/>
      <c r="J5706" s="8"/>
      <c r="K5706" s="8"/>
      <c r="L5706" s="8"/>
      <c r="M5706" s="1"/>
      <c r="W5706" s="15"/>
    </row>
    <row r="5707" spans="2:23" ht="0" hidden="1" customHeight="1" x14ac:dyDescent="0.2">
      <c r="B5707" s="8"/>
      <c r="C5707" s="8"/>
      <c r="D5707" s="8"/>
      <c r="E5707" s="8"/>
      <c r="F5707" s="8"/>
      <c r="G5707" s="8"/>
      <c r="H5707" s="8"/>
      <c r="I5707" s="8"/>
      <c r="J5707" s="8"/>
      <c r="K5707" s="8"/>
      <c r="L5707" s="8"/>
      <c r="M5707" s="1"/>
      <c r="W5707" s="15"/>
    </row>
    <row r="5708" spans="2:23" ht="0" hidden="1" customHeight="1" x14ac:dyDescent="0.2">
      <c r="B5708" s="8"/>
      <c r="C5708" s="8"/>
      <c r="D5708" s="8"/>
      <c r="E5708" s="8"/>
      <c r="F5708" s="8"/>
      <c r="G5708" s="8"/>
      <c r="H5708" s="8"/>
      <c r="I5708" s="8"/>
      <c r="J5708" s="8"/>
      <c r="K5708" s="8"/>
      <c r="L5708" s="8"/>
      <c r="M5708" s="1"/>
      <c r="W5708" s="15"/>
    </row>
    <row r="5709" spans="2:23" ht="0" hidden="1" customHeight="1" x14ac:dyDescent="0.2">
      <c r="B5709" s="8"/>
      <c r="C5709" s="8"/>
      <c r="D5709" s="8"/>
      <c r="E5709" s="8"/>
      <c r="F5709" s="8"/>
      <c r="G5709" s="8"/>
      <c r="H5709" s="8"/>
      <c r="I5709" s="8"/>
      <c r="J5709" s="8"/>
      <c r="K5709" s="8"/>
      <c r="L5709" s="8"/>
      <c r="M5709" s="1"/>
      <c r="W5709" s="15"/>
    </row>
    <row r="5710" spans="2:23" ht="0" hidden="1" customHeight="1" x14ac:dyDescent="0.2">
      <c r="B5710" s="8"/>
      <c r="C5710" s="8"/>
      <c r="D5710" s="8"/>
      <c r="E5710" s="8"/>
      <c r="F5710" s="8"/>
      <c r="G5710" s="8"/>
      <c r="H5710" s="8"/>
      <c r="I5710" s="8"/>
      <c r="J5710" s="8"/>
      <c r="K5710" s="8"/>
      <c r="L5710" s="8"/>
      <c r="M5710" s="1"/>
      <c r="W5710" s="15"/>
    </row>
    <row r="5711" spans="2:23" ht="0" hidden="1" customHeight="1" x14ac:dyDescent="0.2">
      <c r="B5711" s="8"/>
      <c r="C5711" s="8"/>
      <c r="D5711" s="8"/>
      <c r="E5711" s="8"/>
      <c r="F5711" s="8"/>
      <c r="G5711" s="8"/>
      <c r="H5711" s="8"/>
      <c r="I5711" s="8"/>
      <c r="J5711" s="8"/>
      <c r="K5711" s="8"/>
      <c r="L5711" s="8"/>
      <c r="M5711" s="1"/>
      <c r="W5711" s="15"/>
    </row>
    <row r="5712" spans="2:23" ht="0" hidden="1" customHeight="1" x14ac:dyDescent="0.2">
      <c r="B5712" s="8"/>
      <c r="C5712" s="8"/>
      <c r="D5712" s="8"/>
      <c r="E5712" s="8"/>
      <c r="F5712" s="8"/>
      <c r="G5712" s="8"/>
      <c r="H5712" s="8"/>
      <c r="I5712" s="8"/>
      <c r="J5712" s="8"/>
      <c r="K5712" s="8"/>
      <c r="L5712" s="8"/>
      <c r="M5712" s="1"/>
      <c r="W5712" s="15"/>
    </row>
    <row r="5713" spans="2:23" ht="0" hidden="1" customHeight="1" x14ac:dyDescent="0.2">
      <c r="B5713" s="8"/>
      <c r="C5713" s="8"/>
      <c r="D5713" s="8"/>
      <c r="E5713" s="8"/>
      <c r="F5713" s="8"/>
      <c r="G5713" s="8"/>
      <c r="H5713" s="8"/>
      <c r="I5713" s="8"/>
      <c r="J5713" s="8"/>
      <c r="K5713" s="8"/>
      <c r="L5713" s="8"/>
      <c r="M5713" s="1"/>
      <c r="W5713" s="15"/>
    </row>
    <row r="5714" spans="2:23" ht="0" hidden="1" customHeight="1" x14ac:dyDescent="0.2">
      <c r="B5714" s="8"/>
      <c r="C5714" s="8"/>
      <c r="D5714" s="8"/>
      <c r="E5714" s="8"/>
      <c r="F5714" s="8"/>
      <c r="G5714" s="8"/>
      <c r="H5714" s="8"/>
      <c r="I5714" s="8"/>
      <c r="J5714" s="8"/>
      <c r="K5714" s="8"/>
      <c r="L5714" s="8"/>
      <c r="M5714" s="1"/>
      <c r="W5714" s="15"/>
    </row>
    <row r="5715" spans="2:23" ht="0" hidden="1" customHeight="1" x14ac:dyDescent="0.2">
      <c r="B5715" s="8"/>
      <c r="C5715" s="8"/>
      <c r="D5715" s="8"/>
      <c r="E5715" s="8"/>
      <c r="F5715" s="8"/>
      <c r="G5715" s="8"/>
      <c r="H5715" s="8"/>
      <c r="I5715" s="8"/>
      <c r="J5715" s="8"/>
      <c r="K5715" s="8"/>
      <c r="L5715" s="8"/>
      <c r="M5715" s="1"/>
      <c r="W5715" s="15"/>
    </row>
    <row r="5716" spans="2:23" ht="0" hidden="1" customHeight="1" x14ac:dyDescent="0.2">
      <c r="B5716" s="8"/>
      <c r="C5716" s="8"/>
      <c r="D5716" s="8"/>
      <c r="E5716" s="8"/>
      <c r="F5716" s="8"/>
      <c r="G5716" s="8"/>
      <c r="H5716" s="8"/>
      <c r="I5716" s="8"/>
      <c r="J5716" s="8"/>
      <c r="K5716" s="8"/>
      <c r="L5716" s="8"/>
      <c r="M5716" s="1"/>
      <c r="W5716" s="15"/>
    </row>
    <row r="5717" spans="2:23" ht="0" hidden="1" customHeight="1" x14ac:dyDescent="0.2">
      <c r="B5717" s="8"/>
      <c r="C5717" s="8"/>
      <c r="D5717" s="8"/>
      <c r="E5717" s="8"/>
      <c r="F5717" s="8"/>
      <c r="G5717" s="8"/>
      <c r="H5717" s="8"/>
      <c r="I5717" s="8"/>
      <c r="J5717" s="8"/>
      <c r="K5717" s="8"/>
      <c r="L5717" s="8"/>
      <c r="M5717" s="1"/>
      <c r="W5717" s="15"/>
    </row>
    <row r="5718" spans="2:23" ht="0" hidden="1" customHeight="1" x14ac:dyDescent="0.2">
      <c r="B5718" s="8"/>
      <c r="C5718" s="8"/>
      <c r="D5718" s="8"/>
      <c r="E5718" s="8"/>
      <c r="F5718" s="8"/>
      <c r="G5718" s="8"/>
      <c r="H5718" s="8"/>
      <c r="I5718" s="8"/>
      <c r="J5718" s="8"/>
      <c r="K5718" s="8"/>
      <c r="L5718" s="8"/>
      <c r="M5718" s="1"/>
      <c r="W5718" s="15"/>
    </row>
    <row r="5719" spans="2:23" ht="0" hidden="1" customHeight="1" x14ac:dyDescent="0.2">
      <c r="B5719" s="8"/>
      <c r="C5719" s="8"/>
      <c r="D5719" s="8"/>
      <c r="E5719" s="8"/>
      <c r="F5719" s="8"/>
      <c r="G5719" s="8"/>
      <c r="H5719" s="8"/>
      <c r="I5719" s="8"/>
      <c r="J5719" s="8"/>
      <c r="K5719" s="8"/>
      <c r="L5719" s="8"/>
      <c r="M5719" s="1"/>
      <c r="W5719" s="15"/>
    </row>
    <row r="5720" spans="2:23" ht="0" hidden="1" customHeight="1" x14ac:dyDescent="0.2">
      <c r="B5720" s="8"/>
      <c r="C5720" s="8"/>
      <c r="D5720" s="8"/>
      <c r="E5720" s="8"/>
      <c r="F5720" s="8"/>
      <c r="G5720" s="8"/>
      <c r="H5720" s="8"/>
      <c r="I5720" s="8"/>
      <c r="J5720" s="8"/>
      <c r="K5720" s="8"/>
      <c r="L5720" s="8"/>
      <c r="M5720" s="1"/>
      <c r="W5720" s="15"/>
    </row>
    <row r="5721" spans="2:23" ht="0" hidden="1" customHeight="1" x14ac:dyDescent="0.2">
      <c r="B5721" s="8"/>
      <c r="C5721" s="8"/>
      <c r="D5721" s="8"/>
      <c r="E5721" s="8"/>
      <c r="F5721" s="8"/>
      <c r="G5721" s="8"/>
      <c r="H5721" s="8"/>
      <c r="I5721" s="8"/>
      <c r="J5721" s="8"/>
      <c r="K5721" s="8"/>
      <c r="L5721" s="8"/>
      <c r="M5721" s="1"/>
      <c r="W5721" s="15"/>
    </row>
    <row r="5722" spans="2:23" ht="0" hidden="1" customHeight="1" x14ac:dyDescent="0.2">
      <c r="B5722" s="8"/>
      <c r="C5722" s="8"/>
      <c r="D5722" s="8"/>
      <c r="E5722" s="8"/>
      <c r="F5722" s="8"/>
      <c r="G5722" s="8"/>
      <c r="H5722" s="8"/>
      <c r="I5722" s="8"/>
      <c r="J5722" s="8"/>
      <c r="K5722" s="8"/>
      <c r="L5722" s="8"/>
      <c r="M5722" s="1"/>
      <c r="W5722" s="15"/>
    </row>
    <row r="5723" spans="2:23" ht="0" hidden="1" customHeight="1" x14ac:dyDescent="0.2">
      <c r="B5723" s="8"/>
      <c r="C5723" s="8"/>
      <c r="D5723" s="8"/>
      <c r="E5723" s="8"/>
      <c r="F5723" s="8"/>
      <c r="G5723" s="8"/>
      <c r="H5723" s="8"/>
      <c r="I5723" s="8"/>
      <c r="J5723" s="8"/>
      <c r="K5723" s="8"/>
      <c r="L5723" s="8"/>
      <c r="M5723" s="1"/>
      <c r="W5723" s="15"/>
    </row>
    <row r="5724" spans="2:23" ht="0" hidden="1" customHeight="1" x14ac:dyDescent="0.2">
      <c r="B5724" s="8"/>
      <c r="C5724" s="8"/>
      <c r="D5724" s="8"/>
      <c r="E5724" s="8"/>
      <c r="F5724" s="8"/>
      <c r="G5724" s="8"/>
      <c r="H5724" s="8"/>
      <c r="I5724" s="8"/>
      <c r="J5724" s="8"/>
      <c r="K5724" s="8"/>
      <c r="L5724" s="8"/>
      <c r="M5724" s="1"/>
      <c r="W5724" s="15"/>
    </row>
    <row r="5725" spans="2:23" ht="0" hidden="1" customHeight="1" x14ac:dyDescent="0.2">
      <c r="B5725" s="8"/>
      <c r="C5725" s="8"/>
      <c r="D5725" s="8"/>
      <c r="E5725" s="8"/>
      <c r="F5725" s="8"/>
      <c r="G5725" s="8"/>
      <c r="H5725" s="8"/>
      <c r="I5725" s="8"/>
      <c r="J5725" s="8"/>
      <c r="K5725" s="8"/>
      <c r="L5725" s="8"/>
      <c r="M5725" s="1"/>
      <c r="W5725" s="15"/>
    </row>
    <row r="5726" spans="2:23" ht="0" hidden="1" customHeight="1" x14ac:dyDescent="0.2">
      <c r="B5726" s="8"/>
      <c r="C5726" s="8"/>
      <c r="D5726" s="8"/>
      <c r="E5726" s="8"/>
      <c r="F5726" s="8"/>
      <c r="G5726" s="8"/>
      <c r="H5726" s="8"/>
      <c r="I5726" s="8"/>
      <c r="J5726" s="8"/>
      <c r="K5726" s="8"/>
      <c r="L5726" s="8"/>
      <c r="M5726" s="1"/>
      <c r="W5726" s="15"/>
    </row>
    <row r="5727" spans="2:23" ht="0" hidden="1" customHeight="1" x14ac:dyDescent="0.2">
      <c r="B5727" s="8"/>
      <c r="C5727" s="8"/>
      <c r="D5727" s="8"/>
      <c r="E5727" s="8"/>
      <c r="F5727" s="8"/>
      <c r="G5727" s="8"/>
      <c r="H5727" s="8"/>
      <c r="I5727" s="8"/>
      <c r="J5727" s="8"/>
      <c r="K5727" s="8"/>
      <c r="L5727" s="8"/>
      <c r="M5727" s="1"/>
      <c r="W5727" s="15"/>
    </row>
    <row r="5728" spans="2:23" ht="0" hidden="1" customHeight="1" x14ac:dyDescent="0.2">
      <c r="B5728" s="8"/>
      <c r="C5728" s="8"/>
      <c r="D5728" s="8"/>
      <c r="E5728" s="8"/>
      <c r="F5728" s="8"/>
      <c r="G5728" s="8"/>
      <c r="H5728" s="8"/>
      <c r="I5728" s="8"/>
      <c r="J5728" s="8"/>
      <c r="K5728" s="8"/>
      <c r="L5728" s="8"/>
      <c r="M5728" s="1"/>
      <c r="W5728" s="15"/>
    </row>
    <row r="5729" spans="2:23" ht="0" hidden="1" customHeight="1" x14ac:dyDescent="0.2">
      <c r="B5729" s="8"/>
      <c r="C5729" s="8"/>
      <c r="D5729" s="8"/>
      <c r="E5729" s="8"/>
      <c r="F5729" s="8"/>
      <c r="G5729" s="8"/>
      <c r="H5729" s="8"/>
      <c r="I5729" s="8"/>
      <c r="J5729" s="8"/>
      <c r="K5729" s="8"/>
      <c r="L5729" s="8"/>
      <c r="M5729" s="1"/>
      <c r="W5729" s="15"/>
    </row>
    <row r="5730" spans="2:23" ht="0" hidden="1" customHeight="1" x14ac:dyDescent="0.2">
      <c r="B5730" s="8"/>
      <c r="C5730" s="8"/>
      <c r="D5730" s="8"/>
      <c r="E5730" s="8"/>
      <c r="F5730" s="8"/>
      <c r="G5730" s="8"/>
      <c r="H5730" s="8"/>
      <c r="I5730" s="8"/>
      <c r="J5730" s="8"/>
      <c r="K5730" s="8"/>
      <c r="L5730" s="8"/>
      <c r="M5730" s="1"/>
      <c r="W5730" s="15"/>
    </row>
    <row r="5731" spans="2:23" ht="0" hidden="1" customHeight="1" x14ac:dyDescent="0.2">
      <c r="B5731" s="8"/>
      <c r="C5731" s="8"/>
      <c r="D5731" s="8"/>
      <c r="E5731" s="8"/>
      <c r="F5731" s="8"/>
      <c r="G5731" s="8"/>
      <c r="H5731" s="8"/>
      <c r="I5731" s="8"/>
      <c r="J5731" s="8"/>
      <c r="K5731" s="8"/>
      <c r="L5731" s="8"/>
      <c r="M5731" s="1"/>
      <c r="W5731" s="15"/>
    </row>
    <row r="5732" spans="2:23" ht="0" hidden="1" customHeight="1" x14ac:dyDescent="0.2">
      <c r="B5732" s="8"/>
      <c r="C5732" s="8"/>
      <c r="D5732" s="8"/>
      <c r="E5732" s="8"/>
      <c r="F5732" s="8"/>
      <c r="G5732" s="8"/>
      <c r="H5732" s="8"/>
      <c r="I5732" s="8"/>
      <c r="J5732" s="8"/>
      <c r="K5732" s="8"/>
      <c r="L5732" s="8"/>
      <c r="M5732" s="1"/>
      <c r="W5732" s="15"/>
    </row>
    <row r="5733" spans="2:23" ht="0" hidden="1" customHeight="1" x14ac:dyDescent="0.2">
      <c r="B5733" s="8"/>
      <c r="C5733" s="8"/>
      <c r="D5733" s="8"/>
      <c r="E5733" s="8"/>
      <c r="F5733" s="8"/>
      <c r="G5733" s="8"/>
      <c r="H5733" s="8"/>
      <c r="I5733" s="8"/>
      <c r="J5733" s="8"/>
      <c r="K5733" s="8"/>
      <c r="L5733" s="8"/>
      <c r="M5733" s="1"/>
      <c r="W5733" s="15"/>
    </row>
    <row r="5734" spans="2:23" ht="0" hidden="1" customHeight="1" x14ac:dyDescent="0.2">
      <c r="B5734" s="8"/>
      <c r="C5734" s="8"/>
      <c r="D5734" s="8"/>
      <c r="E5734" s="8"/>
      <c r="F5734" s="8"/>
      <c r="G5734" s="8"/>
      <c r="H5734" s="8"/>
      <c r="I5734" s="8"/>
      <c r="J5734" s="8"/>
      <c r="K5734" s="8"/>
      <c r="L5734" s="8"/>
      <c r="M5734" s="1"/>
      <c r="W5734" s="15"/>
    </row>
    <row r="5735" spans="2:23" ht="0" hidden="1" customHeight="1" x14ac:dyDescent="0.2">
      <c r="B5735" s="8"/>
      <c r="C5735" s="8"/>
      <c r="D5735" s="8"/>
      <c r="E5735" s="8"/>
      <c r="F5735" s="8"/>
      <c r="G5735" s="8"/>
      <c r="H5735" s="8"/>
      <c r="I5735" s="8"/>
      <c r="J5735" s="8"/>
      <c r="K5735" s="8"/>
      <c r="L5735" s="8"/>
      <c r="M5735" s="1"/>
      <c r="W5735" s="15"/>
    </row>
    <row r="5736" spans="2:23" ht="0" hidden="1" customHeight="1" x14ac:dyDescent="0.2">
      <c r="B5736" s="8"/>
      <c r="C5736" s="8"/>
      <c r="D5736" s="8"/>
      <c r="E5736" s="8"/>
      <c r="F5736" s="8"/>
      <c r="G5736" s="8"/>
      <c r="H5736" s="8"/>
      <c r="I5736" s="8"/>
      <c r="J5736" s="8"/>
      <c r="K5736" s="8"/>
      <c r="L5736" s="8"/>
      <c r="M5736" s="1"/>
      <c r="W5736" s="15"/>
    </row>
    <row r="5737" spans="2:23" ht="0" hidden="1" customHeight="1" x14ac:dyDescent="0.2">
      <c r="B5737" s="8"/>
      <c r="C5737" s="8"/>
      <c r="D5737" s="8"/>
      <c r="E5737" s="8"/>
      <c r="F5737" s="8"/>
      <c r="G5737" s="8"/>
      <c r="H5737" s="8"/>
      <c r="I5737" s="8"/>
      <c r="J5737" s="8"/>
      <c r="K5737" s="8"/>
      <c r="L5737" s="8"/>
      <c r="M5737" s="1"/>
      <c r="W5737" s="15"/>
    </row>
    <row r="5738" spans="2:23" ht="0" hidden="1" customHeight="1" x14ac:dyDescent="0.2">
      <c r="B5738" s="8"/>
      <c r="C5738" s="8"/>
      <c r="D5738" s="8"/>
      <c r="E5738" s="8"/>
      <c r="F5738" s="8"/>
      <c r="G5738" s="8"/>
      <c r="H5738" s="8"/>
      <c r="I5738" s="8"/>
      <c r="J5738" s="8"/>
      <c r="K5738" s="8"/>
      <c r="L5738" s="8"/>
      <c r="M5738" s="1"/>
      <c r="W5738" s="15"/>
    </row>
    <row r="5739" spans="2:23" ht="0" hidden="1" customHeight="1" x14ac:dyDescent="0.2">
      <c r="B5739" s="8"/>
      <c r="C5739" s="8"/>
      <c r="D5739" s="8"/>
      <c r="E5739" s="8"/>
      <c r="F5739" s="8"/>
      <c r="G5739" s="8"/>
      <c r="H5739" s="8"/>
      <c r="I5739" s="8"/>
      <c r="J5739" s="8"/>
      <c r="K5739" s="8"/>
      <c r="L5739" s="8"/>
      <c r="M5739" s="1"/>
      <c r="W5739" s="15"/>
    </row>
    <row r="5740" spans="2:23" ht="0" hidden="1" customHeight="1" x14ac:dyDescent="0.2">
      <c r="B5740" s="8"/>
      <c r="C5740" s="8"/>
      <c r="D5740" s="8"/>
      <c r="E5740" s="8"/>
      <c r="F5740" s="8"/>
      <c r="G5740" s="8"/>
      <c r="H5740" s="8"/>
      <c r="I5740" s="8"/>
      <c r="J5740" s="8"/>
      <c r="K5740" s="8"/>
      <c r="L5740" s="8"/>
      <c r="M5740" s="1"/>
      <c r="W5740" s="15"/>
    </row>
    <row r="5741" spans="2:23" ht="0" hidden="1" customHeight="1" x14ac:dyDescent="0.2">
      <c r="B5741" s="8"/>
      <c r="C5741" s="8"/>
      <c r="D5741" s="8"/>
      <c r="E5741" s="8"/>
      <c r="F5741" s="8"/>
      <c r="G5741" s="8"/>
      <c r="H5741" s="8"/>
      <c r="I5741" s="8"/>
      <c r="J5741" s="8"/>
      <c r="K5741" s="8"/>
      <c r="L5741" s="8"/>
      <c r="M5741" s="1"/>
      <c r="W5741" s="15"/>
    </row>
    <row r="5742" spans="2:23" ht="0" hidden="1" customHeight="1" x14ac:dyDescent="0.2">
      <c r="B5742" s="8"/>
      <c r="C5742" s="8"/>
      <c r="D5742" s="8"/>
      <c r="E5742" s="8"/>
      <c r="F5742" s="8"/>
      <c r="G5742" s="8"/>
      <c r="H5742" s="8"/>
      <c r="I5742" s="8"/>
      <c r="J5742" s="8"/>
      <c r="K5742" s="8"/>
      <c r="L5742" s="8"/>
      <c r="M5742" s="1"/>
      <c r="W5742" s="15"/>
    </row>
    <row r="5743" spans="2:23" ht="0" hidden="1" customHeight="1" x14ac:dyDescent="0.2">
      <c r="B5743" s="8"/>
      <c r="C5743" s="8"/>
      <c r="D5743" s="8"/>
      <c r="E5743" s="8"/>
      <c r="F5743" s="8"/>
      <c r="G5743" s="8"/>
      <c r="H5743" s="8"/>
      <c r="I5743" s="8"/>
      <c r="J5743" s="8"/>
      <c r="K5743" s="8"/>
      <c r="L5743" s="8"/>
      <c r="M5743" s="1"/>
      <c r="W5743" s="15"/>
    </row>
    <row r="5744" spans="2:23" ht="0" hidden="1" customHeight="1" x14ac:dyDescent="0.2">
      <c r="B5744" s="8"/>
      <c r="C5744" s="8"/>
      <c r="D5744" s="8"/>
      <c r="E5744" s="8"/>
      <c r="F5744" s="8"/>
      <c r="G5744" s="8"/>
      <c r="H5744" s="8"/>
      <c r="I5744" s="8"/>
      <c r="J5744" s="8"/>
      <c r="K5744" s="8"/>
      <c r="L5744" s="8"/>
      <c r="M5744" s="1"/>
      <c r="W5744" s="15"/>
    </row>
    <row r="5745" spans="2:23" ht="0" hidden="1" customHeight="1" x14ac:dyDescent="0.2">
      <c r="B5745" s="8"/>
      <c r="C5745" s="8"/>
      <c r="D5745" s="8"/>
      <c r="E5745" s="8"/>
      <c r="F5745" s="8"/>
      <c r="G5745" s="8"/>
      <c r="H5745" s="8"/>
      <c r="I5745" s="8"/>
      <c r="J5745" s="8"/>
      <c r="K5745" s="8"/>
      <c r="L5745" s="8"/>
      <c r="M5745" s="1"/>
      <c r="W5745" s="15"/>
    </row>
    <row r="5746" spans="2:23" ht="0" hidden="1" customHeight="1" x14ac:dyDescent="0.2">
      <c r="B5746" s="8"/>
      <c r="C5746" s="8"/>
      <c r="D5746" s="8"/>
      <c r="E5746" s="8"/>
      <c r="F5746" s="8"/>
      <c r="G5746" s="8"/>
      <c r="H5746" s="8"/>
      <c r="I5746" s="8"/>
      <c r="J5746" s="8"/>
      <c r="K5746" s="8"/>
      <c r="L5746" s="8"/>
      <c r="M5746" s="1"/>
      <c r="W5746" s="15"/>
    </row>
    <row r="5747" spans="2:23" ht="0" hidden="1" customHeight="1" x14ac:dyDescent="0.2">
      <c r="B5747" s="8"/>
      <c r="C5747" s="8"/>
      <c r="D5747" s="8"/>
      <c r="E5747" s="8"/>
      <c r="F5747" s="8"/>
      <c r="G5747" s="8"/>
      <c r="H5747" s="8"/>
      <c r="I5747" s="8"/>
      <c r="J5747" s="8"/>
      <c r="K5747" s="8"/>
      <c r="L5747" s="8"/>
      <c r="M5747" s="1"/>
      <c r="W5747" s="15"/>
    </row>
    <row r="5748" spans="2:23" ht="0" hidden="1" customHeight="1" x14ac:dyDescent="0.2">
      <c r="B5748" s="8"/>
      <c r="C5748" s="8"/>
      <c r="D5748" s="8"/>
      <c r="E5748" s="8"/>
      <c r="F5748" s="8"/>
      <c r="G5748" s="8"/>
      <c r="H5748" s="8"/>
      <c r="I5748" s="8"/>
      <c r="J5748" s="8"/>
      <c r="K5748" s="8"/>
      <c r="L5748" s="8"/>
      <c r="M5748" s="1"/>
      <c r="W5748" s="15"/>
    </row>
    <row r="5749" spans="2:23" ht="0" hidden="1" customHeight="1" x14ac:dyDescent="0.2">
      <c r="B5749" s="8"/>
      <c r="C5749" s="8"/>
      <c r="D5749" s="8"/>
      <c r="E5749" s="8"/>
      <c r="F5749" s="8"/>
      <c r="G5749" s="8"/>
      <c r="H5749" s="8"/>
      <c r="I5749" s="8"/>
      <c r="J5749" s="8"/>
      <c r="K5749" s="8"/>
      <c r="L5749" s="8"/>
      <c r="M5749" s="1"/>
      <c r="W5749" s="15"/>
    </row>
    <row r="5750" spans="2:23" ht="0" hidden="1" customHeight="1" x14ac:dyDescent="0.2">
      <c r="B5750" s="8"/>
      <c r="C5750" s="8"/>
      <c r="D5750" s="8"/>
      <c r="E5750" s="8"/>
      <c r="F5750" s="8"/>
      <c r="G5750" s="8"/>
      <c r="H5750" s="8"/>
      <c r="I5750" s="8"/>
      <c r="J5750" s="8"/>
      <c r="K5750" s="8"/>
      <c r="L5750" s="8"/>
      <c r="M5750" s="1"/>
      <c r="W5750" s="15"/>
    </row>
    <row r="5751" spans="2:23" ht="0" hidden="1" customHeight="1" x14ac:dyDescent="0.2">
      <c r="B5751" s="8"/>
      <c r="C5751" s="8"/>
      <c r="D5751" s="8"/>
      <c r="E5751" s="8"/>
      <c r="F5751" s="8"/>
      <c r="G5751" s="8"/>
      <c r="H5751" s="8"/>
      <c r="I5751" s="8"/>
      <c r="J5751" s="8"/>
      <c r="K5751" s="8"/>
      <c r="L5751" s="8"/>
      <c r="M5751" s="1"/>
      <c r="W5751" s="15"/>
    </row>
    <row r="5752" spans="2:23" ht="0" hidden="1" customHeight="1" x14ac:dyDescent="0.2">
      <c r="B5752" s="8"/>
      <c r="C5752" s="8"/>
      <c r="D5752" s="8"/>
      <c r="E5752" s="8"/>
      <c r="F5752" s="8"/>
      <c r="G5752" s="8"/>
      <c r="H5752" s="8"/>
      <c r="I5752" s="8"/>
      <c r="J5752" s="8"/>
      <c r="K5752" s="8"/>
      <c r="L5752" s="8"/>
      <c r="M5752" s="1"/>
      <c r="W5752" s="15"/>
    </row>
    <row r="5753" spans="2:23" ht="0" hidden="1" customHeight="1" x14ac:dyDescent="0.2">
      <c r="B5753" s="8"/>
      <c r="C5753" s="8"/>
      <c r="D5753" s="8"/>
      <c r="E5753" s="8"/>
      <c r="F5753" s="8"/>
      <c r="G5753" s="8"/>
      <c r="H5753" s="8"/>
      <c r="I5753" s="8"/>
      <c r="J5753" s="8"/>
      <c r="K5753" s="8"/>
      <c r="L5753" s="8"/>
      <c r="M5753" s="1"/>
      <c r="W5753" s="15"/>
    </row>
    <row r="5754" spans="2:23" ht="0" hidden="1" customHeight="1" x14ac:dyDescent="0.2">
      <c r="B5754" s="8"/>
      <c r="C5754" s="8"/>
      <c r="D5754" s="8"/>
      <c r="E5754" s="8"/>
      <c r="F5754" s="8"/>
      <c r="G5754" s="8"/>
      <c r="H5754" s="8"/>
      <c r="I5754" s="8"/>
      <c r="J5754" s="8"/>
      <c r="K5754" s="8"/>
      <c r="L5754" s="8"/>
      <c r="M5754" s="1"/>
      <c r="W5754" s="15"/>
    </row>
    <row r="5755" spans="2:23" ht="0" hidden="1" customHeight="1" x14ac:dyDescent="0.2">
      <c r="B5755" s="8"/>
      <c r="C5755" s="8"/>
      <c r="D5755" s="8"/>
      <c r="E5755" s="8"/>
      <c r="F5755" s="8"/>
      <c r="G5755" s="8"/>
      <c r="H5755" s="8"/>
      <c r="I5755" s="8"/>
      <c r="J5755" s="8"/>
      <c r="K5755" s="8"/>
      <c r="L5755" s="8"/>
      <c r="M5755" s="1"/>
      <c r="W5755" s="15"/>
    </row>
    <row r="5756" spans="2:23" ht="0" hidden="1" customHeight="1" x14ac:dyDescent="0.2">
      <c r="B5756" s="8"/>
      <c r="C5756" s="8"/>
      <c r="D5756" s="8"/>
      <c r="E5756" s="8"/>
      <c r="F5756" s="8"/>
      <c r="G5756" s="8"/>
      <c r="H5756" s="8"/>
      <c r="I5756" s="8"/>
      <c r="J5756" s="8"/>
      <c r="K5756" s="8"/>
      <c r="L5756" s="8"/>
      <c r="M5756" s="1"/>
      <c r="W5756" s="15"/>
    </row>
    <row r="5757" spans="2:23" ht="0" hidden="1" customHeight="1" x14ac:dyDescent="0.2">
      <c r="B5757" s="8"/>
      <c r="C5757" s="8"/>
      <c r="D5757" s="8"/>
      <c r="E5757" s="8"/>
      <c r="F5757" s="8"/>
      <c r="G5757" s="8"/>
      <c r="H5757" s="8"/>
      <c r="I5757" s="8"/>
      <c r="J5757" s="8"/>
      <c r="K5757" s="8"/>
      <c r="L5757" s="8"/>
      <c r="M5757" s="1"/>
      <c r="W5757" s="15"/>
    </row>
    <row r="5758" spans="2:23" ht="0" hidden="1" customHeight="1" x14ac:dyDescent="0.2">
      <c r="B5758" s="8"/>
      <c r="C5758" s="8"/>
      <c r="D5758" s="8"/>
      <c r="E5758" s="8"/>
      <c r="F5758" s="8"/>
      <c r="G5758" s="8"/>
      <c r="H5758" s="8"/>
      <c r="I5758" s="8"/>
      <c r="J5758" s="8"/>
      <c r="K5758" s="8"/>
      <c r="L5758" s="8"/>
      <c r="M5758" s="1"/>
      <c r="W5758" s="15"/>
    </row>
    <row r="5759" spans="2:23" ht="0" hidden="1" customHeight="1" x14ac:dyDescent="0.2">
      <c r="B5759" s="8"/>
      <c r="C5759" s="8"/>
      <c r="D5759" s="8"/>
      <c r="E5759" s="8"/>
      <c r="F5759" s="8"/>
      <c r="G5759" s="8"/>
      <c r="H5759" s="8"/>
      <c r="I5759" s="8"/>
      <c r="J5759" s="8"/>
      <c r="K5759" s="8"/>
      <c r="L5759" s="8"/>
      <c r="M5759" s="1"/>
      <c r="W5759" s="15"/>
    </row>
    <row r="5760" spans="2:23" ht="0" hidden="1" customHeight="1" x14ac:dyDescent="0.2">
      <c r="B5760" s="8"/>
      <c r="C5760" s="8"/>
      <c r="D5760" s="8"/>
      <c r="E5760" s="8"/>
      <c r="F5760" s="8"/>
      <c r="G5760" s="8"/>
      <c r="H5760" s="8"/>
      <c r="I5760" s="8"/>
      <c r="J5760" s="8"/>
      <c r="K5760" s="8"/>
      <c r="L5760" s="8"/>
      <c r="M5760" s="1"/>
      <c r="W5760" s="15"/>
    </row>
    <row r="5761" spans="2:23" ht="0" hidden="1" customHeight="1" x14ac:dyDescent="0.2">
      <c r="B5761" s="8"/>
      <c r="C5761" s="8"/>
      <c r="D5761" s="8"/>
      <c r="E5761" s="8"/>
      <c r="F5761" s="8"/>
      <c r="G5761" s="8"/>
      <c r="H5761" s="8"/>
      <c r="I5761" s="8"/>
      <c r="J5761" s="8"/>
      <c r="K5761" s="8"/>
      <c r="L5761" s="8"/>
      <c r="M5761" s="1"/>
      <c r="W5761" s="15"/>
    </row>
    <row r="5762" spans="2:23" ht="0" hidden="1" customHeight="1" x14ac:dyDescent="0.2">
      <c r="B5762" s="8"/>
      <c r="C5762" s="8"/>
      <c r="D5762" s="8"/>
      <c r="E5762" s="8"/>
      <c r="F5762" s="8"/>
      <c r="G5762" s="8"/>
      <c r="H5762" s="8"/>
      <c r="I5762" s="8"/>
      <c r="J5762" s="8"/>
      <c r="K5762" s="8"/>
      <c r="L5762" s="8"/>
      <c r="M5762" s="1"/>
      <c r="W5762" s="15"/>
    </row>
    <row r="5763" spans="2:23" ht="0" hidden="1" customHeight="1" x14ac:dyDescent="0.2">
      <c r="B5763" s="8"/>
      <c r="C5763" s="8"/>
      <c r="D5763" s="8"/>
      <c r="E5763" s="8"/>
      <c r="F5763" s="8"/>
      <c r="G5763" s="8"/>
      <c r="H5763" s="8"/>
      <c r="I5763" s="8"/>
      <c r="J5763" s="8"/>
      <c r="K5763" s="8"/>
      <c r="L5763" s="8"/>
      <c r="M5763" s="1"/>
      <c r="W5763" s="15"/>
    </row>
    <row r="5764" spans="2:23" ht="0" hidden="1" customHeight="1" x14ac:dyDescent="0.2">
      <c r="B5764" s="8"/>
      <c r="C5764" s="8"/>
      <c r="D5764" s="8"/>
      <c r="E5764" s="8"/>
      <c r="F5764" s="8"/>
      <c r="G5764" s="8"/>
      <c r="H5764" s="8"/>
      <c r="I5764" s="8"/>
      <c r="J5764" s="8"/>
      <c r="K5764" s="8"/>
      <c r="L5764" s="8"/>
      <c r="M5764" s="1"/>
      <c r="W5764" s="15"/>
    </row>
    <row r="5765" spans="2:23" ht="0" hidden="1" customHeight="1" x14ac:dyDescent="0.2">
      <c r="B5765" s="8"/>
      <c r="C5765" s="8"/>
      <c r="D5765" s="8"/>
      <c r="E5765" s="8"/>
      <c r="F5765" s="8"/>
      <c r="G5765" s="8"/>
      <c r="H5765" s="8"/>
      <c r="I5765" s="8"/>
      <c r="J5765" s="8"/>
      <c r="K5765" s="8"/>
      <c r="L5765" s="8"/>
      <c r="M5765" s="1"/>
      <c r="W5765" s="15"/>
    </row>
    <row r="5766" spans="2:23" ht="0" hidden="1" customHeight="1" x14ac:dyDescent="0.2">
      <c r="B5766" s="8"/>
      <c r="C5766" s="8"/>
      <c r="D5766" s="8"/>
      <c r="E5766" s="8"/>
      <c r="F5766" s="8"/>
      <c r="G5766" s="8"/>
      <c r="H5766" s="8"/>
      <c r="I5766" s="8"/>
      <c r="J5766" s="8"/>
      <c r="K5766" s="8"/>
      <c r="L5766" s="8"/>
      <c r="M5766" s="1"/>
      <c r="W5766" s="15"/>
    </row>
    <row r="5767" spans="2:23" ht="0" hidden="1" customHeight="1" x14ac:dyDescent="0.2">
      <c r="B5767" s="8"/>
      <c r="C5767" s="8"/>
      <c r="D5767" s="8"/>
      <c r="E5767" s="8"/>
      <c r="F5767" s="8"/>
      <c r="G5767" s="8"/>
      <c r="H5767" s="8"/>
      <c r="I5767" s="8"/>
      <c r="J5767" s="8"/>
      <c r="K5767" s="8"/>
      <c r="L5767" s="8"/>
      <c r="M5767" s="1"/>
      <c r="W5767" s="15"/>
    </row>
    <row r="5768" spans="2:23" ht="0" hidden="1" customHeight="1" x14ac:dyDescent="0.2">
      <c r="B5768" s="8"/>
      <c r="C5768" s="8"/>
      <c r="D5768" s="8"/>
      <c r="E5768" s="8"/>
      <c r="F5768" s="8"/>
      <c r="G5768" s="8"/>
      <c r="H5768" s="8"/>
      <c r="I5768" s="8"/>
      <c r="J5768" s="8"/>
      <c r="K5768" s="8"/>
      <c r="L5768" s="8"/>
      <c r="M5768" s="1"/>
      <c r="W5768" s="15"/>
    </row>
    <row r="5769" spans="2:23" ht="0" hidden="1" customHeight="1" x14ac:dyDescent="0.2">
      <c r="B5769" s="8"/>
      <c r="C5769" s="8"/>
      <c r="D5769" s="8"/>
      <c r="E5769" s="8"/>
      <c r="F5769" s="8"/>
      <c r="G5769" s="8"/>
      <c r="H5769" s="8"/>
      <c r="I5769" s="8"/>
      <c r="J5769" s="8"/>
      <c r="K5769" s="8"/>
      <c r="L5769" s="8"/>
      <c r="M5769" s="1"/>
      <c r="W5769" s="15"/>
    </row>
    <row r="5770" spans="2:23" ht="0" hidden="1" customHeight="1" x14ac:dyDescent="0.2">
      <c r="B5770" s="8"/>
      <c r="C5770" s="8"/>
      <c r="D5770" s="8"/>
      <c r="E5770" s="8"/>
      <c r="F5770" s="8"/>
      <c r="G5770" s="8"/>
      <c r="H5770" s="8"/>
      <c r="I5770" s="8"/>
      <c r="J5770" s="8"/>
      <c r="K5770" s="8"/>
      <c r="L5770" s="8"/>
      <c r="M5770" s="1"/>
      <c r="W5770" s="15"/>
    </row>
    <row r="5771" spans="2:23" ht="0" hidden="1" customHeight="1" x14ac:dyDescent="0.2">
      <c r="B5771" s="8"/>
      <c r="C5771" s="8"/>
      <c r="D5771" s="8"/>
      <c r="E5771" s="8"/>
      <c r="F5771" s="8"/>
      <c r="G5771" s="8"/>
      <c r="H5771" s="8"/>
      <c r="I5771" s="8"/>
      <c r="J5771" s="8"/>
      <c r="K5771" s="8"/>
      <c r="L5771" s="8"/>
      <c r="M5771" s="1"/>
      <c r="W5771" s="15"/>
    </row>
    <row r="5772" spans="2:23" ht="0" hidden="1" customHeight="1" x14ac:dyDescent="0.2">
      <c r="B5772" s="8"/>
      <c r="C5772" s="8"/>
      <c r="D5772" s="8"/>
      <c r="E5772" s="8"/>
      <c r="F5772" s="8"/>
      <c r="G5772" s="8"/>
      <c r="H5772" s="8"/>
      <c r="I5772" s="8"/>
      <c r="J5772" s="8"/>
      <c r="K5772" s="8"/>
      <c r="L5772" s="8"/>
      <c r="M5772" s="1"/>
      <c r="W5772" s="15"/>
    </row>
    <row r="5773" spans="2:23" ht="0" hidden="1" customHeight="1" x14ac:dyDescent="0.2">
      <c r="B5773" s="8"/>
      <c r="C5773" s="8"/>
      <c r="D5773" s="8"/>
      <c r="E5773" s="8"/>
      <c r="F5773" s="8"/>
      <c r="G5773" s="8"/>
      <c r="H5773" s="8"/>
      <c r="I5773" s="8"/>
      <c r="J5773" s="8"/>
      <c r="K5773" s="8"/>
      <c r="L5773" s="8"/>
      <c r="M5773" s="1"/>
      <c r="W5773" s="15"/>
    </row>
    <row r="5774" spans="2:23" ht="0" hidden="1" customHeight="1" x14ac:dyDescent="0.2">
      <c r="B5774" s="8"/>
      <c r="C5774" s="8"/>
      <c r="D5774" s="8"/>
      <c r="E5774" s="8"/>
      <c r="F5774" s="8"/>
      <c r="G5774" s="8"/>
      <c r="H5774" s="8"/>
      <c r="I5774" s="8"/>
      <c r="J5774" s="8"/>
      <c r="K5774" s="8"/>
      <c r="L5774" s="8"/>
      <c r="M5774" s="1"/>
      <c r="W5774" s="15"/>
    </row>
    <row r="5775" spans="2:23" ht="0" hidden="1" customHeight="1" x14ac:dyDescent="0.2">
      <c r="B5775" s="8"/>
      <c r="C5775" s="8"/>
      <c r="D5775" s="8"/>
      <c r="E5775" s="8"/>
      <c r="F5775" s="8"/>
      <c r="G5775" s="8"/>
      <c r="H5775" s="8"/>
      <c r="I5775" s="8"/>
      <c r="J5775" s="8"/>
      <c r="K5775" s="8"/>
      <c r="L5775" s="8"/>
      <c r="M5775" s="1"/>
      <c r="W5775" s="15"/>
    </row>
    <row r="5776" spans="2:23" ht="0" hidden="1" customHeight="1" x14ac:dyDescent="0.2">
      <c r="B5776" s="8"/>
      <c r="C5776" s="8"/>
      <c r="D5776" s="8"/>
      <c r="E5776" s="8"/>
      <c r="F5776" s="8"/>
      <c r="G5776" s="8"/>
      <c r="H5776" s="8"/>
      <c r="I5776" s="8"/>
      <c r="J5776" s="8"/>
      <c r="K5776" s="8"/>
      <c r="L5776" s="8"/>
      <c r="M5776" s="1"/>
      <c r="W5776" s="15"/>
    </row>
    <row r="5777" spans="2:23" ht="0" hidden="1" customHeight="1" x14ac:dyDescent="0.2">
      <c r="B5777" s="8"/>
      <c r="C5777" s="8"/>
      <c r="D5777" s="8"/>
      <c r="E5777" s="8"/>
      <c r="F5777" s="8"/>
      <c r="G5777" s="8"/>
      <c r="H5777" s="8"/>
      <c r="I5777" s="8"/>
      <c r="J5777" s="8"/>
      <c r="K5777" s="8"/>
      <c r="L5777" s="8"/>
      <c r="M5777" s="1"/>
      <c r="W5777" s="15"/>
    </row>
    <row r="5778" spans="2:23" ht="0" hidden="1" customHeight="1" x14ac:dyDescent="0.2">
      <c r="B5778" s="8"/>
      <c r="C5778" s="8"/>
      <c r="D5778" s="8"/>
      <c r="E5778" s="8"/>
      <c r="F5778" s="8"/>
      <c r="G5778" s="8"/>
      <c r="H5778" s="8"/>
      <c r="I5778" s="8"/>
      <c r="J5778" s="8"/>
      <c r="K5778" s="8"/>
      <c r="L5778" s="8"/>
      <c r="M5778" s="1"/>
      <c r="W5778" s="15"/>
    </row>
    <row r="5779" spans="2:23" ht="0" hidden="1" customHeight="1" x14ac:dyDescent="0.2">
      <c r="B5779" s="8"/>
      <c r="C5779" s="8"/>
      <c r="D5779" s="8"/>
      <c r="E5779" s="8"/>
      <c r="F5779" s="8"/>
      <c r="G5779" s="8"/>
      <c r="H5779" s="8"/>
      <c r="I5779" s="8"/>
      <c r="J5779" s="8"/>
      <c r="K5779" s="8"/>
      <c r="L5779" s="8"/>
      <c r="M5779" s="1"/>
      <c r="W5779" s="15"/>
    </row>
    <row r="5780" spans="2:23" ht="0" hidden="1" customHeight="1" x14ac:dyDescent="0.2">
      <c r="B5780" s="8"/>
      <c r="C5780" s="8"/>
      <c r="D5780" s="8"/>
      <c r="E5780" s="8"/>
      <c r="F5780" s="8"/>
      <c r="G5780" s="8"/>
      <c r="H5780" s="8"/>
      <c r="I5780" s="8"/>
      <c r="J5780" s="8"/>
      <c r="K5780" s="8"/>
      <c r="L5780" s="8"/>
      <c r="M5780" s="1"/>
      <c r="W5780" s="15"/>
    </row>
    <row r="5781" spans="2:23" ht="0" hidden="1" customHeight="1" x14ac:dyDescent="0.2">
      <c r="B5781" s="8"/>
      <c r="C5781" s="8"/>
      <c r="D5781" s="8"/>
      <c r="E5781" s="8"/>
      <c r="F5781" s="8"/>
      <c r="G5781" s="8"/>
      <c r="H5781" s="8"/>
      <c r="I5781" s="8"/>
      <c r="J5781" s="8"/>
      <c r="K5781" s="8"/>
      <c r="L5781" s="8"/>
      <c r="M5781" s="1"/>
      <c r="W5781" s="15"/>
    </row>
    <row r="5782" spans="2:23" ht="0" hidden="1" customHeight="1" x14ac:dyDescent="0.2">
      <c r="B5782" s="8"/>
      <c r="C5782" s="8"/>
      <c r="D5782" s="8"/>
      <c r="E5782" s="8"/>
      <c r="F5782" s="8"/>
      <c r="G5782" s="8"/>
      <c r="H5782" s="8"/>
      <c r="I5782" s="8"/>
      <c r="J5782" s="8"/>
      <c r="K5782" s="8"/>
      <c r="L5782" s="8"/>
      <c r="M5782" s="1"/>
      <c r="W5782" s="15"/>
    </row>
    <row r="5783" spans="2:23" ht="0" hidden="1" customHeight="1" x14ac:dyDescent="0.2">
      <c r="B5783" s="8"/>
      <c r="C5783" s="8"/>
      <c r="D5783" s="8"/>
      <c r="E5783" s="8"/>
      <c r="F5783" s="8"/>
      <c r="G5783" s="8"/>
      <c r="H5783" s="8"/>
      <c r="I5783" s="8"/>
      <c r="J5783" s="8"/>
      <c r="K5783" s="8"/>
      <c r="L5783" s="8"/>
      <c r="M5783" s="1"/>
      <c r="W5783" s="15"/>
    </row>
    <row r="5784" spans="2:23" ht="0" hidden="1" customHeight="1" x14ac:dyDescent="0.2">
      <c r="B5784" s="8"/>
      <c r="C5784" s="8"/>
      <c r="D5784" s="8"/>
      <c r="E5784" s="8"/>
      <c r="F5784" s="8"/>
      <c r="G5784" s="8"/>
      <c r="H5784" s="8"/>
      <c r="I5784" s="8"/>
      <c r="J5784" s="8"/>
      <c r="K5784" s="8"/>
      <c r="L5784" s="8"/>
      <c r="M5784" s="1"/>
      <c r="W5784" s="15"/>
    </row>
    <row r="5785" spans="2:23" ht="0" hidden="1" customHeight="1" x14ac:dyDescent="0.2">
      <c r="B5785" s="8"/>
      <c r="C5785" s="8"/>
      <c r="D5785" s="8"/>
      <c r="E5785" s="8"/>
      <c r="F5785" s="8"/>
      <c r="G5785" s="8"/>
      <c r="H5785" s="8"/>
      <c r="I5785" s="8"/>
      <c r="J5785" s="8"/>
      <c r="K5785" s="8"/>
      <c r="L5785" s="8"/>
      <c r="M5785" s="1"/>
      <c r="W5785" s="15"/>
    </row>
    <row r="5786" spans="2:23" ht="0" hidden="1" customHeight="1" x14ac:dyDescent="0.2">
      <c r="B5786" s="8"/>
      <c r="C5786" s="8"/>
      <c r="D5786" s="8"/>
      <c r="E5786" s="8"/>
      <c r="F5786" s="8"/>
      <c r="G5786" s="8"/>
      <c r="H5786" s="8"/>
      <c r="I5786" s="8"/>
      <c r="J5786" s="8"/>
      <c r="K5786" s="8"/>
      <c r="L5786" s="8"/>
      <c r="M5786" s="1"/>
      <c r="W5786" s="15"/>
    </row>
    <row r="5787" spans="2:23" ht="0" hidden="1" customHeight="1" x14ac:dyDescent="0.2">
      <c r="B5787" s="8"/>
      <c r="C5787" s="8"/>
      <c r="D5787" s="8"/>
      <c r="E5787" s="8"/>
      <c r="F5787" s="8"/>
      <c r="G5787" s="8"/>
      <c r="H5787" s="8"/>
      <c r="I5787" s="8"/>
      <c r="J5787" s="8"/>
      <c r="K5787" s="8"/>
      <c r="L5787" s="8"/>
      <c r="M5787" s="1"/>
      <c r="W5787" s="15"/>
    </row>
    <row r="5788" spans="2:23" ht="0" hidden="1" customHeight="1" x14ac:dyDescent="0.2">
      <c r="B5788" s="8"/>
      <c r="C5788" s="8"/>
      <c r="D5788" s="8"/>
      <c r="E5788" s="8"/>
      <c r="F5788" s="8"/>
      <c r="G5788" s="8"/>
      <c r="H5788" s="8"/>
      <c r="I5788" s="8"/>
      <c r="J5788" s="8"/>
      <c r="K5788" s="8"/>
      <c r="L5788" s="8"/>
      <c r="M5788" s="1"/>
      <c r="W5788" s="15"/>
    </row>
    <row r="5789" spans="2:23" ht="0" hidden="1" customHeight="1" x14ac:dyDescent="0.2">
      <c r="B5789" s="8"/>
      <c r="C5789" s="8"/>
      <c r="D5789" s="8"/>
      <c r="E5789" s="8"/>
      <c r="F5789" s="8"/>
      <c r="G5789" s="8"/>
      <c r="H5789" s="8"/>
      <c r="I5789" s="8"/>
      <c r="J5789" s="8"/>
      <c r="K5789" s="8"/>
      <c r="L5789" s="8"/>
      <c r="M5789" s="1"/>
      <c r="W5789" s="15"/>
    </row>
    <row r="5790" spans="2:23" ht="0" hidden="1" customHeight="1" x14ac:dyDescent="0.2">
      <c r="B5790" s="8"/>
      <c r="C5790" s="8"/>
      <c r="D5790" s="8"/>
      <c r="E5790" s="8"/>
      <c r="F5790" s="8"/>
      <c r="G5790" s="8"/>
      <c r="H5790" s="8"/>
      <c r="I5790" s="8"/>
      <c r="J5790" s="8"/>
      <c r="K5790" s="8"/>
      <c r="L5790" s="8"/>
      <c r="M5790" s="1"/>
      <c r="W5790" s="15"/>
    </row>
    <row r="5791" spans="2:23" ht="0" hidden="1" customHeight="1" x14ac:dyDescent="0.2">
      <c r="B5791" s="8"/>
      <c r="C5791" s="8"/>
      <c r="D5791" s="8"/>
      <c r="E5791" s="8"/>
      <c r="F5791" s="8"/>
      <c r="G5791" s="8"/>
      <c r="H5791" s="8"/>
      <c r="I5791" s="8"/>
      <c r="J5791" s="8"/>
      <c r="K5791" s="8"/>
      <c r="L5791" s="8"/>
      <c r="M5791" s="1"/>
      <c r="W5791" s="15"/>
    </row>
    <row r="5792" spans="2:23" ht="0" hidden="1" customHeight="1" x14ac:dyDescent="0.2">
      <c r="B5792" s="8"/>
      <c r="C5792" s="8"/>
      <c r="D5792" s="8"/>
      <c r="E5792" s="8"/>
      <c r="F5792" s="8"/>
      <c r="G5792" s="8"/>
      <c r="H5792" s="8"/>
      <c r="I5792" s="8"/>
      <c r="J5792" s="8"/>
      <c r="K5792" s="8"/>
      <c r="L5792" s="8"/>
      <c r="M5792" s="1"/>
      <c r="W5792" s="15"/>
    </row>
    <row r="5793" spans="2:23" ht="0" hidden="1" customHeight="1" x14ac:dyDescent="0.2">
      <c r="B5793" s="8"/>
      <c r="C5793" s="8"/>
      <c r="D5793" s="8"/>
      <c r="E5793" s="8"/>
      <c r="F5793" s="8"/>
      <c r="G5793" s="8"/>
      <c r="H5793" s="8"/>
      <c r="I5793" s="8"/>
      <c r="J5793" s="8"/>
      <c r="K5793" s="8"/>
      <c r="L5793" s="8"/>
      <c r="M5793" s="1"/>
      <c r="W5793" s="15"/>
    </row>
    <row r="5794" spans="2:23" ht="0" hidden="1" customHeight="1" x14ac:dyDescent="0.2">
      <c r="B5794" s="8"/>
      <c r="C5794" s="8"/>
      <c r="D5794" s="8"/>
      <c r="E5794" s="8"/>
      <c r="F5794" s="8"/>
      <c r="G5794" s="8"/>
      <c r="H5794" s="8"/>
      <c r="I5794" s="8"/>
      <c r="J5794" s="8"/>
      <c r="K5794" s="8"/>
      <c r="L5794" s="8"/>
      <c r="M5794" s="1"/>
      <c r="W5794" s="15"/>
    </row>
    <row r="5795" spans="2:23" ht="0" hidden="1" customHeight="1" x14ac:dyDescent="0.2">
      <c r="B5795" s="8"/>
      <c r="C5795" s="8"/>
      <c r="D5795" s="8"/>
      <c r="E5795" s="8"/>
      <c r="F5795" s="8"/>
      <c r="G5795" s="8"/>
      <c r="H5795" s="8"/>
      <c r="I5795" s="8"/>
      <c r="J5795" s="8"/>
      <c r="K5795" s="8"/>
      <c r="L5795" s="8"/>
      <c r="M5795" s="1"/>
      <c r="W5795" s="15"/>
    </row>
    <row r="5796" spans="2:23" ht="0" hidden="1" customHeight="1" x14ac:dyDescent="0.2">
      <c r="B5796" s="8"/>
      <c r="C5796" s="8"/>
      <c r="D5796" s="8"/>
      <c r="E5796" s="8"/>
      <c r="F5796" s="8"/>
      <c r="G5796" s="8"/>
      <c r="H5796" s="8"/>
      <c r="I5796" s="8"/>
      <c r="J5796" s="8"/>
      <c r="K5796" s="8"/>
      <c r="L5796" s="8"/>
      <c r="M5796" s="1"/>
      <c r="W5796" s="15"/>
    </row>
    <row r="5797" spans="2:23" ht="0" hidden="1" customHeight="1" x14ac:dyDescent="0.2">
      <c r="B5797" s="8"/>
      <c r="C5797" s="8"/>
      <c r="D5797" s="8"/>
      <c r="E5797" s="8"/>
      <c r="F5797" s="8"/>
      <c r="G5797" s="8"/>
      <c r="H5797" s="8"/>
      <c r="I5797" s="8"/>
      <c r="J5797" s="8"/>
      <c r="K5797" s="8"/>
      <c r="L5797" s="8"/>
      <c r="M5797" s="1"/>
      <c r="W5797" s="15"/>
    </row>
    <row r="5798" spans="2:23" ht="0" hidden="1" customHeight="1" x14ac:dyDescent="0.2">
      <c r="B5798" s="8"/>
      <c r="C5798" s="8"/>
      <c r="D5798" s="8"/>
      <c r="E5798" s="8"/>
      <c r="F5798" s="8"/>
      <c r="G5798" s="8"/>
      <c r="H5798" s="8"/>
      <c r="I5798" s="8"/>
      <c r="J5798" s="8"/>
      <c r="K5798" s="8"/>
      <c r="L5798" s="8"/>
      <c r="M5798" s="1"/>
      <c r="W5798" s="15"/>
    </row>
    <row r="5799" spans="2:23" ht="0" hidden="1" customHeight="1" x14ac:dyDescent="0.2">
      <c r="B5799" s="8"/>
      <c r="C5799" s="8"/>
      <c r="D5799" s="8"/>
      <c r="E5799" s="8"/>
      <c r="F5799" s="8"/>
      <c r="G5799" s="8"/>
      <c r="H5799" s="8"/>
      <c r="I5799" s="8"/>
      <c r="J5799" s="8"/>
      <c r="K5799" s="8"/>
      <c r="L5799" s="8"/>
      <c r="M5799" s="1"/>
      <c r="W5799" s="15"/>
    </row>
    <row r="5800" spans="2:23" ht="0" hidden="1" customHeight="1" x14ac:dyDescent="0.2">
      <c r="B5800" s="8"/>
      <c r="C5800" s="8"/>
      <c r="D5800" s="8"/>
      <c r="E5800" s="8"/>
      <c r="F5800" s="8"/>
      <c r="G5800" s="8"/>
      <c r="H5800" s="8"/>
      <c r="I5800" s="8"/>
      <c r="J5800" s="8"/>
      <c r="K5800" s="8"/>
      <c r="L5800" s="8"/>
      <c r="M5800" s="1"/>
      <c r="W5800" s="15"/>
    </row>
    <row r="5801" spans="2:23" ht="0" hidden="1" customHeight="1" x14ac:dyDescent="0.2">
      <c r="B5801" s="8"/>
      <c r="C5801" s="8"/>
      <c r="D5801" s="8"/>
      <c r="E5801" s="8"/>
      <c r="F5801" s="8"/>
      <c r="G5801" s="8"/>
      <c r="H5801" s="8"/>
      <c r="I5801" s="8"/>
      <c r="J5801" s="8"/>
      <c r="K5801" s="8"/>
      <c r="L5801" s="8"/>
      <c r="M5801" s="1"/>
      <c r="W5801" s="15"/>
    </row>
    <row r="5802" spans="2:23" ht="0" hidden="1" customHeight="1" x14ac:dyDescent="0.2">
      <c r="B5802" s="8"/>
      <c r="C5802" s="8"/>
      <c r="D5802" s="8"/>
      <c r="E5802" s="8"/>
      <c r="F5802" s="8"/>
      <c r="G5802" s="8"/>
      <c r="H5802" s="8"/>
      <c r="I5802" s="8"/>
      <c r="J5802" s="8"/>
      <c r="K5802" s="8"/>
      <c r="L5802" s="8"/>
      <c r="M5802" s="1"/>
      <c r="W5802" s="15"/>
    </row>
    <row r="5803" spans="2:23" ht="0" hidden="1" customHeight="1" x14ac:dyDescent="0.2">
      <c r="B5803" s="8"/>
      <c r="C5803" s="8"/>
      <c r="D5803" s="8"/>
      <c r="E5803" s="8"/>
      <c r="F5803" s="8"/>
      <c r="G5803" s="8"/>
      <c r="H5803" s="8"/>
      <c r="I5803" s="8"/>
      <c r="J5803" s="8"/>
      <c r="K5803" s="8"/>
      <c r="L5803" s="8"/>
      <c r="M5803" s="1"/>
      <c r="W5803" s="15"/>
    </row>
    <row r="5804" spans="2:23" ht="0" hidden="1" customHeight="1" x14ac:dyDescent="0.2">
      <c r="B5804" s="8"/>
      <c r="C5804" s="8"/>
      <c r="D5804" s="8"/>
      <c r="E5804" s="8"/>
      <c r="F5804" s="8"/>
      <c r="G5804" s="8"/>
      <c r="H5804" s="8"/>
      <c r="I5804" s="8"/>
      <c r="J5804" s="8"/>
      <c r="K5804" s="8"/>
      <c r="L5804" s="8"/>
      <c r="M5804" s="1"/>
      <c r="W5804" s="15"/>
    </row>
    <row r="5805" spans="2:23" ht="0" hidden="1" customHeight="1" x14ac:dyDescent="0.2">
      <c r="B5805" s="8"/>
      <c r="C5805" s="8"/>
      <c r="D5805" s="8"/>
      <c r="E5805" s="8"/>
      <c r="F5805" s="8"/>
      <c r="G5805" s="8"/>
      <c r="H5805" s="8"/>
      <c r="I5805" s="8"/>
      <c r="J5805" s="8"/>
      <c r="K5805" s="8"/>
      <c r="L5805" s="8"/>
      <c r="M5805" s="1"/>
      <c r="W5805" s="15"/>
    </row>
    <row r="5806" spans="2:23" ht="0" hidden="1" customHeight="1" x14ac:dyDescent="0.2">
      <c r="B5806" s="8"/>
      <c r="C5806" s="8"/>
      <c r="D5806" s="8"/>
      <c r="E5806" s="8"/>
      <c r="F5806" s="8"/>
      <c r="G5806" s="8"/>
      <c r="H5806" s="8"/>
      <c r="I5806" s="8"/>
      <c r="J5806" s="8"/>
      <c r="K5806" s="8"/>
      <c r="L5806" s="8"/>
      <c r="M5806" s="1"/>
      <c r="W5806" s="15"/>
    </row>
    <row r="5807" spans="2:23" ht="0" hidden="1" customHeight="1" x14ac:dyDescent="0.2">
      <c r="B5807" s="8"/>
      <c r="C5807" s="8"/>
      <c r="D5807" s="8"/>
      <c r="E5807" s="8"/>
      <c r="F5807" s="8"/>
      <c r="G5807" s="8"/>
      <c r="H5807" s="8"/>
      <c r="I5807" s="8"/>
      <c r="J5807" s="8"/>
      <c r="K5807" s="8"/>
      <c r="L5807" s="8"/>
      <c r="M5807" s="1"/>
      <c r="W5807" s="15"/>
    </row>
    <row r="5808" spans="2:23" ht="0" hidden="1" customHeight="1" x14ac:dyDescent="0.2">
      <c r="B5808" s="8"/>
      <c r="C5808" s="8"/>
      <c r="D5808" s="8"/>
      <c r="E5808" s="8"/>
      <c r="F5808" s="8"/>
      <c r="G5808" s="8"/>
      <c r="H5808" s="8"/>
      <c r="I5808" s="8"/>
      <c r="J5808" s="8"/>
      <c r="K5808" s="8"/>
      <c r="L5808" s="8"/>
      <c r="M5808" s="1"/>
      <c r="W5808" s="15"/>
    </row>
    <row r="5809" spans="2:23" ht="0" hidden="1" customHeight="1" x14ac:dyDescent="0.2">
      <c r="B5809" s="8"/>
      <c r="C5809" s="8"/>
      <c r="D5809" s="8"/>
      <c r="E5809" s="8"/>
      <c r="F5809" s="8"/>
      <c r="G5809" s="8"/>
      <c r="H5809" s="8"/>
      <c r="I5809" s="8"/>
      <c r="J5809" s="8"/>
      <c r="K5809" s="8"/>
      <c r="L5809" s="8"/>
      <c r="M5809" s="1"/>
      <c r="W5809" s="15"/>
    </row>
    <row r="5810" spans="2:23" ht="0" hidden="1" customHeight="1" x14ac:dyDescent="0.2">
      <c r="B5810" s="8"/>
      <c r="C5810" s="8"/>
      <c r="D5810" s="8"/>
      <c r="E5810" s="8"/>
      <c r="F5810" s="8"/>
      <c r="G5810" s="8"/>
      <c r="H5810" s="8"/>
      <c r="I5810" s="8"/>
      <c r="J5810" s="8"/>
      <c r="K5810" s="8"/>
      <c r="L5810" s="8"/>
      <c r="M5810" s="1"/>
      <c r="W5810" s="15"/>
    </row>
    <row r="5811" spans="2:23" ht="0" hidden="1" customHeight="1" x14ac:dyDescent="0.2">
      <c r="B5811" s="8"/>
      <c r="C5811" s="8"/>
      <c r="D5811" s="8"/>
      <c r="E5811" s="8"/>
      <c r="F5811" s="8"/>
      <c r="G5811" s="8"/>
      <c r="H5811" s="8"/>
      <c r="I5811" s="8"/>
      <c r="J5811" s="8"/>
      <c r="K5811" s="8"/>
      <c r="L5811" s="8"/>
      <c r="M5811" s="1"/>
      <c r="W5811" s="15"/>
    </row>
    <row r="5812" spans="2:23" ht="0" hidden="1" customHeight="1" x14ac:dyDescent="0.2">
      <c r="B5812" s="8"/>
      <c r="C5812" s="8"/>
      <c r="D5812" s="8"/>
      <c r="E5812" s="8"/>
      <c r="F5812" s="8"/>
      <c r="G5812" s="8"/>
      <c r="H5812" s="8"/>
      <c r="I5812" s="8"/>
      <c r="J5812" s="8"/>
      <c r="K5812" s="8"/>
      <c r="L5812" s="8"/>
      <c r="M5812" s="1"/>
      <c r="W5812" s="15"/>
    </row>
    <row r="5813" spans="2:23" ht="0" hidden="1" customHeight="1" x14ac:dyDescent="0.2">
      <c r="B5813" s="8"/>
      <c r="C5813" s="8"/>
      <c r="D5813" s="8"/>
      <c r="E5813" s="8"/>
      <c r="F5813" s="8"/>
      <c r="G5813" s="8"/>
      <c r="H5813" s="8"/>
      <c r="I5813" s="8"/>
      <c r="J5813" s="8"/>
      <c r="K5813" s="8"/>
      <c r="L5813" s="8"/>
      <c r="M5813" s="1"/>
      <c r="W5813" s="15"/>
    </row>
    <row r="5814" spans="2:23" ht="0" hidden="1" customHeight="1" x14ac:dyDescent="0.2">
      <c r="B5814" s="8"/>
      <c r="C5814" s="8"/>
      <c r="D5814" s="8"/>
      <c r="E5814" s="8"/>
      <c r="F5814" s="8"/>
      <c r="G5814" s="8"/>
      <c r="H5814" s="8"/>
      <c r="I5814" s="8"/>
      <c r="J5814" s="8"/>
      <c r="K5814" s="8"/>
      <c r="L5814" s="8"/>
      <c r="M5814" s="1"/>
      <c r="W5814" s="15"/>
    </row>
    <row r="5815" spans="2:23" ht="0" hidden="1" customHeight="1" x14ac:dyDescent="0.2">
      <c r="B5815" s="8"/>
      <c r="C5815" s="8"/>
      <c r="D5815" s="8"/>
      <c r="E5815" s="8"/>
      <c r="F5815" s="8"/>
      <c r="G5815" s="8"/>
      <c r="H5815" s="8"/>
      <c r="I5815" s="8"/>
      <c r="J5815" s="8"/>
      <c r="K5815" s="8"/>
      <c r="L5815" s="8"/>
      <c r="M5815" s="1"/>
      <c r="W5815" s="15"/>
    </row>
    <row r="5816" spans="2:23" ht="0" hidden="1" customHeight="1" x14ac:dyDescent="0.2">
      <c r="B5816" s="8"/>
      <c r="C5816" s="8"/>
      <c r="D5816" s="8"/>
      <c r="E5816" s="8"/>
      <c r="F5816" s="8"/>
      <c r="G5816" s="8"/>
      <c r="H5816" s="8"/>
      <c r="I5816" s="8"/>
      <c r="J5816" s="8"/>
      <c r="K5816" s="8"/>
      <c r="L5816" s="8"/>
      <c r="M5816" s="1"/>
      <c r="W5816" s="15"/>
    </row>
    <row r="5817" spans="2:23" ht="0" hidden="1" customHeight="1" x14ac:dyDescent="0.2">
      <c r="B5817" s="8"/>
      <c r="C5817" s="8"/>
      <c r="D5817" s="8"/>
      <c r="E5817" s="8"/>
      <c r="F5817" s="8"/>
      <c r="G5817" s="8"/>
      <c r="H5817" s="8"/>
      <c r="I5817" s="8"/>
      <c r="J5817" s="8"/>
      <c r="K5817" s="8"/>
      <c r="L5817" s="8"/>
      <c r="M5817" s="1"/>
      <c r="W5817" s="15"/>
    </row>
    <row r="5818" spans="2:23" ht="0" hidden="1" customHeight="1" x14ac:dyDescent="0.2">
      <c r="B5818" s="8"/>
      <c r="C5818" s="8"/>
      <c r="D5818" s="8"/>
      <c r="E5818" s="8"/>
      <c r="F5818" s="8"/>
      <c r="G5818" s="8"/>
      <c r="H5818" s="8"/>
      <c r="I5818" s="8"/>
      <c r="J5818" s="8"/>
      <c r="K5818" s="8"/>
      <c r="L5818" s="8"/>
      <c r="M5818" s="1"/>
      <c r="W5818" s="15"/>
    </row>
    <row r="5819" spans="2:23" ht="0" hidden="1" customHeight="1" x14ac:dyDescent="0.2">
      <c r="B5819" s="8"/>
      <c r="C5819" s="8"/>
      <c r="D5819" s="8"/>
      <c r="E5819" s="8"/>
      <c r="F5819" s="8"/>
      <c r="G5819" s="8"/>
      <c r="H5819" s="8"/>
      <c r="I5819" s="8"/>
      <c r="J5819" s="8"/>
      <c r="K5819" s="8"/>
      <c r="L5819" s="8"/>
      <c r="M5819" s="1"/>
      <c r="W5819" s="15"/>
    </row>
    <row r="5820" spans="2:23" ht="0" hidden="1" customHeight="1" x14ac:dyDescent="0.2">
      <c r="B5820" s="8"/>
      <c r="C5820" s="8"/>
      <c r="D5820" s="8"/>
      <c r="E5820" s="8"/>
      <c r="F5820" s="8"/>
      <c r="G5820" s="8"/>
      <c r="H5820" s="8"/>
      <c r="I5820" s="8"/>
      <c r="J5820" s="8"/>
      <c r="K5820" s="8"/>
      <c r="L5820" s="8"/>
      <c r="M5820" s="1"/>
      <c r="W5820" s="15"/>
    </row>
    <row r="5821" spans="2:23" ht="0" hidden="1" customHeight="1" x14ac:dyDescent="0.2">
      <c r="B5821" s="8"/>
      <c r="C5821" s="8"/>
      <c r="D5821" s="8"/>
      <c r="E5821" s="8"/>
      <c r="F5821" s="8"/>
      <c r="G5821" s="8"/>
      <c r="H5821" s="8"/>
      <c r="I5821" s="8"/>
      <c r="J5821" s="8"/>
      <c r="K5821" s="8"/>
      <c r="L5821" s="8"/>
      <c r="M5821" s="1"/>
      <c r="W5821" s="15"/>
    </row>
    <row r="5822" spans="2:23" ht="0" hidden="1" customHeight="1" x14ac:dyDescent="0.2">
      <c r="B5822" s="8"/>
      <c r="C5822" s="8"/>
      <c r="D5822" s="8"/>
      <c r="E5822" s="8"/>
      <c r="F5822" s="8"/>
      <c r="G5822" s="8"/>
      <c r="H5822" s="8"/>
      <c r="I5822" s="8"/>
      <c r="J5822" s="8"/>
      <c r="K5822" s="8"/>
      <c r="L5822" s="8"/>
      <c r="M5822" s="1"/>
      <c r="W5822" s="15"/>
    </row>
    <row r="5823" spans="2:23" ht="0" hidden="1" customHeight="1" x14ac:dyDescent="0.2">
      <c r="B5823" s="8"/>
      <c r="C5823" s="8"/>
      <c r="D5823" s="8"/>
      <c r="E5823" s="8"/>
      <c r="F5823" s="8"/>
      <c r="G5823" s="8"/>
      <c r="H5823" s="8"/>
      <c r="I5823" s="8"/>
      <c r="J5823" s="8"/>
      <c r="K5823" s="8"/>
      <c r="L5823" s="8"/>
      <c r="M5823" s="1"/>
      <c r="W5823" s="15"/>
    </row>
    <row r="5824" spans="2:23" ht="0" hidden="1" customHeight="1" x14ac:dyDescent="0.2">
      <c r="B5824" s="8"/>
      <c r="C5824" s="8"/>
      <c r="D5824" s="8"/>
      <c r="E5824" s="8"/>
      <c r="F5824" s="8"/>
      <c r="G5824" s="8"/>
      <c r="H5824" s="8"/>
      <c r="I5824" s="8"/>
      <c r="J5824" s="8"/>
      <c r="K5824" s="8"/>
      <c r="L5824" s="8"/>
      <c r="M5824" s="1"/>
      <c r="W5824" s="15"/>
    </row>
    <row r="5825" spans="2:23" ht="0" hidden="1" customHeight="1" x14ac:dyDescent="0.2">
      <c r="B5825" s="8"/>
      <c r="C5825" s="8"/>
      <c r="D5825" s="8"/>
      <c r="E5825" s="8"/>
      <c r="F5825" s="8"/>
      <c r="G5825" s="8"/>
      <c r="H5825" s="8"/>
      <c r="I5825" s="8"/>
      <c r="J5825" s="8"/>
      <c r="K5825" s="8"/>
      <c r="L5825" s="8"/>
      <c r="M5825" s="1"/>
      <c r="W5825" s="15"/>
    </row>
    <row r="5826" spans="2:23" ht="0" hidden="1" customHeight="1" x14ac:dyDescent="0.2">
      <c r="B5826" s="8"/>
      <c r="C5826" s="8"/>
      <c r="D5826" s="8"/>
      <c r="E5826" s="8"/>
      <c r="F5826" s="8"/>
      <c r="G5826" s="8"/>
      <c r="H5826" s="8"/>
      <c r="I5826" s="8"/>
      <c r="J5826" s="8"/>
      <c r="K5826" s="8"/>
      <c r="L5826" s="8"/>
      <c r="M5826" s="1"/>
      <c r="W5826" s="15"/>
    </row>
    <row r="5827" spans="2:23" ht="0" hidden="1" customHeight="1" x14ac:dyDescent="0.2">
      <c r="B5827" s="8"/>
      <c r="C5827" s="8"/>
      <c r="D5827" s="8"/>
      <c r="E5827" s="8"/>
      <c r="F5827" s="8"/>
      <c r="G5827" s="8"/>
      <c r="H5827" s="8"/>
      <c r="I5827" s="8"/>
      <c r="J5827" s="8"/>
      <c r="K5827" s="8"/>
      <c r="L5827" s="8"/>
      <c r="M5827" s="1"/>
      <c r="W5827" s="15"/>
    </row>
    <row r="5828" spans="2:23" ht="0" hidden="1" customHeight="1" x14ac:dyDescent="0.2">
      <c r="B5828" s="8"/>
      <c r="C5828" s="8"/>
      <c r="D5828" s="8"/>
      <c r="E5828" s="8"/>
      <c r="F5828" s="8"/>
      <c r="G5828" s="8"/>
      <c r="H5828" s="8"/>
      <c r="I5828" s="8"/>
      <c r="J5828" s="8"/>
      <c r="K5828" s="8"/>
      <c r="L5828" s="8"/>
      <c r="M5828" s="1"/>
      <c r="W5828" s="15"/>
    </row>
    <row r="5829" spans="2:23" ht="0" hidden="1" customHeight="1" x14ac:dyDescent="0.2">
      <c r="B5829" s="8"/>
      <c r="C5829" s="8"/>
      <c r="D5829" s="8"/>
      <c r="E5829" s="8"/>
      <c r="F5829" s="8"/>
      <c r="G5829" s="8"/>
      <c r="H5829" s="8"/>
      <c r="I5829" s="8"/>
      <c r="J5829" s="8"/>
      <c r="K5829" s="8"/>
      <c r="L5829" s="8"/>
      <c r="M5829" s="1"/>
      <c r="W5829" s="15"/>
    </row>
    <row r="5830" spans="2:23" ht="0" hidden="1" customHeight="1" x14ac:dyDescent="0.2">
      <c r="B5830" s="8"/>
      <c r="C5830" s="8"/>
      <c r="D5830" s="8"/>
      <c r="E5830" s="8"/>
      <c r="F5830" s="8"/>
      <c r="G5830" s="8"/>
      <c r="H5830" s="8"/>
      <c r="I5830" s="8"/>
      <c r="J5830" s="8"/>
      <c r="K5830" s="8"/>
      <c r="L5830" s="8"/>
      <c r="M5830" s="1"/>
      <c r="W5830" s="15"/>
    </row>
    <row r="5831" spans="2:23" ht="0" hidden="1" customHeight="1" x14ac:dyDescent="0.2">
      <c r="B5831" s="8"/>
      <c r="C5831" s="8"/>
      <c r="D5831" s="8"/>
      <c r="E5831" s="8"/>
      <c r="F5831" s="8"/>
      <c r="G5831" s="8"/>
      <c r="H5831" s="8"/>
      <c r="I5831" s="8"/>
      <c r="J5831" s="8"/>
      <c r="K5831" s="8"/>
      <c r="L5831" s="8"/>
      <c r="M5831" s="1"/>
      <c r="W5831" s="15"/>
    </row>
    <row r="5832" spans="2:23" ht="0" hidden="1" customHeight="1" x14ac:dyDescent="0.2">
      <c r="B5832" s="8"/>
      <c r="C5832" s="8"/>
      <c r="D5832" s="8"/>
      <c r="E5832" s="8"/>
      <c r="F5832" s="8"/>
      <c r="G5832" s="8"/>
      <c r="H5832" s="8"/>
      <c r="I5832" s="8"/>
      <c r="J5832" s="8"/>
      <c r="K5832" s="8"/>
      <c r="L5832" s="8"/>
      <c r="M5832" s="1"/>
      <c r="W5832" s="15"/>
    </row>
    <row r="5833" spans="2:23" ht="0" hidden="1" customHeight="1" x14ac:dyDescent="0.2">
      <c r="B5833" s="8"/>
      <c r="C5833" s="8"/>
      <c r="D5833" s="8"/>
      <c r="E5833" s="8"/>
      <c r="F5833" s="8"/>
      <c r="G5833" s="8"/>
      <c r="H5833" s="8"/>
      <c r="I5833" s="8"/>
      <c r="J5833" s="8"/>
      <c r="K5833" s="8"/>
      <c r="L5833" s="8"/>
      <c r="M5833" s="1"/>
      <c r="W5833" s="15"/>
    </row>
    <row r="5834" spans="2:23" ht="0" hidden="1" customHeight="1" x14ac:dyDescent="0.2">
      <c r="B5834" s="8"/>
      <c r="C5834" s="8"/>
      <c r="D5834" s="8"/>
      <c r="E5834" s="8"/>
      <c r="F5834" s="8"/>
      <c r="G5834" s="8"/>
      <c r="H5834" s="8"/>
      <c r="I5834" s="8"/>
      <c r="J5834" s="8"/>
      <c r="K5834" s="8"/>
      <c r="L5834" s="8"/>
      <c r="M5834" s="1"/>
      <c r="W5834" s="15"/>
    </row>
    <row r="5835" spans="2:23" ht="0" hidden="1" customHeight="1" x14ac:dyDescent="0.2">
      <c r="B5835" s="8"/>
      <c r="C5835" s="8"/>
      <c r="D5835" s="8"/>
      <c r="E5835" s="8"/>
      <c r="F5835" s="8"/>
      <c r="G5835" s="8"/>
      <c r="H5835" s="8"/>
      <c r="I5835" s="8"/>
      <c r="J5835" s="8"/>
      <c r="K5835" s="8"/>
      <c r="L5835" s="8"/>
      <c r="M5835" s="1"/>
      <c r="W5835" s="15"/>
    </row>
    <row r="5836" spans="2:23" ht="0" hidden="1" customHeight="1" x14ac:dyDescent="0.2">
      <c r="B5836" s="8"/>
      <c r="C5836" s="8"/>
      <c r="D5836" s="8"/>
      <c r="E5836" s="8"/>
      <c r="F5836" s="8"/>
      <c r="G5836" s="8"/>
      <c r="H5836" s="8"/>
      <c r="I5836" s="8"/>
      <c r="J5836" s="8"/>
      <c r="K5836" s="8"/>
      <c r="L5836" s="8"/>
      <c r="M5836" s="1"/>
      <c r="W5836" s="15"/>
    </row>
    <row r="5837" spans="2:23" ht="0" hidden="1" customHeight="1" x14ac:dyDescent="0.2">
      <c r="B5837" s="8"/>
      <c r="C5837" s="8"/>
      <c r="D5837" s="8"/>
      <c r="E5837" s="8"/>
      <c r="F5837" s="8"/>
      <c r="G5837" s="8"/>
      <c r="H5837" s="8"/>
      <c r="I5837" s="8"/>
      <c r="J5837" s="8"/>
      <c r="K5837" s="8"/>
      <c r="L5837" s="8"/>
      <c r="M5837" s="1"/>
      <c r="W5837" s="15"/>
    </row>
    <row r="5838" spans="2:23" ht="0" hidden="1" customHeight="1" x14ac:dyDescent="0.2">
      <c r="B5838" s="8"/>
      <c r="C5838" s="8"/>
      <c r="D5838" s="8"/>
      <c r="E5838" s="8"/>
      <c r="F5838" s="8"/>
      <c r="G5838" s="8"/>
      <c r="H5838" s="8"/>
      <c r="I5838" s="8"/>
      <c r="J5838" s="8"/>
      <c r="K5838" s="8"/>
      <c r="L5838" s="8"/>
      <c r="M5838" s="1"/>
      <c r="W5838" s="15"/>
    </row>
    <row r="5839" spans="2:23" ht="0" hidden="1" customHeight="1" x14ac:dyDescent="0.2">
      <c r="B5839" s="8"/>
      <c r="C5839" s="8"/>
      <c r="D5839" s="8"/>
      <c r="E5839" s="8"/>
      <c r="F5839" s="8"/>
      <c r="G5839" s="8"/>
      <c r="H5839" s="8"/>
      <c r="I5839" s="8"/>
      <c r="J5839" s="8"/>
      <c r="K5839" s="8"/>
      <c r="L5839" s="8"/>
      <c r="M5839" s="1"/>
      <c r="W5839" s="15"/>
    </row>
    <row r="5840" spans="2:23" ht="0" hidden="1" customHeight="1" x14ac:dyDescent="0.2">
      <c r="B5840" s="8"/>
      <c r="C5840" s="8"/>
      <c r="D5840" s="8"/>
      <c r="E5840" s="8"/>
      <c r="F5840" s="8"/>
      <c r="G5840" s="8"/>
      <c r="H5840" s="8"/>
      <c r="I5840" s="8"/>
      <c r="J5840" s="8"/>
      <c r="K5840" s="8"/>
      <c r="L5840" s="8"/>
      <c r="M5840" s="1"/>
      <c r="W5840" s="15"/>
    </row>
    <row r="5841" spans="2:23" ht="0" hidden="1" customHeight="1" x14ac:dyDescent="0.2">
      <c r="B5841" s="8"/>
      <c r="C5841" s="8"/>
      <c r="D5841" s="8"/>
      <c r="E5841" s="8"/>
      <c r="F5841" s="8"/>
      <c r="G5841" s="8"/>
      <c r="H5841" s="8"/>
      <c r="I5841" s="8"/>
      <c r="J5841" s="8"/>
      <c r="K5841" s="8"/>
      <c r="L5841" s="8"/>
      <c r="M5841" s="1"/>
      <c r="W5841" s="15"/>
    </row>
    <row r="5842" spans="2:23" ht="0" hidden="1" customHeight="1" x14ac:dyDescent="0.2">
      <c r="B5842" s="8"/>
      <c r="C5842" s="8"/>
      <c r="D5842" s="8"/>
      <c r="E5842" s="8"/>
      <c r="F5842" s="8"/>
      <c r="G5842" s="8"/>
      <c r="H5842" s="8"/>
      <c r="I5842" s="8"/>
      <c r="J5842" s="8"/>
      <c r="K5842" s="8"/>
      <c r="L5842" s="8"/>
      <c r="M5842" s="1"/>
      <c r="W5842" s="15"/>
    </row>
    <row r="5843" spans="2:23" ht="0" hidden="1" customHeight="1" x14ac:dyDescent="0.2">
      <c r="B5843" s="8"/>
      <c r="C5843" s="8"/>
      <c r="D5843" s="8"/>
      <c r="E5843" s="8"/>
      <c r="F5843" s="8"/>
      <c r="G5843" s="8"/>
      <c r="H5843" s="8"/>
      <c r="I5843" s="8"/>
      <c r="J5843" s="8"/>
      <c r="K5843" s="8"/>
      <c r="L5843" s="8"/>
      <c r="M5843" s="1"/>
      <c r="W5843" s="15"/>
    </row>
    <row r="5844" spans="2:23" ht="0" hidden="1" customHeight="1" x14ac:dyDescent="0.2">
      <c r="B5844" s="8"/>
      <c r="C5844" s="8"/>
      <c r="D5844" s="8"/>
      <c r="E5844" s="8"/>
      <c r="F5844" s="8"/>
      <c r="G5844" s="8"/>
      <c r="H5844" s="8"/>
      <c r="I5844" s="8"/>
      <c r="J5844" s="8"/>
      <c r="K5844" s="8"/>
      <c r="L5844" s="8"/>
      <c r="M5844" s="1"/>
      <c r="W5844" s="15"/>
    </row>
    <row r="5845" spans="2:23" ht="0" hidden="1" customHeight="1" x14ac:dyDescent="0.2">
      <c r="B5845" s="8"/>
      <c r="C5845" s="8"/>
      <c r="D5845" s="8"/>
      <c r="E5845" s="8"/>
      <c r="F5845" s="8"/>
      <c r="G5845" s="8"/>
      <c r="H5845" s="8"/>
      <c r="I5845" s="8"/>
      <c r="J5845" s="8"/>
      <c r="K5845" s="8"/>
      <c r="L5845" s="8"/>
      <c r="M5845" s="1"/>
      <c r="W5845" s="15"/>
    </row>
    <row r="5846" spans="2:23" ht="0" hidden="1" customHeight="1" x14ac:dyDescent="0.2">
      <c r="B5846" s="8"/>
      <c r="C5846" s="8"/>
      <c r="D5846" s="8"/>
      <c r="E5846" s="8"/>
      <c r="F5846" s="8"/>
      <c r="G5846" s="8"/>
      <c r="H5846" s="8"/>
      <c r="I5846" s="8"/>
      <c r="J5846" s="8"/>
      <c r="K5846" s="8"/>
      <c r="L5846" s="8"/>
      <c r="M5846" s="1"/>
      <c r="W5846" s="15"/>
    </row>
    <row r="5847" spans="2:23" ht="0" hidden="1" customHeight="1" x14ac:dyDescent="0.2">
      <c r="B5847" s="8"/>
      <c r="C5847" s="8"/>
      <c r="D5847" s="8"/>
      <c r="E5847" s="8"/>
      <c r="F5847" s="8"/>
      <c r="G5847" s="8"/>
      <c r="H5847" s="8"/>
      <c r="I5847" s="8"/>
      <c r="J5847" s="8"/>
      <c r="K5847" s="8"/>
      <c r="L5847" s="8"/>
      <c r="M5847" s="1"/>
      <c r="W5847" s="15"/>
    </row>
    <row r="5848" spans="2:23" ht="0" hidden="1" customHeight="1" x14ac:dyDescent="0.2">
      <c r="B5848" s="8"/>
      <c r="C5848" s="8"/>
      <c r="D5848" s="8"/>
      <c r="E5848" s="8"/>
      <c r="F5848" s="8"/>
      <c r="G5848" s="8"/>
      <c r="H5848" s="8"/>
      <c r="I5848" s="8"/>
      <c r="J5848" s="8"/>
      <c r="K5848" s="8"/>
      <c r="L5848" s="8"/>
      <c r="M5848" s="1"/>
      <c r="W5848" s="15"/>
    </row>
    <row r="5849" spans="2:23" ht="0" hidden="1" customHeight="1" x14ac:dyDescent="0.2">
      <c r="B5849" s="8"/>
      <c r="C5849" s="8"/>
      <c r="D5849" s="8"/>
      <c r="E5849" s="8"/>
      <c r="F5849" s="8"/>
      <c r="G5849" s="8"/>
      <c r="H5849" s="8"/>
      <c r="I5849" s="8"/>
      <c r="J5849" s="8"/>
      <c r="K5849" s="8"/>
      <c r="L5849" s="8"/>
      <c r="M5849" s="1"/>
      <c r="W5849" s="15"/>
    </row>
    <row r="5850" spans="2:23" ht="0" hidden="1" customHeight="1" x14ac:dyDescent="0.2">
      <c r="B5850" s="8"/>
      <c r="C5850" s="8"/>
      <c r="D5850" s="8"/>
      <c r="E5850" s="8"/>
      <c r="F5850" s="8"/>
      <c r="G5850" s="8"/>
      <c r="H5850" s="8"/>
      <c r="I5850" s="8"/>
      <c r="J5850" s="8"/>
      <c r="K5850" s="8"/>
      <c r="L5850" s="8"/>
      <c r="M5850" s="1"/>
      <c r="W5850" s="15"/>
    </row>
    <row r="5851" spans="2:23" ht="0" hidden="1" customHeight="1" x14ac:dyDescent="0.2">
      <c r="B5851" s="8"/>
      <c r="C5851" s="8"/>
      <c r="D5851" s="8"/>
      <c r="E5851" s="8"/>
      <c r="F5851" s="8"/>
      <c r="G5851" s="8"/>
      <c r="H5851" s="8"/>
      <c r="I5851" s="8"/>
      <c r="J5851" s="8"/>
      <c r="K5851" s="8"/>
      <c r="L5851" s="8"/>
      <c r="M5851" s="1"/>
      <c r="W5851" s="15"/>
    </row>
    <row r="5852" spans="2:23" ht="0" hidden="1" customHeight="1" x14ac:dyDescent="0.2">
      <c r="B5852" s="8"/>
      <c r="C5852" s="8"/>
      <c r="D5852" s="8"/>
      <c r="E5852" s="8"/>
      <c r="F5852" s="8"/>
      <c r="G5852" s="8"/>
      <c r="H5852" s="8"/>
      <c r="I5852" s="8"/>
      <c r="J5852" s="8"/>
      <c r="K5852" s="8"/>
      <c r="L5852" s="8"/>
      <c r="M5852" s="1"/>
      <c r="W5852" s="15"/>
    </row>
    <row r="5853" spans="2:23" ht="0" hidden="1" customHeight="1" x14ac:dyDescent="0.2">
      <c r="B5853" s="8"/>
      <c r="C5853" s="8"/>
      <c r="D5853" s="8"/>
      <c r="E5853" s="8"/>
      <c r="F5853" s="8"/>
      <c r="G5853" s="8"/>
      <c r="H5853" s="8"/>
      <c r="I5853" s="8"/>
      <c r="J5853" s="8"/>
      <c r="K5853" s="8"/>
      <c r="L5853" s="8"/>
      <c r="M5853" s="1"/>
      <c r="W5853" s="15"/>
    </row>
    <row r="5854" spans="2:23" ht="0" hidden="1" customHeight="1" x14ac:dyDescent="0.2">
      <c r="B5854" s="8"/>
      <c r="C5854" s="8"/>
      <c r="D5854" s="8"/>
      <c r="E5854" s="8"/>
      <c r="F5854" s="8"/>
      <c r="G5854" s="8"/>
      <c r="H5854" s="8"/>
      <c r="I5854" s="8"/>
      <c r="J5854" s="8"/>
      <c r="K5854" s="8"/>
      <c r="L5854" s="8"/>
      <c r="M5854" s="1"/>
      <c r="W5854" s="15"/>
    </row>
    <row r="5855" spans="2:23" ht="0" hidden="1" customHeight="1" x14ac:dyDescent="0.2">
      <c r="B5855" s="8"/>
      <c r="C5855" s="8"/>
      <c r="D5855" s="8"/>
      <c r="E5855" s="8"/>
      <c r="F5855" s="8"/>
      <c r="G5855" s="8"/>
      <c r="H5855" s="8"/>
      <c r="I5855" s="8"/>
      <c r="J5855" s="8"/>
      <c r="K5855" s="8"/>
      <c r="L5855" s="8"/>
      <c r="M5855" s="1"/>
      <c r="W5855" s="15"/>
    </row>
    <row r="5856" spans="2:23" ht="0" hidden="1" customHeight="1" x14ac:dyDescent="0.2">
      <c r="B5856" s="8"/>
      <c r="C5856" s="8"/>
      <c r="D5856" s="8"/>
      <c r="E5856" s="8"/>
      <c r="F5856" s="8"/>
      <c r="G5856" s="8"/>
      <c r="H5856" s="8"/>
      <c r="I5856" s="8"/>
      <c r="J5856" s="8"/>
      <c r="K5856" s="8"/>
      <c r="L5856" s="8"/>
      <c r="M5856" s="1"/>
      <c r="W5856" s="15"/>
    </row>
    <row r="5857" spans="2:23" ht="0" hidden="1" customHeight="1" x14ac:dyDescent="0.2">
      <c r="B5857" s="8"/>
      <c r="C5857" s="8"/>
      <c r="D5857" s="8"/>
      <c r="E5857" s="8"/>
      <c r="F5857" s="8"/>
      <c r="G5857" s="8"/>
      <c r="H5857" s="8"/>
      <c r="I5857" s="8"/>
      <c r="J5857" s="8"/>
      <c r="K5857" s="8"/>
      <c r="L5857" s="8"/>
      <c r="M5857" s="1"/>
      <c r="W5857" s="15"/>
    </row>
    <row r="5858" spans="2:23" ht="0" hidden="1" customHeight="1" x14ac:dyDescent="0.2">
      <c r="B5858" s="8"/>
      <c r="C5858" s="8"/>
      <c r="D5858" s="8"/>
      <c r="E5858" s="8"/>
      <c r="F5858" s="8"/>
      <c r="G5858" s="8"/>
      <c r="H5858" s="8"/>
      <c r="I5858" s="8"/>
      <c r="J5858" s="8"/>
      <c r="K5858" s="8"/>
      <c r="L5858" s="8"/>
      <c r="M5858" s="1"/>
      <c r="W5858" s="15"/>
    </row>
    <row r="5859" spans="2:23" ht="0" hidden="1" customHeight="1" x14ac:dyDescent="0.2">
      <c r="B5859" s="8"/>
      <c r="C5859" s="8"/>
      <c r="D5859" s="8"/>
      <c r="E5859" s="8"/>
      <c r="F5859" s="8"/>
      <c r="G5859" s="8"/>
      <c r="H5859" s="8"/>
      <c r="I5859" s="8"/>
      <c r="J5859" s="8"/>
      <c r="K5859" s="8"/>
      <c r="L5859" s="8"/>
      <c r="M5859" s="1"/>
      <c r="W5859" s="15"/>
    </row>
    <row r="5860" spans="2:23" ht="0" hidden="1" customHeight="1" x14ac:dyDescent="0.2">
      <c r="B5860" s="8"/>
      <c r="C5860" s="8"/>
      <c r="D5860" s="8"/>
      <c r="E5860" s="8"/>
      <c r="F5860" s="8"/>
      <c r="G5860" s="8"/>
      <c r="H5860" s="8"/>
      <c r="I5860" s="8"/>
      <c r="J5860" s="8"/>
      <c r="K5860" s="8"/>
      <c r="L5860" s="8"/>
      <c r="M5860" s="1"/>
      <c r="W5860" s="15"/>
    </row>
    <row r="5861" spans="2:23" ht="0" hidden="1" customHeight="1" x14ac:dyDescent="0.2">
      <c r="B5861" s="8"/>
      <c r="C5861" s="8"/>
      <c r="D5861" s="8"/>
      <c r="E5861" s="8"/>
      <c r="F5861" s="8"/>
      <c r="G5861" s="8"/>
      <c r="H5861" s="8"/>
      <c r="I5861" s="8"/>
      <c r="J5861" s="8"/>
      <c r="K5861" s="8"/>
      <c r="L5861" s="8"/>
      <c r="M5861" s="1"/>
      <c r="W5861" s="15"/>
    </row>
    <row r="5862" spans="2:23" ht="0" hidden="1" customHeight="1" x14ac:dyDescent="0.2">
      <c r="B5862" s="8"/>
      <c r="C5862" s="8"/>
      <c r="D5862" s="8"/>
      <c r="E5862" s="8"/>
      <c r="F5862" s="8"/>
      <c r="G5862" s="8"/>
      <c r="H5862" s="8"/>
      <c r="I5862" s="8"/>
      <c r="J5862" s="8"/>
      <c r="K5862" s="8"/>
      <c r="L5862" s="8"/>
      <c r="M5862" s="1"/>
      <c r="W5862" s="15"/>
    </row>
    <row r="5863" spans="2:23" ht="0" hidden="1" customHeight="1" x14ac:dyDescent="0.2">
      <c r="B5863" s="8"/>
      <c r="C5863" s="8"/>
      <c r="D5863" s="8"/>
      <c r="E5863" s="8"/>
      <c r="F5863" s="8"/>
      <c r="G5863" s="8"/>
      <c r="H5863" s="8"/>
      <c r="I5863" s="8"/>
      <c r="J5863" s="8"/>
      <c r="K5863" s="8"/>
      <c r="L5863" s="8"/>
      <c r="M5863" s="1"/>
      <c r="W5863" s="15"/>
    </row>
    <row r="5864" spans="2:23" ht="0" hidden="1" customHeight="1" x14ac:dyDescent="0.2">
      <c r="B5864" s="8"/>
      <c r="C5864" s="8"/>
      <c r="D5864" s="8"/>
      <c r="E5864" s="8"/>
      <c r="F5864" s="8"/>
      <c r="G5864" s="8"/>
      <c r="H5864" s="8"/>
      <c r="I5864" s="8"/>
      <c r="J5864" s="8"/>
      <c r="K5864" s="8"/>
      <c r="L5864" s="8"/>
      <c r="M5864" s="1"/>
      <c r="W5864" s="15"/>
    </row>
    <row r="5865" spans="2:23" ht="0" hidden="1" customHeight="1" x14ac:dyDescent="0.2">
      <c r="B5865" s="8"/>
      <c r="C5865" s="8"/>
      <c r="D5865" s="8"/>
      <c r="E5865" s="8"/>
      <c r="F5865" s="8"/>
      <c r="G5865" s="8"/>
      <c r="H5865" s="8"/>
      <c r="I5865" s="8"/>
      <c r="J5865" s="8"/>
      <c r="K5865" s="8"/>
      <c r="L5865" s="8"/>
      <c r="M5865" s="1"/>
      <c r="W5865" s="15"/>
    </row>
    <row r="5866" spans="2:23" ht="0" hidden="1" customHeight="1" x14ac:dyDescent="0.2">
      <c r="B5866" s="8"/>
      <c r="C5866" s="8"/>
      <c r="D5866" s="8"/>
      <c r="E5866" s="8"/>
      <c r="F5866" s="8"/>
      <c r="G5866" s="8"/>
      <c r="H5866" s="8"/>
      <c r="I5866" s="8"/>
      <c r="J5866" s="8"/>
      <c r="K5866" s="8"/>
      <c r="L5866" s="8"/>
      <c r="M5866" s="1"/>
      <c r="W5866" s="15"/>
    </row>
    <row r="5867" spans="2:23" ht="0" hidden="1" customHeight="1" x14ac:dyDescent="0.2">
      <c r="B5867" s="8"/>
      <c r="C5867" s="8"/>
      <c r="D5867" s="8"/>
      <c r="E5867" s="8"/>
      <c r="F5867" s="8"/>
      <c r="G5867" s="8"/>
      <c r="H5867" s="8"/>
      <c r="I5867" s="8"/>
      <c r="J5867" s="8"/>
      <c r="K5867" s="8"/>
      <c r="L5867" s="8"/>
      <c r="M5867" s="1"/>
      <c r="W5867" s="15"/>
    </row>
    <row r="5868" spans="2:23" ht="0" hidden="1" customHeight="1" x14ac:dyDescent="0.2">
      <c r="B5868" s="8"/>
      <c r="C5868" s="8"/>
      <c r="D5868" s="8"/>
      <c r="E5868" s="8"/>
      <c r="F5868" s="8"/>
      <c r="G5868" s="8"/>
      <c r="H5868" s="8"/>
      <c r="I5868" s="8"/>
      <c r="J5868" s="8"/>
      <c r="K5868" s="8"/>
      <c r="L5868" s="8"/>
      <c r="M5868" s="1"/>
      <c r="W5868" s="15"/>
    </row>
    <row r="5869" spans="2:23" ht="0" hidden="1" customHeight="1" x14ac:dyDescent="0.2">
      <c r="B5869" s="8"/>
      <c r="C5869" s="8"/>
      <c r="D5869" s="8"/>
      <c r="E5869" s="8"/>
      <c r="F5869" s="8"/>
      <c r="G5869" s="8"/>
      <c r="H5869" s="8"/>
      <c r="I5869" s="8"/>
      <c r="J5869" s="8"/>
      <c r="K5869" s="8"/>
      <c r="L5869" s="8"/>
      <c r="M5869" s="1"/>
      <c r="W5869" s="15"/>
    </row>
    <row r="5870" spans="2:23" ht="0" hidden="1" customHeight="1" x14ac:dyDescent="0.2">
      <c r="B5870" s="8"/>
      <c r="C5870" s="8"/>
      <c r="D5870" s="8"/>
      <c r="E5870" s="8"/>
      <c r="F5870" s="8"/>
      <c r="G5870" s="8"/>
      <c r="H5870" s="8"/>
      <c r="I5870" s="8"/>
      <c r="J5870" s="8"/>
      <c r="K5870" s="8"/>
      <c r="L5870" s="8"/>
      <c r="M5870" s="1"/>
      <c r="W5870" s="15"/>
    </row>
    <row r="5871" spans="2:23" ht="0" hidden="1" customHeight="1" x14ac:dyDescent="0.2">
      <c r="B5871" s="8"/>
      <c r="C5871" s="8"/>
      <c r="D5871" s="8"/>
      <c r="E5871" s="8"/>
      <c r="F5871" s="8"/>
      <c r="G5871" s="8"/>
      <c r="H5871" s="8"/>
      <c r="I5871" s="8"/>
      <c r="J5871" s="8"/>
      <c r="K5871" s="8"/>
      <c r="L5871" s="8"/>
      <c r="M5871" s="1"/>
      <c r="W5871" s="15"/>
    </row>
    <row r="5872" spans="2:23" ht="0" hidden="1" customHeight="1" x14ac:dyDescent="0.2">
      <c r="B5872" s="8"/>
      <c r="C5872" s="8"/>
      <c r="D5872" s="8"/>
      <c r="E5872" s="8"/>
      <c r="F5872" s="8"/>
      <c r="G5872" s="8"/>
      <c r="H5872" s="8"/>
      <c r="I5872" s="8"/>
      <c r="J5872" s="8"/>
      <c r="K5872" s="8"/>
      <c r="L5872" s="8"/>
      <c r="M5872" s="1"/>
      <c r="W5872" s="15"/>
    </row>
    <row r="5873" spans="2:23" ht="0" hidden="1" customHeight="1" x14ac:dyDescent="0.2">
      <c r="B5873" s="8"/>
      <c r="C5873" s="8"/>
      <c r="D5873" s="8"/>
      <c r="E5873" s="8"/>
      <c r="F5873" s="8"/>
      <c r="G5873" s="8"/>
      <c r="H5873" s="8"/>
      <c r="I5873" s="8"/>
      <c r="J5873" s="8"/>
      <c r="K5873" s="8"/>
      <c r="L5873" s="8"/>
      <c r="M5873" s="1"/>
      <c r="W5873" s="15"/>
    </row>
    <row r="5874" spans="2:23" ht="0" hidden="1" customHeight="1" x14ac:dyDescent="0.2">
      <c r="B5874" s="8"/>
      <c r="C5874" s="8"/>
      <c r="D5874" s="8"/>
      <c r="E5874" s="8"/>
      <c r="F5874" s="8"/>
      <c r="G5874" s="8"/>
      <c r="H5874" s="8"/>
      <c r="I5874" s="8"/>
      <c r="J5874" s="8"/>
      <c r="K5874" s="8"/>
      <c r="L5874" s="8"/>
      <c r="M5874" s="1"/>
      <c r="W5874" s="15"/>
    </row>
    <row r="5875" spans="2:23" ht="0" hidden="1" customHeight="1" x14ac:dyDescent="0.2">
      <c r="B5875" s="8"/>
      <c r="C5875" s="8"/>
      <c r="D5875" s="8"/>
      <c r="E5875" s="8"/>
      <c r="F5875" s="8"/>
      <c r="G5875" s="8"/>
      <c r="H5875" s="8"/>
      <c r="I5875" s="8"/>
      <c r="J5875" s="8"/>
      <c r="K5875" s="8"/>
      <c r="L5875" s="8"/>
      <c r="M5875" s="1"/>
      <c r="W5875" s="15"/>
    </row>
    <row r="5876" spans="2:23" ht="0" hidden="1" customHeight="1" x14ac:dyDescent="0.2">
      <c r="B5876" s="8"/>
      <c r="C5876" s="8"/>
      <c r="D5876" s="8"/>
      <c r="E5876" s="8"/>
      <c r="F5876" s="8"/>
      <c r="G5876" s="8"/>
      <c r="H5876" s="8"/>
      <c r="I5876" s="8"/>
      <c r="J5876" s="8"/>
      <c r="K5876" s="8"/>
      <c r="L5876" s="8"/>
      <c r="M5876" s="1"/>
      <c r="W5876" s="15"/>
    </row>
    <row r="5877" spans="2:23" ht="0" hidden="1" customHeight="1" x14ac:dyDescent="0.2">
      <c r="B5877" s="8"/>
      <c r="C5877" s="8"/>
      <c r="D5877" s="8"/>
      <c r="E5877" s="8"/>
      <c r="F5877" s="8"/>
      <c r="G5877" s="8"/>
      <c r="H5877" s="8"/>
      <c r="I5877" s="8"/>
      <c r="J5877" s="8"/>
      <c r="K5877" s="8"/>
      <c r="L5877" s="8"/>
      <c r="M5877" s="1"/>
      <c r="W5877" s="15"/>
    </row>
    <row r="5878" spans="2:23" ht="0" hidden="1" customHeight="1" x14ac:dyDescent="0.2">
      <c r="B5878" s="8"/>
      <c r="C5878" s="8"/>
      <c r="D5878" s="8"/>
      <c r="E5878" s="8"/>
      <c r="F5878" s="8"/>
      <c r="G5878" s="8"/>
      <c r="H5878" s="8"/>
      <c r="I5878" s="8"/>
      <c r="J5878" s="8"/>
      <c r="K5878" s="8"/>
      <c r="L5878" s="8"/>
      <c r="M5878" s="1"/>
      <c r="W5878" s="15"/>
    </row>
    <row r="5879" spans="2:23" ht="0" hidden="1" customHeight="1" x14ac:dyDescent="0.2">
      <c r="B5879" s="8"/>
      <c r="C5879" s="8"/>
      <c r="D5879" s="8"/>
      <c r="E5879" s="8"/>
      <c r="F5879" s="8"/>
      <c r="G5879" s="8"/>
      <c r="H5879" s="8"/>
      <c r="I5879" s="8"/>
      <c r="J5879" s="8"/>
      <c r="K5879" s="8"/>
      <c r="L5879" s="8"/>
      <c r="M5879" s="1"/>
      <c r="W5879" s="15"/>
    </row>
    <row r="5880" spans="2:23" ht="0" hidden="1" customHeight="1" x14ac:dyDescent="0.2">
      <c r="B5880" s="8"/>
      <c r="C5880" s="8"/>
      <c r="D5880" s="8"/>
      <c r="E5880" s="8"/>
      <c r="F5880" s="8"/>
      <c r="G5880" s="8"/>
      <c r="H5880" s="8"/>
      <c r="I5880" s="8"/>
      <c r="J5880" s="8"/>
      <c r="K5880" s="8"/>
      <c r="L5880" s="8"/>
      <c r="M5880" s="1"/>
      <c r="W5880" s="15"/>
    </row>
    <row r="5881" spans="2:23" ht="0" hidden="1" customHeight="1" x14ac:dyDescent="0.2">
      <c r="B5881" s="8"/>
      <c r="C5881" s="8"/>
      <c r="D5881" s="8"/>
      <c r="E5881" s="8"/>
      <c r="F5881" s="8"/>
      <c r="G5881" s="8"/>
      <c r="H5881" s="8"/>
      <c r="I5881" s="8"/>
      <c r="J5881" s="8"/>
      <c r="K5881" s="8"/>
      <c r="L5881" s="8"/>
      <c r="M5881" s="1"/>
      <c r="W5881" s="15"/>
    </row>
    <row r="5882" spans="2:23" ht="0" hidden="1" customHeight="1" x14ac:dyDescent="0.2">
      <c r="B5882" s="8"/>
      <c r="C5882" s="8"/>
      <c r="D5882" s="8"/>
      <c r="E5882" s="8"/>
      <c r="F5882" s="8"/>
      <c r="G5882" s="8"/>
      <c r="H5882" s="8"/>
      <c r="I5882" s="8"/>
      <c r="J5882" s="8"/>
      <c r="K5882" s="8"/>
      <c r="L5882" s="8"/>
      <c r="M5882" s="1"/>
      <c r="W5882" s="15"/>
    </row>
    <row r="5883" spans="2:23" ht="0" hidden="1" customHeight="1" x14ac:dyDescent="0.2">
      <c r="B5883" s="8"/>
      <c r="C5883" s="8"/>
      <c r="D5883" s="8"/>
      <c r="E5883" s="8"/>
      <c r="F5883" s="8"/>
      <c r="G5883" s="8"/>
      <c r="H5883" s="8"/>
      <c r="I5883" s="8"/>
      <c r="J5883" s="8"/>
      <c r="K5883" s="8"/>
      <c r="L5883" s="8"/>
      <c r="M5883" s="1"/>
      <c r="W5883" s="15"/>
    </row>
    <row r="5884" spans="2:23" ht="0" hidden="1" customHeight="1" x14ac:dyDescent="0.2">
      <c r="B5884" s="8"/>
      <c r="C5884" s="8"/>
      <c r="D5884" s="8"/>
      <c r="E5884" s="8"/>
      <c r="F5884" s="8"/>
      <c r="G5884" s="8"/>
      <c r="H5884" s="8"/>
      <c r="I5884" s="8"/>
      <c r="J5884" s="8"/>
      <c r="K5884" s="8"/>
      <c r="L5884" s="8"/>
      <c r="M5884" s="1"/>
      <c r="W5884" s="15"/>
    </row>
    <row r="5885" spans="2:23" ht="0" hidden="1" customHeight="1" x14ac:dyDescent="0.2">
      <c r="B5885" s="8"/>
      <c r="C5885" s="8"/>
      <c r="D5885" s="8"/>
      <c r="E5885" s="8"/>
      <c r="F5885" s="8"/>
      <c r="G5885" s="8"/>
      <c r="H5885" s="8"/>
      <c r="I5885" s="8"/>
      <c r="J5885" s="8"/>
      <c r="K5885" s="8"/>
      <c r="L5885" s="8"/>
      <c r="M5885" s="1"/>
      <c r="W5885" s="15"/>
    </row>
    <row r="5886" spans="2:23" ht="0" hidden="1" customHeight="1" x14ac:dyDescent="0.2">
      <c r="B5886" s="8"/>
      <c r="C5886" s="8"/>
      <c r="D5886" s="8"/>
      <c r="E5886" s="8"/>
      <c r="F5886" s="8"/>
      <c r="G5886" s="8"/>
      <c r="H5886" s="8"/>
      <c r="I5886" s="8"/>
      <c r="J5886" s="8"/>
      <c r="K5886" s="8"/>
      <c r="L5886" s="8"/>
      <c r="M5886" s="1"/>
      <c r="W5886" s="15"/>
    </row>
    <row r="5887" spans="2:23" ht="0" hidden="1" customHeight="1" x14ac:dyDescent="0.2">
      <c r="B5887" s="8"/>
      <c r="C5887" s="8"/>
      <c r="D5887" s="8"/>
      <c r="E5887" s="8"/>
      <c r="F5887" s="8"/>
      <c r="G5887" s="8"/>
      <c r="H5887" s="8"/>
      <c r="I5887" s="8"/>
      <c r="J5887" s="8"/>
      <c r="K5887" s="8"/>
      <c r="L5887" s="8"/>
      <c r="M5887" s="1"/>
      <c r="W5887" s="15"/>
    </row>
    <row r="5888" spans="2:23" ht="0" hidden="1" customHeight="1" x14ac:dyDescent="0.2">
      <c r="B5888" s="8"/>
      <c r="C5888" s="8"/>
      <c r="D5888" s="8"/>
      <c r="E5888" s="8"/>
      <c r="F5888" s="8"/>
      <c r="G5888" s="8"/>
      <c r="H5888" s="8"/>
      <c r="I5888" s="8"/>
      <c r="J5888" s="8"/>
      <c r="K5888" s="8"/>
      <c r="L5888" s="8"/>
      <c r="M5888" s="1"/>
      <c r="W5888" s="15"/>
    </row>
    <row r="5889" spans="2:23" ht="0" hidden="1" customHeight="1" x14ac:dyDescent="0.2">
      <c r="B5889" s="8"/>
      <c r="C5889" s="8"/>
      <c r="D5889" s="8"/>
      <c r="E5889" s="8"/>
      <c r="F5889" s="8"/>
      <c r="G5889" s="8"/>
      <c r="H5889" s="8"/>
      <c r="I5889" s="8"/>
      <c r="J5889" s="8"/>
      <c r="K5889" s="8"/>
      <c r="L5889" s="8"/>
      <c r="M5889" s="1"/>
      <c r="W5889" s="15"/>
    </row>
    <row r="5890" spans="2:23" ht="0" hidden="1" customHeight="1" x14ac:dyDescent="0.2">
      <c r="B5890" s="8"/>
      <c r="C5890" s="8"/>
      <c r="D5890" s="8"/>
      <c r="E5890" s="8"/>
      <c r="F5890" s="8"/>
      <c r="G5890" s="8"/>
      <c r="H5890" s="8"/>
      <c r="I5890" s="8"/>
      <c r="J5890" s="8"/>
      <c r="K5890" s="8"/>
      <c r="L5890" s="8"/>
      <c r="M5890" s="1"/>
      <c r="W5890" s="15"/>
    </row>
    <row r="5891" spans="2:23" ht="0" hidden="1" customHeight="1" x14ac:dyDescent="0.2">
      <c r="B5891" s="8"/>
      <c r="C5891" s="8"/>
      <c r="D5891" s="8"/>
      <c r="E5891" s="8"/>
      <c r="F5891" s="8"/>
      <c r="G5891" s="8"/>
      <c r="H5891" s="8"/>
      <c r="I5891" s="8"/>
      <c r="J5891" s="8"/>
      <c r="K5891" s="8"/>
      <c r="L5891" s="8"/>
      <c r="M5891" s="1"/>
      <c r="W5891" s="15"/>
    </row>
    <row r="5892" spans="2:23" ht="0" hidden="1" customHeight="1" x14ac:dyDescent="0.2">
      <c r="B5892" s="8"/>
      <c r="C5892" s="8"/>
      <c r="D5892" s="8"/>
      <c r="E5892" s="8"/>
      <c r="F5892" s="8"/>
      <c r="G5892" s="8"/>
      <c r="H5892" s="8"/>
      <c r="I5892" s="8"/>
      <c r="J5892" s="8"/>
      <c r="K5892" s="8"/>
      <c r="L5892" s="8"/>
      <c r="M5892" s="1"/>
      <c r="W5892" s="15"/>
    </row>
    <row r="5893" spans="2:23" ht="0" hidden="1" customHeight="1" x14ac:dyDescent="0.2">
      <c r="B5893" s="8"/>
      <c r="C5893" s="8"/>
      <c r="D5893" s="8"/>
      <c r="E5893" s="8"/>
      <c r="F5893" s="8"/>
      <c r="G5893" s="8"/>
      <c r="H5893" s="8"/>
      <c r="I5893" s="8"/>
      <c r="J5893" s="8"/>
      <c r="K5893" s="8"/>
      <c r="L5893" s="8"/>
      <c r="M5893" s="1"/>
      <c r="W5893" s="15"/>
    </row>
    <row r="5894" spans="2:23" ht="0" hidden="1" customHeight="1" x14ac:dyDescent="0.2">
      <c r="B5894" s="8"/>
      <c r="C5894" s="8"/>
      <c r="D5894" s="8"/>
      <c r="E5894" s="8"/>
      <c r="F5894" s="8"/>
      <c r="G5894" s="8"/>
      <c r="H5894" s="8"/>
      <c r="I5894" s="8"/>
      <c r="J5894" s="8"/>
      <c r="K5894" s="8"/>
      <c r="L5894" s="8"/>
      <c r="M5894" s="1"/>
      <c r="W5894" s="15"/>
    </row>
    <row r="5895" spans="2:23" ht="0" hidden="1" customHeight="1" x14ac:dyDescent="0.2">
      <c r="B5895" s="8"/>
      <c r="C5895" s="8"/>
      <c r="D5895" s="8"/>
      <c r="E5895" s="8"/>
      <c r="F5895" s="8"/>
      <c r="G5895" s="8"/>
      <c r="H5895" s="8"/>
      <c r="I5895" s="8"/>
      <c r="J5895" s="8"/>
      <c r="K5895" s="8"/>
      <c r="L5895" s="8"/>
      <c r="M5895" s="1"/>
      <c r="W5895" s="15"/>
    </row>
    <row r="5896" spans="2:23" ht="0" hidden="1" customHeight="1" x14ac:dyDescent="0.2">
      <c r="B5896" s="8"/>
      <c r="C5896" s="8"/>
      <c r="D5896" s="8"/>
      <c r="E5896" s="8"/>
      <c r="F5896" s="8"/>
      <c r="G5896" s="8"/>
      <c r="H5896" s="8"/>
      <c r="I5896" s="8"/>
      <c r="J5896" s="8"/>
      <c r="K5896" s="8"/>
      <c r="L5896" s="8"/>
      <c r="M5896" s="1"/>
      <c r="W5896" s="15"/>
    </row>
    <row r="5897" spans="2:23" ht="0" hidden="1" customHeight="1" x14ac:dyDescent="0.2">
      <c r="B5897" s="8"/>
      <c r="C5897" s="8"/>
      <c r="D5897" s="8"/>
      <c r="E5897" s="8"/>
      <c r="F5897" s="8"/>
      <c r="G5897" s="8"/>
      <c r="H5897" s="8"/>
      <c r="I5897" s="8"/>
      <c r="J5897" s="8"/>
      <c r="K5897" s="8"/>
      <c r="L5897" s="8"/>
      <c r="M5897" s="1"/>
      <c r="W5897" s="15"/>
    </row>
    <row r="5898" spans="2:23" ht="0" hidden="1" customHeight="1" x14ac:dyDescent="0.2">
      <c r="B5898" s="8"/>
      <c r="C5898" s="8"/>
      <c r="D5898" s="8"/>
      <c r="E5898" s="8"/>
      <c r="F5898" s="8"/>
      <c r="G5898" s="8"/>
      <c r="H5898" s="8"/>
      <c r="I5898" s="8"/>
      <c r="J5898" s="8"/>
      <c r="K5898" s="8"/>
      <c r="L5898" s="8"/>
      <c r="M5898" s="1"/>
      <c r="W5898" s="15"/>
    </row>
    <row r="5899" spans="2:23" ht="0" hidden="1" customHeight="1" x14ac:dyDescent="0.2">
      <c r="B5899" s="8"/>
      <c r="C5899" s="8"/>
      <c r="D5899" s="8"/>
      <c r="E5899" s="8"/>
      <c r="F5899" s="8"/>
      <c r="G5899" s="8"/>
      <c r="H5899" s="8"/>
      <c r="I5899" s="8"/>
      <c r="J5899" s="8"/>
      <c r="K5899" s="8"/>
      <c r="L5899" s="8"/>
      <c r="M5899" s="1"/>
      <c r="W5899" s="15"/>
    </row>
    <row r="5900" spans="2:23" ht="0" hidden="1" customHeight="1" x14ac:dyDescent="0.2">
      <c r="B5900" s="8"/>
      <c r="C5900" s="8"/>
      <c r="D5900" s="8"/>
      <c r="E5900" s="8"/>
      <c r="F5900" s="8"/>
      <c r="G5900" s="8"/>
      <c r="H5900" s="8"/>
      <c r="I5900" s="8"/>
      <c r="J5900" s="8"/>
      <c r="K5900" s="8"/>
      <c r="L5900" s="8"/>
      <c r="M5900" s="1"/>
      <c r="W5900" s="15"/>
    </row>
    <row r="5901" spans="2:23" ht="0" hidden="1" customHeight="1" x14ac:dyDescent="0.2">
      <c r="B5901" s="8"/>
      <c r="C5901" s="8"/>
      <c r="D5901" s="8"/>
      <c r="E5901" s="8"/>
      <c r="F5901" s="8"/>
      <c r="G5901" s="8"/>
      <c r="H5901" s="8"/>
      <c r="I5901" s="8"/>
      <c r="J5901" s="8"/>
      <c r="K5901" s="8"/>
      <c r="L5901" s="8"/>
      <c r="M5901" s="1"/>
      <c r="W5901" s="15"/>
    </row>
    <row r="5902" spans="2:23" ht="0" hidden="1" customHeight="1" x14ac:dyDescent="0.2">
      <c r="B5902" s="8"/>
      <c r="C5902" s="8"/>
      <c r="D5902" s="8"/>
      <c r="E5902" s="8"/>
      <c r="F5902" s="8"/>
      <c r="G5902" s="8"/>
      <c r="H5902" s="8"/>
      <c r="I5902" s="8"/>
      <c r="J5902" s="8"/>
      <c r="K5902" s="8"/>
      <c r="L5902" s="8"/>
      <c r="M5902" s="1"/>
      <c r="W5902" s="15"/>
    </row>
    <row r="5903" spans="2:23" ht="0" hidden="1" customHeight="1" x14ac:dyDescent="0.2">
      <c r="B5903" s="8"/>
      <c r="C5903" s="8"/>
      <c r="D5903" s="8"/>
      <c r="E5903" s="8"/>
      <c r="F5903" s="8"/>
      <c r="G5903" s="8"/>
      <c r="H5903" s="8"/>
      <c r="I5903" s="8"/>
      <c r="J5903" s="8"/>
      <c r="K5903" s="8"/>
      <c r="L5903" s="8"/>
      <c r="M5903" s="1"/>
      <c r="W5903" s="15"/>
    </row>
    <row r="5904" spans="2:23" ht="0" hidden="1" customHeight="1" x14ac:dyDescent="0.2">
      <c r="B5904" s="8"/>
      <c r="C5904" s="8"/>
      <c r="D5904" s="8"/>
      <c r="E5904" s="8"/>
      <c r="F5904" s="8"/>
      <c r="G5904" s="8"/>
      <c r="H5904" s="8"/>
      <c r="I5904" s="8"/>
      <c r="J5904" s="8"/>
      <c r="K5904" s="8"/>
      <c r="L5904" s="8"/>
      <c r="M5904" s="1"/>
      <c r="W5904" s="15"/>
    </row>
    <row r="5905" spans="2:23" ht="0" hidden="1" customHeight="1" x14ac:dyDescent="0.2">
      <c r="B5905" s="8"/>
      <c r="C5905" s="8"/>
      <c r="D5905" s="8"/>
      <c r="E5905" s="8"/>
      <c r="F5905" s="8"/>
      <c r="G5905" s="8"/>
      <c r="H5905" s="8"/>
      <c r="I5905" s="8"/>
      <c r="J5905" s="8"/>
      <c r="K5905" s="8"/>
      <c r="L5905" s="8"/>
      <c r="M5905" s="1"/>
      <c r="W5905" s="15"/>
    </row>
    <row r="5906" spans="2:23" ht="0" hidden="1" customHeight="1" x14ac:dyDescent="0.2">
      <c r="B5906" s="8"/>
      <c r="C5906" s="8"/>
      <c r="D5906" s="8"/>
      <c r="E5906" s="8"/>
      <c r="F5906" s="8"/>
      <c r="G5906" s="8"/>
      <c r="H5906" s="8"/>
      <c r="I5906" s="8"/>
      <c r="J5906" s="8"/>
      <c r="K5906" s="8"/>
      <c r="L5906" s="8"/>
      <c r="M5906" s="1"/>
      <c r="W5906" s="15"/>
    </row>
    <row r="5907" spans="2:23" ht="0" hidden="1" customHeight="1" x14ac:dyDescent="0.2">
      <c r="B5907" s="8"/>
      <c r="C5907" s="8"/>
      <c r="D5907" s="8"/>
      <c r="E5907" s="8"/>
      <c r="F5907" s="8"/>
      <c r="G5907" s="8"/>
      <c r="H5907" s="8"/>
      <c r="I5907" s="8"/>
      <c r="J5907" s="8"/>
      <c r="K5907" s="8"/>
      <c r="L5907" s="8"/>
      <c r="M5907" s="1"/>
      <c r="W5907" s="15"/>
    </row>
    <row r="5908" spans="2:23" ht="0" hidden="1" customHeight="1" x14ac:dyDescent="0.2">
      <c r="B5908" s="8"/>
      <c r="C5908" s="8"/>
      <c r="D5908" s="8"/>
      <c r="E5908" s="8"/>
      <c r="F5908" s="8"/>
      <c r="G5908" s="8"/>
      <c r="H5908" s="8"/>
      <c r="I5908" s="8"/>
      <c r="J5908" s="8"/>
      <c r="K5908" s="8"/>
      <c r="L5908" s="8"/>
      <c r="M5908" s="1"/>
      <c r="W5908" s="15"/>
    </row>
    <row r="5909" spans="2:23" ht="0" hidden="1" customHeight="1" x14ac:dyDescent="0.2">
      <c r="B5909" s="8"/>
      <c r="C5909" s="8"/>
      <c r="D5909" s="8"/>
      <c r="E5909" s="8"/>
      <c r="F5909" s="8"/>
      <c r="G5909" s="8"/>
      <c r="H5909" s="8"/>
      <c r="I5909" s="8"/>
      <c r="J5909" s="8"/>
      <c r="K5909" s="8"/>
      <c r="L5909" s="8"/>
      <c r="M5909" s="1"/>
      <c r="W5909" s="15"/>
    </row>
    <row r="5910" spans="2:23" ht="0" hidden="1" customHeight="1" x14ac:dyDescent="0.2">
      <c r="B5910" s="8"/>
      <c r="C5910" s="8"/>
      <c r="D5910" s="8"/>
      <c r="E5910" s="8"/>
      <c r="F5910" s="8"/>
      <c r="G5910" s="8"/>
      <c r="H5910" s="8"/>
      <c r="I5910" s="8"/>
      <c r="J5910" s="8"/>
      <c r="K5910" s="8"/>
      <c r="L5910" s="8"/>
      <c r="M5910" s="1"/>
      <c r="W5910" s="15"/>
    </row>
    <row r="5911" spans="2:23" ht="0" hidden="1" customHeight="1" x14ac:dyDescent="0.2">
      <c r="B5911" s="8"/>
      <c r="C5911" s="8"/>
      <c r="D5911" s="8"/>
      <c r="E5911" s="8"/>
      <c r="F5911" s="8"/>
      <c r="G5911" s="8"/>
      <c r="H5911" s="8"/>
      <c r="I5911" s="8"/>
      <c r="J5911" s="8"/>
      <c r="K5911" s="8"/>
      <c r="L5911" s="8"/>
      <c r="M5911" s="1"/>
      <c r="W5911" s="15"/>
    </row>
    <row r="5912" spans="2:23" ht="0" hidden="1" customHeight="1" x14ac:dyDescent="0.2">
      <c r="B5912" s="8"/>
      <c r="C5912" s="8"/>
      <c r="D5912" s="8"/>
      <c r="E5912" s="8"/>
      <c r="F5912" s="8"/>
      <c r="G5912" s="8"/>
      <c r="H5912" s="8"/>
      <c r="I5912" s="8"/>
      <c r="J5912" s="8"/>
      <c r="K5912" s="8"/>
      <c r="L5912" s="8"/>
      <c r="M5912" s="1"/>
      <c r="W5912" s="15"/>
    </row>
    <row r="5913" spans="2:23" ht="0" hidden="1" customHeight="1" x14ac:dyDescent="0.2">
      <c r="B5913" s="8"/>
      <c r="C5913" s="8"/>
      <c r="D5913" s="8"/>
      <c r="E5913" s="8"/>
      <c r="F5913" s="8"/>
      <c r="G5913" s="8"/>
      <c r="H5913" s="8"/>
      <c r="I5913" s="8"/>
      <c r="J5913" s="8"/>
      <c r="K5913" s="8"/>
      <c r="L5913" s="8"/>
      <c r="M5913" s="1"/>
      <c r="W5913" s="15"/>
    </row>
    <row r="5914" spans="2:23" ht="0" hidden="1" customHeight="1" x14ac:dyDescent="0.2">
      <c r="B5914" s="8"/>
      <c r="C5914" s="8"/>
      <c r="D5914" s="8"/>
      <c r="E5914" s="8"/>
      <c r="F5914" s="8"/>
      <c r="G5914" s="8"/>
      <c r="H5914" s="8"/>
      <c r="I5914" s="8"/>
      <c r="J5914" s="8"/>
      <c r="K5914" s="8"/>
      <c r="L5914" s="8"/>
      <c r="M5914" s="1"/>
      <c r="W5914" s="15"/>
    </row>
    <row r="5915" spans="2:23" ht="0" hidden="1" customHeight="1" x14ac:dyDescent="0.2">
      <c r="B5915" s="8"/>
      <c r="C5915" s="8"/>
      <c r="D5915" s="8"/>
      <c r="E5915" s="8"/>
      <c r="F5915" s="8"/>
      <c r="G5915" s="8"/>
      <c r="H5915" s="8"/>
      <c r="I5915" s="8"/>
      <c r="J5915" s="8"/>
      <c r="K5915" s="8"/>
      <c r="L5915" s="8"/>
      <c r="M5915" s="1"/>
      <c r="W5915" s="15"/>
    </row>
    <row r="5916" spans="2:23" ht="0" hidden="1" customHeight="1" x14ac:dyDescent="0.2">
      <c r="B5916" s="8"/>
      <c r="C5916" s="8"/>
      <c r="D5916" s="8"/>
      <c r="E5916" s="8"/>
      <c r="F5916" s="8"/>
      <c r="G5916" s="8"/>
      <c r="H5916" s="8"/>
      <c r="I5916" s="8"/>
      <c r="J5916" s="8"/>
      <c r="K5916" s="8"/>
      <c r="L5916" s="8"/>
      <c r="M5916" s="1"/>
      <c r="W5916" s="15"/>
    </row>
    <row r="5917" spans="2:23" ht="0" hidden="1" customHeight="1" x14ac:dyDescent="0.2">
      <c r="B5917" s="8"/>
      <c r="C5917" s="8"/>
      <c r="D5917" s="8"/>
      <c r="E5917" s="8"/>
      <c r="F5917" s="8"/>
      <c r="G5917" s="8"/>
      <c r="H5917" s="8"/>
      <c r="I5917" s="8"/>
      <c r="J5917" s="8"/>
      <c r="K5917" s="8"/>
      <c r="L5917" s="8"/>
      <c r="M5917" s="1"/>
      <c r="W5917" s="15"/>
    </row>
    <row r="5918" spans="2:23" ht="0" hidden="1" customHeight="1" x14ac:dyDescent="0.2">
      <c r="B5918" s="8"/>
      <c r="C5918" s="8"/>
      <c r="D5918" s="8"/>
      <c r="E5918" s="8"/>
      <c r="F5918" s="8"/>
      <c r="G5918" s="8"/>
      <c r="H5918" s="8"/>
      <c r="I5918" s="8"/>
      <c r="J5918" s="8"/>
      <c r="K5918" s="8"/>
      <c r="L5918" s="8"/>
      <c r="M5918" s="1"/>
      <c r="W5918" s="15"/>
    </row>
    <row r="5919" spans="2:23" ht="0" hidden="1" customHeight="1" x14ac:dyDescent="0.2">
      <c r="B5919" s="8"/>
      <c r="C5919" s="8"/>
      <c r="D5919" s="8"/>
      <c r="E5919" s="8"/>
      <c r="F5919" s="8"/>
      <c r="G5919" s="8"/>
      <c r="H5919" s="8"/>
      <c r="I5919" s="8"/>
      <c r="J5919" s="8"/>
      <c r="K5919" s="8"/>
      <c r="L5919" s="8"/>
      <c r="M5919" s="1"/>
      <c r="W5919" s="15"/>
    </row>
    <row r="5920" spans="2:23" ht="0" hidden="1" customHeight="1" x14ac:dyDescent="0.2">
      <c r="B5920" s="8"/>
      <c r="C5920" s="8"/>
      <c r="D5920" s="8"/>
      <c r="E5920" s="8"/>
      <c r="F5920" s="8"/>
      <c r="G5920" s="8"/>
      <c r="H5920" s="8"/>
      <c r="I5920" s="8"/>
      <c r="J5920" s="8"/>
      <c r="K5920" s="8"/>
      <c r="L5920" s="8"/>
      <c r="M5920" s="1"/>
      <c r="W5920" s="15"/>
    </row>
    <row r="5921" spans="2:23" ht="0" hidden="1" customHeight="1" x14ac:dyDescent="0.2">
      <c r="B5921" s="8"/>
      <c r="C5921" s="8"/>
      <c r="D5921" s="8"/>
      <c r="E5921" s="8"/>
      <c r="F5921" s="8"/>
      <c r="G5921" s="8"/>
      <c r="H5921" s="8"/>
      <c r="I5921" s="8"/>
      <c r="J5921" s="8"/>
      <c r="K5921" s="8"/>
      <c r="L5921" s="8"/>
      <c r="M5921" s="1"/>
      <c r="W5921" s="15"/>
    </row>
    <row r="5922" spans="2:23" ht="0" hidden="1" customHeight="1" x14ac:dyDescent="0.2">
      <c r="B5922" s="8"/>
      <c r="C5922" s="8"/>
      <c r="D5922" s="8"/>
      <c r="E5922" s="8"/>
      <c r="F5922" s="8"/>
      <c r="G5922" s="8"/>
      <c r="H5922" s="8"/>
      <c r="I5922" s="8"/>
      <c r="J5922" s="8"/>
      <c r="K5922" s="8"/>
      <c r="L5922" s="8"/>
      <c r="M5922" s="1"/>
      <c r="W5922" s="15"/>
    </row>
    <row r="5923" spans="2:23" ht="0" hidden="1" customHeight="1" x14ac:dyDescent="0.2">
      <c r="B5923" s="8"/>
      <c r="C5923" s="8"/>
      <c r="D5923" s="8"/>
      <c r="E5923" s="8"/>
      <c r="F5923" s="8"/>
      <c r="G5923" s="8"/>
      <c r="H5923" s="8"/>
      <c r="I5923" s="8"/>
      <c r="J5923" s="8"/>
      <c r="K5923" s="8"/>
      <c r="L5923" s="8"/>
      <c r="M5923" s="1"/>
      <c r="W5923" s="15"/>
    </row>
    <row r="5924" spans="2:23" ht="0" hidden="1" customHeight="1" x14ac:dyDescent="0.2">
      <c r="B5924" s="8"/>
      <c r="C5924" s="8"/>
      <c r="D5924" s="8"/>
      <c r="E5924" s="8"/>
      <c r="F5924" s="8"/>
      <c r="G5924" s="8"/>
      <c r="H5924" s="8"/>
      <c r="I5924" s="8"/>
      <c r="J5924" s="8"/>
      <c r="K5924" s="8"/>
      <c r="L5924" s="8"/>
      <c r="M5924" s="1"/>
      <c r="W5924" s="15"/>
    </row>
    <row r="5925" spans="2:23" ht="0" hidden="1" customHeight="1" x14ac:dyDescent="0.2">
      <c r="B5925" s="8"/>
      <c r="C5925" s="8"/>
      <c r="D5925" s="8"/>
      <c r="E5925" s="8"/>
      <c r="F5925" s="8"/>
      <c r="G5925" s="8"/>
      <c r="H5925" s="8"/>
      <c r="I5925" s="8"/>
      <c r="J5925" s="8"/>
      <c r="K5925" s="8"/>
      <c r="L5925" s="8"/>
      <c r="M5925" s="1"/>
      <c r="W5925" s="15"/>
    </row>
    <row r="5926" spans="2:23" ht="0" hidden="1" customHeight="1" x14ac:dyDescent="0.2">
      <c r="B5926" s="8"/>
      <c r="C5926" s="8"/>
      <c r="D5926" s="8"/>
      <c r="E5926" s="8"/>
      <c r="F5926" s="8"/>
      <c r="G5926" s="8"/>
      <c r="H5926" s="8"/>
      <c r="I5926" s="8"/>
      <c r="J5926" s="8"/>
      <c r="K5926" s="8"/>
      <c r="L5926" s="8"/>
      <c r="M5926" s="1"/>
      <c r="W5926" s="15"/>
    </row>
    <row r="5927" spans="2:23" ht="0" hidden="1" customHeight="1" x14ac:dyDescent="0.2">
      <c r="B5927" s="8"/>
      <c r="C5927" s="8"/>
      <c r="D5927" s="8"/>
      <c r="E5927" s="8"/>
      <c r="F5927" s="8"/>
      <c r="G5927" s="8"/>
      <c r="H5927" s="8"/>
      <c r="I5927" s="8"/>
      <c r="J5927" s="8"/>
      <c r="K5927" s="8"/>
      <c r="L5927" s="8"/>
      <c r="M5927" s="1"/>
      <c r="W5927" s="15"/>
    </row>
    <row r="5928" spans="2:23" ht="0" hidden="1" customHeight="1" x14ac:dyDescent="0.2">
      <c r="B5928" s="8"/>
      <c r="C5928" s="8"/>
      <c r="D5928" s="8"/>
      <c r="E5928" s="8"/>
      <c r="F5928" s="8"/>
      <c r="G5928" s="8"/>
      <c r="H5928" s="8"/>
      <c r="I5928" s="8"/>
      <c r="J5928" s="8"/>
      <c r="K5928" s="8"/>
      <c r="L5928" s="8"/>
      <c r="M5928" s="1"/>
      <c r="W5928" s="15"/>
    </row>
    <row r="5929" spans="2:23" ht="0" hidden="1" customHeight="1" x14ac:dyDescent="0.2">
      <c r="B5929" s="8"/>
      <c r="C5929" s="8"/>
      <c r="D5929" s="8"/>
      <c r="E5929" s="8"/>
      <c r="F5929" s="8"/>
      <c r="G5929" s="8"/>
      <c r="H5929" s="8"/>
      <c r="I5929" s="8"/>
      <c r="J5929" s="8"/>
      <c r="K5929" s="8"/>
      <c r="L5929" s="8"/>
      <c r="M5929" s="1"/>
      <c r="W5929" s="15"/>
    </row>
    <row r="5930" spans="2:23" ht="0" hidden="1" customHeight="1" x14ac:dyDescent="0.2">
      <c r="B5930" s="8"/>
      <c r="C5930" s="8"/>
      <c r="D5930" s="8"/>
      <c r="E5930" s="8"/>
      <c r="F5930" s="8"/>
      <c r="G5930" s="8"/>
      <c r="H5930" s="8"/>
      <c r="I5930" s="8"/>
      <c r="J5930" s="8"/>
      <c r="K5930" s="8"/>
      <c r="L5930" s="8"/>
      <c r="M5930" s="1"/>
      <c r="W5930" s="15"/>
    </row>
    <row r="5931" spans="2:23" ht="0" hidden="1" customHeight="1" x14ac:dyDescent="0.2">
      <c r="B5931" s="8"/>
      <c r="C5931" s="8"/>
      <c r="D5931" s="8"/>
      <c r="E5931" s="8"/>
      <c r="F5931" s="8"/>
      <c r="G5931" s="8"/>
      <c r="H5931" s="8"/>
      <c r="I5931" s="8"/>
      <c r="J5931" s="8"/>
      <c r="K5931" s="8"/>
      <c r="L5931" s="8"/>
      <c r="M5931" s="1"/>
      <c r="W5931" s="15"/>
    </row>
    <row r="5932" spans="2:23" ht="0" hidden="1" customHeight="1" x14ac:dyDescent="0.2">
      <c r="B5932" s="8"/>
      <c r="C5932" s="8"/>
      <c r="D5932" s="8"/>
      <c r="E5932" s="8"/>
      <c r="F5932" s="8"/>
      <c r="G5932" s="8"/>
      <c r="H5932" s="8"/>
      <c r="I5932" s="8"/>
      <c r="J5932" s="8"/>
      <c r="K5932" s="8"/>
      <c r="L5932" s="8"/>
      <c r="M5932" s="1"/>
      <c r="W5932" s="15"/>
    </row>
    <row r="5933" spans="2:23" ht="0" hidden="1" customHeight="1" x14ac:dyDescent="0.2">
      <c r="B5933" s="8"/>
      <c r="C5933" s="8"/>
      <c r="D5933" s="8"/>
      <c r="E5933" s="8"/>
      <c r="F5933" s="8"/>
      <c r="G5933" s="8"/>
      <c r="H5933" s="8"/>
      <c r="I5933" s="8"/>
      <c r="J5933" s="8"/>
      <c r="K5933" s="8"/>
      <c r="L5933" s="8"/>
      <c r="M5933" s="1"/>
      <c r="W5933" s="15"/>
    </row>
    <row r="5934" spans="2:23" ht="0" hidden="1" customHeight="1" x14ac:dyDescent="0.2">
      <c r="B5934" s="8"/>
      <c r="C5934" s="8"/>
      <c r="D5934" s="8"/>
      <c r="E5934" s="8"/>
      <c r="F5934" s="8"/>
      <c r="G5934" s="8"/>
      <c r="H5934" s="8"/>
      <c r="I5934" s="8"/>
      <c r="J5934" s="8"/>
      <c r="K5934" s="8"/>
      <c r="L5934" s="8"/>
      <c r="M5934" s="1"/>
      <c r="W5934" s="15"/>
    </row>
    <row r="5935" spans="2:23" ht="0" hidden="1" customHeight="1" x14ac:dyDescent="0.2">
      <c r="B5935" s="8"/>
      <c r="C5935" s="8"/>
      <c r="D5935" s="8"/>
      <c r="E5935" s="8"/>
      <c r="F5935" s="8"/>
      <c r="G5935" s="8"/>
      <c r="H5935" s="8"/>
      <c r="I5935" s="8"/>
      <c r="J5935" s="8"/>
      <c r="K5935" s="8"/>
      <c r="L5935" s="8"/>
      <c r="M5935" s="1"/>
      <c r="W5935" s="15"/>
    </row>
    <row r="5936" spans="2:23" ht="0" hidden="1" customHeight="1" x14ac:dyDescent="0.2">
      <c r="B5936" s="8"/>
      <c r="C5936" s="8"/>
      <c r="D5936" s="8"/>
      <c r="E5936" s="8"/>
      <c r="F5936" s="8"/>
      <c r="G5936" s="8"/>
      <c r="H5936" s="8"/>
      <c r="I5936" s="8"/>
      <c r="J5936" s="8"/>
      <c r="K5936" s="8"/>
      <c r="L5936" s="8"/>
      <c r="M5936" s="1"/>
      <c r="W5936" s="15"/>
    </row>
    <row r="5937" spans="2:23" ht="0" hidden="1" customHeight="1" x14ac:dyDescent="0.2">
      <c r="B5937" s="8"/>
      <c r="C5937" s="8"/>
      <c r="D5937" s="8"/>
      <c r="E5937" s="8"/>
      <c r="F5937" s="8"/>
      <c r="G5937" s="8"/>
      <c r="H5937" s="8"/>
      <c r="I5937" s="8"/>
      <c r="J5937" s="8"/>
      <c r="K5937" s="8"/>
      <c r="L5937" s="8"/>
      <c r="M5937" s="1"/>
      <c r="W5937" s="15"/>
    </row>
    <row r="5938" spans="2:23" ht="0" hidden="1" customHeight="1" x14ac:dyDescent="0.2">
      <c r="B5938" s="8"/>
      <c r="C5938" s="8"/>
      <c r="D5938" s="8"/>
      <c r="E5938" s="8"/>
      <c r="F5938" s="8"/>
      <c r="G5938" s="8"/>
      <c r="H5938" s="8"/>
      <c r="I5938" s="8"/>
      <c r="J5938" s="8"/>
      <c r="K5938" s="8"/>
      <c r="L5938" s="8"/>
      <c r="M5938" s="1"/>
      <c r="W5938" s="15"/>
    </row>
    <row r="5939" spans="2:23" ht="0" hidden="1" customHeight="1" x14ac:dyDescent="0.2">
      <c r="B5939" s="8"/>
      <c r="C5939" s="8"/>
      <c r="D5939" s="8"/>
      <c r="E5939" s="8"/>
      <c r="F5939" s="8"/>
      <c r="G5939" s="8"/>
      <c r="H5939" s="8"/>
      <c r="I5939" s="8"/>
      <c r="J5939" s="8"/>
      <c r="K5939" s="8"/>
      <c r="L5939" s="8"/>
      <c r="M5939" s="1"/>
      <c r="W5939" s="15"/>
    </row>
    <row r="5940" spans="2:23" ht="0" hidden="1" customHeight="1" x14ac:dyDescent="0.2">
      <c r="B5940" s="8"/>
      <c r="C5940" s="8"/>
      <c r="D5940" s="8"/>
      <c r="E5940" s="8"/>
      <c r="F5940" s="8"/>
      <c r="G5940" s="8"/>
      <c r="H5940" s="8"/>
      <c r="I5940" s="8"/>
      <c r="J5940" s="8"/>
      <c r="K5940" s="8"/>
      <c r="L5940" s="8"/>
      <c r="M5940" s="1"/>
      <c r="W5940" s="15"/>
    </row>
    <row r="5941" spans="2:23" ht="0" hidden="1" customHeight="1" x14ac:dyDescent="0.2">
      <c r="B5941" s="8"/>
      <c r="C5941" s="8"/>
      <c r="D5941" s="8"/>
      <c r="E5941" s="8"/>
      <c r="F5941" s="8"/>
      <c r="G5941" s="8"/>
      <c r="H5941" s="8"/>
      <c r="I5941" s="8"/>
      <c r="J5941" s="8"/>
      <c r="K5941" s="8"/>
      <c r="L5941" s="8"/>
      <c r="M5941" s="1"/>
      <c r="W5941" s="15"/>
    </row>
    <row r="5942" spans="2:23" ht="0" hidden="1" customHeight="1" x14ac:dyDescent="0.2">
      <c r="B5942" s="8"/>
      <c r="C5942" s="8"/>
      <c r="D5942" s="8"/>
      <c r="E5942" s="8"/>
      <c r="F5942" s="8"/>
      <c r="G5942" s="8"/>
      <c r="H5942" s="8"/>
      <c r="I5942" s="8"/>
      <c r="J5942" s="8"/>
      <c r="K5942" s="8"/>
      <c r="L5942" s="8"/>
      <c r="M5942" s="1"/>
      <c r="W5942" s="15"/>
    </row>
    <row r="5943" spans="2:23" ht="0" hidden="1" customHeight="1" x14ac:dyDescent="0.2">
      <c r="B5943" s="8"/>
      <c r="C5943" s="8"/>
      <c r="D5943" s="8"/>
      <c r="E5943" s="8"/>
      <c r="F5943" s="8"/>
      <c r="G5943" s="8"/>
      <c r="H5943" s="8"/>
      <c r="I5943" s="8"/>
      <c r="J5943" s="8"/>
      <c r="K5943" s="8"/>
      <c r="L5943" s="8"/>
      <c r="M5943" s="1"/>
      <c r="W5943" s="15"/>
    </row>
    <row r="5944" spans="2:23" ht="0" hidden="1" customHeight="1" x14ac:dyDescent="0.2">
      <c r="B5944" s="8"/>
      <c r="C5944" s="8"/>
      <c r="D5944" s="8"/>
      <c r="E5944" s="8"/>
      <c r="F5944" s="8"/>
      <c r="G5944" s="8"/>
      <c r="H5944" s="8"/>
      <c r="I5944" s="8"/>
      <c r="J5944" s="8"/>
      <c r="K5944" s="8"/>
      <c r="L5944" s="8"/>
      <c r="M5944" s="1"/>
      <c r="W5944" s="15"/>
    </row>
    <row r="5945" spans="2:23" ht="0" hidden="1" customHeight="1" x14ac:dyDescent="0.2">
      <c r="B5945" s="8"/>
      <c r="C5945" s="8"/>
      <c r="D5945" s="8"/>
      <c r="E5945" s="8"/>
      <c r="F5945" s="8"/>
      <c r="G5945" s="8"/>
      <c r="H5945" s="8"/>
      <c r="I5945" s="8"/>
      <c r="J5945" s="8"/>
      <c r="K5945" s="8"/>
      <c r="L5945" s="8"/>
      <c r="M5945" s="1"/>
      <c r="W5945" s="15"/>
    </row>
    <row r="5946" spans="2:23" ht="0" hidden="1" customHeight="1" x14ac:dyDescent="0.2">
      <c r="B5946" s="8"/>
      <c r="C5946" s="8"/>
      <c r="D5946" s="8"/>
      <c r="E5946" s="8"/>
      <c r="F5946" s="8"/>
      <c r="G5946" s="8"/>
      <c r="H5946" s="8"/>
      <c r="I5946" s="8"/>
      <c r="J5946" s="8"/>
      <c r="K5946" s="8"/>
      <c r="L5946" s="8"/>
      <c r="M5946" s="1"/>
      <c r="W5946" s="15"/>
    </row>
    <row r="5947" spans="2:23" ht="0" hidden="1" customHeight="1" x14ac:dyDescent="0.2">
      <c r="B5947" s="8"/>
      <c r="C5947" s="8"/>
      <c r="D5947" s="8"/>
      <c r="E5947" s="8"/>
      <c r="F5947" s="8"/>
      <c r="G5947" s="8"/>
      <c r="H5947" s="8"/>
      <c r="I5947" s="8"/>
      <c r="J5947" s="8"/>
      <c r="K5947" s="8"/>
      <c r="L5947" s="8"/>
      <c r="M5947" s="1"/>
      <c r="W5947" s="15"/>
    </row>
    <row r="5948" spans="2:23" ht="0" hidden="1" customHeight="1" x14ac:dyDescent="0.2">
      <c r="B5948" s="8"/>
      <c r="C5948" s="8"/>
      <c r="D5948" s="8"/>
      <c r="E5948" s="8"/>
      <c r="F5948" s="8"/>
      <c r="G5948" s="8"/>
      <c r="H5948" s="8"/>
      <c r="I5948" s="8"/>
      <c r="J5948" s="8"/>
      <c r="K5948" s="8"/>
      <c r="L5948" s="8"/>
      <c r="M5948" s="1"/>
      <c r="W5948" s="15"/>
    </row>
    <row r="5949" spans="2:23" ht="0" hidden="1" customHeight="1" x14ac:dyDescent="0.2">
      <c r="B5949" s="8"/>
      <c r="C5949" s="8"/>
      <c r="D5949" s="8"/>
      <c r="E5949" s="8"/>
      <c r="F5949" s="8"/>
      <c r="G5949" s="8"/>
      <c r="H5949" s="8"/>
      <c r="I5949" s="8"/>
      <c r="J5949" s="8"/>
      <c r="K5949" s="8"/>
      <c r="L5949" s="8"/>
      <c r="M5949" s="1"/>
      <c r="W5949" s="15"/>
    </row>
    <row r="5950" spans="2:23" ht="0" hidden="1" customHeight="1" x14ac:dyDescent="0.2">
      <c r="B5950" s="8"/>
      <c r="C5950" s="8"/>
      <c r="D5950" s="8"/>
      <c r="E5950" s="8"/>
      <c r="F5950" s="8"/>
      <c r="G5950" s="8"/>
      <c r="H5950" s="8"/>
      <c r="I5950" s="8"/>
      <c r="J5950" s="8"/>
      <c r="K5950" s="8"/>
      <c r="L5950" s="8"/>
      <c r="M5950" s="1"/>
      <c r="W5950" s="15"/>
    </row>
    <row r="5951" spans="2:23" ht="0" hidden="1" customHeight="1" x14ac:dyDescent="0.2">
      <c r="B5951" s="8"/>
      <c r="C5951" s="8"/>
      <c r="D5951" s="8"/>
      <c r="E5951" s="8"/>
      <c r="F5951" s="8"/>
      <c r="G5951" s="8"/>
      <c r="H5951" s="8"/>
      <c r="I5951" s="8"/>
      <c r="J5951" s="8"/>
      <c r="K5951" s="8"/>
      <c r="L5951" s="8"/>
      <c r="M5951" s="1"/>
      <c r="W5951" s="15"/>
    </row>
    <row r="5952" spans="2:23" ht="0" hidden="1" customHeight="1" x14ac:dyDescent="0.2">
      <c r="B5952" s="8"/>
      <c r="C5952" s="8"/>
      <c r="D5952" s="8"/>
      <c r="E5952" s="8"/>
      <c r="F5952" s="8"/>
      <c r="G5952" s="8"/>
      <c r="H5952" s="8"/>
      <c r="I5952" s="8"/>
      <c r="J5952" s="8"/>
      <c r="K5952" s="8"/>
      <c r="L5952" s="8"/>
      <c r="M5952" s="1"/>
      <c r="W5952" s="15"/>
    </row>
    <row r="5953" spans="2:23" ht="0" hidden="1" customHeight="1" x14ac:dyDescent="0.2">
      <c r="B5953" s="8"/>
      <c r="C5953" s="8"/>
      <c r="D5953" s="8"/>
      <c r="E5953" s="8"/>
      <c r="F5953" s="8"/>
      <c r="G5953" s="8"/>
      <c r="H5953" s="8"/>
      <c r="I5953" s="8"/>
      <c r="J5953" s="8"/>
      <c r="K5953" s="8"/>
      <c r="L5953" s="8"/>
      <c r="M5953" s="1"/>
      <c r="W5953" s="15"/>
    </row>
    <row r="5954" spans="2:23" ht="0" hidden="1" customHeight="1" x14ac:dyDescent="0.2">
      <c r="B5954" s="8"/>
      <c r="C5954" s="8"/>
      <c r="D5954" s="8"/>
      <c r="E5954" s="8"/>
      <c r="F5954" s="8"/>
      <c r="G5954" s="8"/>
      <c r="H5954" s="8"/>
      <c r="I5954" s="8"/>
      <c r="J5954" s="8"/>
      <c r="K5954" s="8"/>
      <c r="L5954" s="8"/>
      <c r="M5954" s="1"/>
      <c r="W5954" s="15"/>
    </row>
    <row r="5955" spans="2:23" ht="0" hidden="1" customHeight="1" x14ac:dyDescent="0.2">
      <c r="B5955" s="8"/>
      <c r="C5955" s="8"/>
      <c r="D5955" s="8"/>
      <c r="E5955" s="8"/>
      <c r="F5955" s="8"/>
      <c r="G5955" s="8"/>
      <c r="H5955" s="8"/>
      <c r="I5955" s="8"/>
      <c r="J5955" s="8"/>
      <c r="K5955" s="8"/>
      <c r="L5955" s="8"/>
      <c r="M5955" s="1"/>
      <c r="W5955" s="15"/>
    </row>
    <row r="5956" spans="2:23" ht="0" hidden="1" customHeight="1" x14ac:dyDescent="0.2">
      <c r="B5956" s="8"/>
      <c r="C5956" s="8"/>
      <c r="D5956" s="8"/>
      <c r="E5956" s="8"/>
      <c r="F5956" s="8"/>
      <c r="G5956" s="8"/>
      <c r="H5956" s="8"/>
      <c r="I5956" s="8"/>
      <c r="J5956" s="8"/>
      <c r="K5956" s="8"/>
      <c r="L5956" s="8"/>
      <c r="M5956" s="1"/>
      <c r="W5956" s="15"/>
    </row>
    <row r="5957" spans="2:23" ht="0" hidden="1" customHeight="1" x14ac:dyDescent="0.2">
      <c r="B5957" s="8"/>
      <c r="C5957" s="8"/>
      <c r="D5957" s="8"/>
      <c r="E5957" s="8"/>
      <c r="F5957" s="8"/>
      <c r="G5957" s="8"/>
      <c r="H5957" s="8"/>
      <c r="I5957" s="8"/>
      <c r="J5957" s="8"/>
      <c r="K5957" s="8"/>
      <c r="L5957" s="8"/>
      <c r="M5957" s="1"/>
      <c r="W5957" s="15"/>
    </row>
    <row r="5958" spans="2:23" ht="0" hidden="1" customHeight="1" x14ac:dyDescent="0.2">
      <c r="B5958" s="8"/>
      <c r="C5958" s="8"/>
      <c r="D5958" s="8"/>
      <c r="E5958" s="8"/>
      <c r="F5958" s="8"/>
      <c r="G5958" s="8"/>
      <c r="H5958" s="8"/>
      <c r="I5958" s="8"/>
      <c r="J5958" s="8"/>
      <c r="K5958" s="8"/>
      <c r="L5958" s="8"/>
      <c r="M5958" s="1"/>
      <c r="W5958" s="15"/>
    </row>
    <row r="5959" spans="2:23" ht="0" hidden="1" customHeight="1" x14ac:dyDescent="0.2">
      <c r="B5959" s="8"/>
      <c r="C5959" s="8"/>
      <c r="D5959" s="8"/>
      <c r="E5959" s="8"/>
      <c r="F5959" s="8"/>
      <c r="G5959" s="8"/>
      <c r="H5959" s="8"/>
      <c r="I5959" s="8"/>
      <c r="J5959" s="8"/>
      <c r="K5959" s="8"/>
      <c r="L5959" s="8"/>
      <c r="M5959" s="1"/>
      <c r="W5959" s="15"/>
    </row>
    <row r="5960" spans="2:23" ht="0" hidden="1" customHeight="1" x14ac:dyDescent="0.2">
      <c r="B5960" s="8"/>
      <c r="C5960" s="8"/>
      <c r="D5960" s="8"/>
      <c r="E5960" s="8"/>
      <c r="F5960" s="8"/>
      <c r="G5960" s="8"/>
      <c r="H5960" s="8"/>
      <c r="I5960" s="8"/>
      <c r="J5960" s="8"/>
      <c r="K5960" s="8"/>
      <c r="L5960" s="8"/>
      <c r="M5960" s="1"/>
      <c r="W5960" s="15"/>
    </row>
    <row r="5961" spans="2:23" ht="0" hidden="1" customHeight="1" x14ac:dyDescent="0.2">
      <c r="B5961" s="8"/>
      <c r="C5961" s="8"/>
      <c r="D5961" s="8"/>
      <c r="E5961" s="8"/>
      <c r="F5961" s="8"/>
      <c r="G5961" s="8"/>
      <c r="H5961" s="8"/>
      <c r="I5961" s="8"/>
      <c r="J5961" s="8"/>
      <c r="K5961" s="8"/>
      <c r="L5961" s="8"/>
      <c r="M5961" s="1"/>
      <c r="W5961" s="15"/>
    </row>
    <row r="5962" spans="2:23" ht="0" hidden="1" customHeight="1" x14ac:dyDescent="0.2">
      <c r="B5962" s="8"/>
      <c r="C5962" s="8"/>
      <c r="D5962" s="8"/>
      <c r="E5962" s="8"/>
      <c r="F5962" s="8"/>
      <c r="G5962" s="8"/>
      <c r="H5962" s="8"/>
      <c r="I5962" s="8"/>
      <c r="J5962" s="8"/>
      <c r="K5962" s="8"/>
      <c r="L5962" s="8"/>
      <c r="M5962" s="1"/>
      <c r="W5962" s="15"/>
    </row>
    <row r="5963" spans="2:23" ht="0" hidden="1" customHeight="1" x14ac:dyDescent="0.2">
      <c r="B5963" s="8"/>
      <c r="C5963" s="8"/>
      <c r="D5963" s="8"/>
      <c r="E5963" s="8"/>
      <c r="F5963" s="8"/>
      <c r="G5963" s="8"/>
      <c r="H5963" s="8"/>
      <c r="I5963" s="8"/>
      <c r="J5963" s="8"/>
      <c r="K5963" s="8"/>
      <c r="L5963" s="8"/>
      <c r="M5963" s="1"/>
      <c r="W5963" s="15"/>
    </row>
    <row r="5964" spans="2:23" ht="0" hidden="1" customHeight="1" x14ac:dyDescent="0.2">
      <c r="B5964" s="8"/>
      <c r="C5964" s="8"/>
      <c r="D5964" s="8"/>
      <c r="E5964" s="8"/>
      <c r="F5964" s="8"/>
      <c r="G5964" s="8"/>
      <c r="H5964" s="8"/>
      <c r="I5964" s="8"/>
      <c r="J5964" s="8"/>
      <c r="K5964" s="8"/>
      <c r="L5964" s="8"/>
      <c r="M5964" s="1"/>
      <c r="W5964" s="15"/>
    </row>
    <row r="5965" spans="2:23" ht="0" hidden="1" customHeight="1" x14ac:dyDescent="0.2">
      <c r="B5965" s="8"/>
      <c r="C5965" s="8"/>
      <c r="D5965" s="8"/>
      <c r="E5965" s="8"/>
      <c r="F5965" s="8"/>
      <c r="G5965" s="8"/>
      <c r="H5965" s="8"/>
      <c r="I5965" s="8"/>
      <c r="J5965" s="8"/>
      <c r="K5965" s="8"/>
      <c r="L5965" s="8"/>
      <c r="M5965" s="1"/>
      <c r="W5965" s="15"/>
    </row>
    <row r="5966" spans="2:23" ht="0" hidden="1" customHeight="1" x14ac:dyDescent="0.2">
      <c r="B5966" s="8"/>
      <c r="C5966" s="8"/>
      <c r="D5966" s="8"/>
      <c r="E5966" s="8"/>
      <c r="F5966" s="8"/>
      <c r="G5966" s="8"/>
      <c r="H5966" s="8"/>
      <c r="I5966" s="8"/>
      <c r="J5966" s="8"/>
      <c r="K5966" s="8"/>
      <c r="L5966" s="8"/>
      <c r="M5966" s="1"/>
      <c r="W5966" s="15"/>
    </row>
    <row r="5967" spans="2:23" ht="0" hidden="1" customHeight="1" x14ac:dyDescent="0.2">
      <c r="B5967" s="8"/>
      <c r="C5967" s="8"/>
      <c r="D5967" s="8"/>
      <c r="E5967" s="8"/>
      <c r="F5967" s="8"/>
      <c r="G5967" s="8"/>
      <c r="H5967" s="8"/>
      <c r="I5967" s="8"/>
      <c r="J5967" s="8"/>
      <c r="K5967" s="8"/>
      <c r="L5967" s="8"/>
      <c r="M5967" s="1"/>
      <c r="W5967" s="15"/>
    </row>
    <row r="5968" spans="2:23" ht="0" hidden="1" customHeight="1" x14ac:dyDescent="0.2">
      <c r="B5968" s="8"/>
      <c r="C5968" s="8"/>
      <c r="D5968" s="8"/>
      <c r="E5968" s="8"/>
      <c r="F5968" s="8"/>
      <c r="G5968" s="8"/>
      <c r="H5968" s="8"/>
      <c r="I5968" s="8"/>
      <c r="J5968" s="8"/>
      <c r="K5968" s="8"/>
      <c r="L5968" s="8"/>
      <c r="M5968" s="1"/>
      <c r="W5968" s="15"/>
    </row>
    <row r="5969" spans="2:23" ht="0" hidden="1" customHeight="1" x14ac:dyDescent="0.2">
      <c r="B5969" s="8"/>
      <c r="C5969" s="8"/>
      <c r="D5969" s="8"/>
      <c r="E5969" s="8"/>
      <c r="F5969" s="8"/>
      <c r="G5969" s="8"/>
      <c r="H5969" s="8"/>
      <c r="I5969" s="8"/>
      <c r="J5969" s="8"/>
      <c r="K5969" s="8"/>
      <c r="L5969" s="8"/>
      <c r="M5969" s="1"/>
      <c r="W5969" s="15"/>
    </row>
    <row r="5970" spans="2:23" ht="0" hidden="1" customHeight="1" x14ac:dyDescent="0.2">
      <c r="B5970" s="8"/>
      <c r="C5970" s="8"/>
      <c r="D5970" s="8"/>
      <c r="E5970" s="8"/>
      <c r="F5970" s="8"/>
      <c r="G5970" s="8"/>
      <c r="H5970" s="8"/>
      <c r="I5970" s="8"/>
      <c r="J5970" s="8"/>
      <c r="K5970" s="8"/>
      <c r="L5970" s="8"/>
      <c r="M5970" s="1"/>
      <c r="W5970" s="15"/>
    </row>
    <row r="5971" spans="2:23" ht="0" hidden="1" customHeight="1" x14ac:dyDescent="0.2">
      <c r="B5971" s="8"/>
      <c r="C5971" s="8"/>
      <c r="D5971" s="8"/>
      <c r="E5971" s="8"/>
      <c r="F5971" s="8"/>
      <c r="G5971" s="8"/>
      <c r="H5971" s="8"/>
      <c r="I5971" s="8"/>
      <c r="J5971" s="8"/>
      <c r="K5971" s="8"/>
      <c r="L5971" s="8"/>
      <c r="M5971" s="1"/>
      <c r="W5971" s="15"/>
    </row>
    <row r="5972" spans="2:23" ht="0" hidden="1" customHeight="1" x14ac:dyDescent="0.2">
      <c r="B5972" s="8"/>
      <c r="C5972" s="8"/>
      <c r="D5972" s="8"/>
      <c r="E5972" s="8"/>
      <c r="F5972" s="8"/>
      <c r="G5972" s="8"/>
      <c r="H5972" s="8"/>
      <c r="I5972" s="8"/>
      <c r="J5972" s="8"/>
      <c r="K5972" s="8"/>
      <c r="L5972" s="8"/>
      <c r="M5972" s="1"/>
      <c r="W5972" s="15"/>
    </row>
    <row r="5973" spans="2:23" ht="0" hidden="1" customHeight="1" x14ac:dyDescent="0.2">
      <c r="B5973" s="8"/>
      <c r="C5973" s="8"/>
      <c r="D5973" s="8"/>
      <c r="E5973" s="8"/>
      <c r="F5973" s="8"/>
      <c r="G5973" s="8"/>
      <c r="H5973" s="8"/>
      <c r="I5973" s="8"/>
      <c r="J5973" s="8"/>
      <c r="K5973" s="8"/>
      <c r="L5973" s="8"/>
      <c r="M5973" s="1"/>
      <c r="W5973" s="15"/>
    </row>
    <row r="5974" spans="2:23" ht="0" hidden="1" customHeight="1" x14ac:dyDescent="0.2">
      <c r="B5974" s="8"/>
      <c r="C5974" s="8"/>
      <c r="D5974" s="8"/>
      <c r="E5974" s="8"/>
      <c r="F5974" s="8"/>
      <c r="G5974" s="8"/>
      <c r="H5974" s="8"/>
      <c r="I5974" s="8"/>
      <c r="J5974" s="8"/>
      <c r="K5974" s="8"/>
      <c r="L5974" s="8"/>
      <c r="M5974" s="1"/>
      <c r="W5974" s="15"/>
    </row>
    <row r="5975" spans="2:23" ht="0" hidden="1" customHeight="1" x14ac:dyDescent="0.2">
      <c r="B5975" s="8"/>
      <c r="C5975" s="8"/>
      <c r="D5975" s="8"/>
      <c r="E5975" s="8"/>
      <c r="F5975" s="8"/>
      <c r="G5975" s="8"/>
      <c r="H5975" s="8"/>
      <c r="I5975" s="8"/>
      <c r="J5975" s="8"/>
      <c r="K5975" s="8"/>
      <c r="L5975" s="8"/>
      <c r="M5975" s="1"/>
      <c r="W5975" s="15"/>
    </row>
    <row r="5976" spans="2:23" ht="0" hidden="1" customHeight="1" x14ac:dyDescent="0.2">
      <c r="B5976" s="8"/>
      <c r="C5976" s="8"/>
      <c r="D5976" s="8"/>
      <c r="E5976" s="8"/>
      <c r="F5976" s="8"/>
      <c r="G5976" s="8"/>
      <c r="H5976" s="8"/>
      <c r="I5976" s="8"/>
      <c r="J5976" s="8"/>
      <c r="K5976" s="8"/>
      <c r="L5976" s="8"/>
      <c r="M5976" s="1"/>
      <c r="W5976" s="15"/>
    </row>
    <row r="5977" spans="2:23" ht="0" hidden="1" customHeight="1" x14ac:dyDescent="0.2">
      <c r="B5977" s="8"/>
      <c r="C5977" s="8"/>
      <c r="D5977" s="8"/>
      <c r="E5977" s="8"/>
      <c r="F5977" s="8"/>
      <c r="G5977" s="8"/>
      <c r="H5977" s="8"/>
      <c r="I5977" s="8"/>
      <c r="J5977" s="8"/>
      <c r="K5977" s="8"/>
      <c r="L5977" s="8"/>
      <c r="M5977" s="1"/>
      <c r="W5977" s="15"/>
    </row>
    <row r="5978" spans="2:23" ht="0" hidden="1" customHeight="1" x14ac:dyDescent="0.2">
      <c r="B5978" s="8"/>
      <c r="C5978" s="8"/>
      <c r="D5978" s="8"/>
      <c r="E5978" s="8"/>
      <c r="F5978" s="8"/>
      <c r="G5978" s="8"/>
      <c r="H5978" s="8"/>
      <c r="I5978" s="8"/>
      <c r="J5978" s="8"/>
      <c r="K5978" s="8"/>
      <c r="L5978" s="8"/>
      <c r="M5978" s="1"/>
      <c r="W5978" s="15"/>
    </row>
    <row r="5979" spans="2:23" ht="0" hidden="1" customHeight="1" x14ac:dyDescent="0.2">
      <c r="B5979" s="8"/>
      <c r="C5979" s="8"/>
      <c r="D5979" s="8"/>
      <c r="E5979" s="8"/>
      <c r="F5979" s="8"/>
      <c r="G5979" s="8"/>
      <c r="H5979" s="8"/>
      <c r="I5979" s="8"/>
      <c r="J5979" s="8"/>
      <c r="K5979" s="8"/>
      <c r="L5979" s="8"/>
      <c r="M5979" s="1"/>
      <c r="W5979" s="15"/>
    </row>
    <row r="5980" spans="2:23" ht="0" hidden="1" customHeight="1" x14ac:dyDescent="0.2">
      <c r="B5980" s="8"/>
      <c r="C5980" s="8"/>
      <c r="D5980" s="8"/>
      <c r="E5980" s="8"/>
      <c r="F5980" s="8"/>
      <c r="G5980" s="8"/>
      <c r="H5980" s="8"/>
      <c r="I5980" s="8"/>
      <c r="J5980" s="8"/>
      <c r="K5980" s="8"/>
      <c r="L5980" s="8"/>
      <c r="M5980" s="1"/>
      <c r="W5980" s="15"/>
    </row>
    <row r="5981" spans="2:23" ht="0" hidden="1" customHeight="1" x14ac:dyDescent="0.2">
      <c r="B5981" s="8"/>
      <c r="C5981" s="8"/>
      <c r="D5981" s="8"/>
      <c r="E5981" s="8"/>
      <c r="F5981" s="8"/>
      <c r="G5981" s="8"/>
      <c r="H5981" s="8"/>
      <c r="I5981" s="8"/>
      <c r="J5981" s="8"/>
      <c r="K5981" s="8"/>
      <c r="L5981" s="8"/>
      <c r="M5981" s="1"/>
      <c r="W5981" s="15"/>
    </row>
    <row r="5982" spans="2:23" ht="0" hidden="1" customHeight="1" x14ac:dyDescent="0.2">
      <c r="B5982" s="8"/>
      <c r="C5982" s="8"/>
      <c r="D5982" s="8"/>
      <c r="E5982" s="8"/>
      <c r="F5982" s="8"/>
      <c r="G5982" s="8"/>
      <c r="H5982" s="8"/>
      <c r="I5982" s="8"/>
      <c r="J5982" s="8"/>
      <c r="K5982" s="8"/>
      <c r="L5982" s="8"/>
      <c r="M5982" s="1"/>
      <c r="W5982" s="15"/>
    </row>
    <row r="5983" spans="2:23" ht="0" hidden="1" customHeight="1" x14ac:dyDescent="0.2">
      <c r="B5983" s="8"/>
      <c r="C5983" s="8"/>
      <c r="D5983" s="8"/>
      <c r="E5983" s="8"/>
      <c r="F5983" s="8"/>
      <c r="G5983" s="8"/>
      <c r="H5983" s="8"/>
      <c r="I5983" s="8"/>
      <c r="J5983" s="8"/>
      <c r="K5983" s="8"/>
      <c r="L5983" s="8"/>
      <c r="M5983" s="1"/>
      <c r="W5983" s="15"/>
    </row>
    <row r="5984" spans="2:23" ht="0" hidden="1" customHeight="1" x14ac:dyDescent="0.2">
      <c r="B5984" s="8"/>
      <c r="C5984" s="8"/>
      <c r="D5984" s="8"/>
      <c r="E5984" s="8"/>
      <c r="F5984" s="8"/>
      <c r="G5984" s="8"/>
      <c r="H5984" s="8"/>
      <c r="I5984" s="8"/>
      <c r="J5984" s="8"/>
      <c r="K5984" s="8"/>
      <c r="L5984" s="8"/>
      <c r="M5984" s="1"/>
      <c r="W5984" s="15"/>
    </row>
    <row r="5985" spans="2:23" ht="0" hidden="1" customHeight="1" x14ac:dyDescent="0.2">
      <c r="B5985" s="8"/>
      <c r="C5985" s="8"/>
      <c r="D5985" s="8"/>
      <c r="E5985" s="8"/>
      <c r="F5985" s="8"/>
      <c r="G5985" s="8"/>
      <c r="H5985" s="8"/>
      <c r="I5985" s="8"/>
      <c r="J5985" s="8"/>
      <c r="K5985" s="8"/>
      <c r="L5985" s="8"/>
      <c r="M5985" s="1"/>
      <c r="W5985" s="15"/>
    </row>
    <row r="5986" spans="2:23" ht="0" hidden="1" customHeight="1" x14ac:dyDescent="0.2">
      <c r="B5986" s="8"/>
      <c r="C5986" s="8"/>
      <c r="D5986" s="8"/>
      <c r="E5986" s="8"/>
      <c r="F5986" s="8"/>
      <c r="G5986" s="8"/>
      <c r="H5986" s="8"/>
      <c r="I5986" s="8"/>
      <c r="J5986" s="8"/>
      <c r="K5986" s="8"/>
      <c r="L5986" s="8"/>
      <c r="M5986" s="1"/>
      <c r="W5986" s="15"/>
    </row>
    <row r="5987" spans="2:23" ht="0" hidden="1" customHeight="1" x14ac:dyDescent="0.2">
      <c r="B5987" s="8"/>
      <c r="C5987" s="8"/>
      <c r="D5987" s="8"/>
      <c r="E5987" s="8"/>
      <c r="F5987" s="8"/>
      <c r="G5987" s="8"/>
      <c r="H5987" s="8"/>
      <c r="I5987" s="8"/>
      <c r="J5987" s="8"/>
      <c r="K5987" s="8"/>
      <c r="L5987" s="8"/>
      <c r="M5987" s="1"/>
      <c r="W5987" s="15"/>
    </row>
    <row r="5988" spans="2:23" ht="0" hidden="1" customHeight="1" x14ac:dyDescent="0.2">
      <c r="B5988" s="8"/>
      <c r="C5988" s="8"/>
      <c r="D5988" s="8"/>
      <c r="E5988" s="8"/>
      <c r="F5988" s="8"/>
      <c r="G5988" s="8"/>
      <c r="H5988" s="8"/>
      <c r="I5988" s="8"/>
      <c r="J5988" s="8"/>
      <c r="K5988" s="8"/>
      <c r="L5988" s="8"/>
      <c r="M5988" s="1"/>
      <c r="W5988" s="15"/>
    </row>
    <row r="5989" spans="2:23" ht="0" hidden="1" customHeight="1" x14ac:dyDescent="0.2">
      <c r="B5989" s="8"/>
      <c r="C5989" s="8"/>
      <c r="D5989" s="8"/>
      <c r="E5989" s="8"/>
      <c r="F5989" s="8"/>
      <c r="G5989" s="8"/>
      <c r="H5989" s="8"/>
      <c r="I5989" s="8"/>
      <c r="J5989" s="8"/>
      <c r="K5989" s="8"/>
      <c r="L5989" s="8"/>
      <c r="M5989" s="1"/>
      <c r="W5989" s="15"/>
    </row>
    <row r="5990" spans="2:23" ht="0" hidden="1" customHeight="1" x14ac:dyDescent="0.2">
      <c r="B5990" s="8"/>
      <c r="C5990" s="8"/>
      <c r="D5990" s="8"/>
      <c r="E5990" s="8"/>
      <c r="F5990" s="8"/>
      <c r="G5990" s="8"/>
      <c r="H5990" s="8"/>
      <c r="I5990" s="8"/>
      <c r="J5990" s="8"/>
      <c r="K5990" s="8"/>
      <c r="L5990" s="8"/>
      <c r="M5990" s="1"/>
      <c r="W5990" s="15"/>
    </row>
    <row r="5991" spans="2:23" ht="0" hidden="1" customHeight="1" x14ac:dyDescent="0.2">
      <c r="B5991" s="8"/>
      <c r="C5991" s="8"/>
      <c r="D5991" s="8"/>
      <c r="E5991" s="8"/>
      <c r="F5991" s="8"/>
      <c r="G5991" s="8"/>
      <c r="H5991" s="8"/>
      <c r="I5991" s="8"/>
      <c r="J5991" s="8"/>
      <c r="K5991" s="8"/>
      <c r="L5991" s="8"/>
      <c r="M5991" s="1"/>
      <c r="W5991" s="15"/>
    </row>
    <row r="5992" spans="2:23" ht="0" hidden="1" customHeight="1" x14ac:dyDescent="0.2">
      <c r="B5992" s="8"/>
      <c r="C5992" s="8"/>
      <c r="D5992" s="8"/>
      <c r="E5992" s="8"/>
      <c r="F5992" s="8"/>
      <c r="G5992" s="8"/>
      <c r="H5992" s="8"/>
      <c r="I5992" s="8"/>
      <c r="J5992" s="8"/>
      <c r="K5992" s="8"/>
      <c r="L5992" s="8"/>
      <c r="M5992" s="1"/>
      <c r="W5992" s="15"/>
    </row>
    <row r="5993" spans="2:23" ht="0" hidden="1" customHeight="1" x14ac:dyDescent="0.2">
      <c r="B5993" s="8"/>
      <c r="C5993" s="8"/>
      <c r="D5993" s="8"/>
      <c r="E5993" s="8"/>
      <c r="F5993" s="8"/>
      <c r="G5993" s="8"/>
      <c r="H5993" s="8"/>
      <c r="I5993" s="8"/>
      <c r="J5993" s="8"/>
      <c r="K5993" s="8"/>
      <c r="L5993" s="8"/>
      <c r="M5993" s="1"/>
      <c r="W5993" s="15"/>
    </row>
    <row r="5994" spans="2:23" ht="0" hidden="1" customHeight="1" x14ac:dyDescent="0.2">
      <c r="B5994" s="8"/>
      <c r="C5994" s="8"/>
      <c r="D5994" s="8"/>
      <c r="E5994" s="8"/>
      <c r="F5994" s="8"/>
      <c r="G5994" s="8"/>
      <c r="H5994" s="8"/>
      <c r="I5994" s="8"/>
      <c r="J5994" s="8"/>
      <c r="K5994" s="8"/>
      <c r="L5994" s="8"/>
      <c r="M5994" s="1"/>
      <c r="W5994" s="15"/>
    </row>
    <row r="5995" spans="2:23" ht="0" hidden="1" customHeight="1" x14ac:dyDescent="0.2">
      <c r="B5995" s="8"/>
      <c r="C5995" s="8"/>
      <c r="D5995" s="8"/>
      <c r="E5995" s="8"/>
      <c r="F5995" s="8"/>
      <c r="G5995" s="8"/>
      <c r="H5995" s="8"/>
      <c r="I5995" s="8"/>
      <c r="J5995" s="8"/>
      <c r="K5995" s="8"/>
      <c r="L5995" s="8"/>
      <c r="M5995" s="1"/>
      <c r="W5995" s="15"/>
    </row>
    <row r="5996" spans="2:23" ht="0" hidden="1" customHeight="1" x14ac:dyDescent="0.2">
      <c r="B5996" s="8"/>
      <c r="C5996" s="8"/>
      <c r="D5996" s="8"/>
      <c r="E5996" s="8"/>
      <c r="F5996" s="8"/>
      <c r="G5996" s="8"/>
      <c r="H5996" s="8"/>
      <c r="I5996" s="8"/>
      <c r="J5996" s="8"/>
      <c r="K5996" s="8"/>
      <c r="L5996" s="8"/>
      <c r="M5996" s="1"/>
      <c r="W5996" s="15"/>
    </row>
    <row r="5997" spans="2:23" ht="0" hidden="1" customHeight="1" x14ac:dyDescent="0.2">
      <c r="B5997" s="8"/>
      <c r="C5997" s="8"/>
      <c r="D5997" s="8"/>
      <c r="E5997" s="8"/>
      <c r="F5997" s="8"/>
      <c r="G5997" s="8"/>
      <c r="H5997" s="8"/>
      <c r="I5997" s="8"/>
      <c r="J5997" s="8"/>
      <c r="K5997" s="8"/>
      <c r="L5997" s="8"/>
      <c r="M5997" s="1"/>
      <c r="W5997" s="15"/>
    </row>
    <row r="5998" spans="2:23" ht="0" hidden="1" customHeight="1" x14ac:dyDescent="0.2">
      <c r="B5998" s="8"/>
      <c r="C5998" s="8"/>
      <c r="D5998" s="8"/>
      <c r="E5998" s="8"/>
      <c r="F5998" s="8"/>
      <c r="G5998" s="8"/>
      <c r="H5998" s="8"/>
      <c r="I5998" s="8"/>
      <c r="J5998" s="8"/>
      <c r="K5998" s="8"/>
      <c r="L5998" s="8"/>
      <c r="M5998" s="1"/>
      <c r="W5998" s="15"/>
    </row>
    <row r="5999" spans="2:23" ht="0" hidden="1" customHeight="1" x14ac:dyDescent="0.2">
      <c r="B5999" s="8"/>
      <c r="C5999" s="8"/>
      <c r="D5999" s="8"/>
      <c r="E5999" s="8"/>
      <c r="F5999" s="8"/>
      <c r="G5999" s="8"/>
      <c r="H5999" s="8"/>
      <c r="I5999" s="8"/>
      <c r="J5999" s="8"/>
      <c r="K5999" s="8"/>
      <c r="L5999" s="8"/>
      <c r="M5999" s="1"/>
      <c r="W5999" s="15"/>
    </row>
    <row r="6000" spans="2:23" ht="0" hidden="1" customHeight="1" x14ac:dyDescent="0.2">
      <c r="B6000" s="8"/>
      <c r="C6000" s="8"/>
      <c r="D6000" s="8"/>
      <c r="E6000" s="8"/>
      <c r="F6000" s="8"/>
      <c r="G6000" s="8"/>
      <c r="H6000" s="8"/>
      <c r="I6000" s="8"/>
      <c r="J6000" s="8"/>
      <c r="K6000" s="8"/>
      <c r="L6000" s="8"/>
      <c r="M6000" s="1"/>
      <c r="W6000" s="15"/>
    </row>
    <row r="6001" spans="2:23" ht="0" hidden="1" customHeight="1" x14ac:dyDescent="0.2">
      <c r="B6001" s="8"/>
      <c r="C6001" s="8"/>
      <c r="D6001" s="8"/>
      <c r="E6001" s="8"/>
      <c r="F6001" s="8"/>
      <c r="G6001" s="8"/>
      <c r="H6001" s="8"/>
      <c r="I6001" s="8"/>
      <c r="J6001" s="8"/>
      <c r="K6001" s="8"/>
      <c r="L6001" s="8"/>
      <c r="M6001" s="1"/>
      <c r="W6001" s="15"/>
    </row>
    <row r="6002" spans="2:23" ht="0" hidden="1" customHeight="1" x14ac:dyDescent="0.2">
      <c r="B6002" s="8"/>
      <c r="C6002" s="8"/>
      <c r="D6002" s="8"/>
      <c r="E6002" s="8"/>
      <c r="F6002" s="8"/>
      <c r="G6002" s="8"/>
      <c r="H6002" s="8"/>
      <c r="I6002" s="8"/>
      <c r="J6002" s="8"/>
      <c r="K6002" s="8"/>
      <c r="L6002" s="8"/>
      <c r="M6002" s="1"/>
      <c r="W6002" s="15"/>
    </row>
    <row r="6003" spans="2:23" ht="0" hidden="1" customHeight="1" x14ac:dyDescent="0.2">
      <c r="B6003" s="8"/>
      <c r="C6003" s="8"/>
      <c r="D6003" s="8"/>
      <c r="E6003" s="8"/>
      <c r="F6003" s="8"/>
      <c r="G6003" s="8"/>
      <c r="H6003" s="8"/>
      <c r="I6003" s="8"/>
      <c r="J6003" s="8"/>
      <c r="K6003" s="8"/>
      <c r="L6003" s="8"/>
      <c r="M6003" s="1"/>
      <c r="W6003" s="15"/>
    </row>
    <row r="6004" spans="2:23" ht="0" hidden="1" customHeight="1" x14ac:dyDescent="0.2">
      <c r="B6004" s="8"/>
      <c r="C6004" s="8"/>
      <c r="D6004" s="8"/>
      <c r="E6004" s="8"/>
      <c r="F6004" s="8"/>
      <c r="G6004" s="8"/>
      <c r="H6004" s="8"/>
      <c r="I6004" s="8"/>
      <c r="J6004" s="8"/>
      <c r="K6004" s="8"/>
      <c r="L6004" s="8"/>
      <c r="M6004" s="1"/>
      <c r="W6004" s="15"/>
    </row>
    <row r="6005" spans="2:23" ht="0" hidden="1" customHeight="1" x14ac:dyDescent="0.2">
      <c r="B6005" s="8"/>
      <c r="C6005" s="8"/>
      <c r="D6005" s="8"/>
      <c r="E6005" s="8"/>
      <c r="F6005" s="8"/>
      <c r="G6005" s="8"/>
      <c r="H6005" s="8"/>
      <c r="I6005" s="8"/>
      <c r="J6005" s="8"/>
      <c r="K6005" s="8"/>
      <c r="L6005" s="8"/>
      <c r="M6005" s="1"/>
      <c r="W6005" s="15"/>
    </row>
    <row r="6006" spans="2:23" ht="0" hidden="1" customHeight="1" x14ac:dyDescent="0.2">
      <c r="B6006" s="8"/>
      <c r="C6006" s="8"/>
      <c r="D6006" s="8"/>
      <c r="E6006" s="8"/>
      <c r="F6006" s="8"/>
      <c r="G6006" s="8"/>
      <c r="H6006" s="8"/>
      <c r="I6006" s="8"/>
      <c r="J6006" s="8"/>
      <c r="K6006" s="8"/>
      <c r="L6006" s="8"/>
      <c r="M6006" s="1"/>
      <c r="W6006" s="15"/>
    </row>
    <row r="6007" spans="2:23" ht="0" hidden="1" customHeight="1" x14ac:dyDescent="0.2">
      <c r="B6007" s="8"/>
      <c r="C6007" s="8"/>
      <c r="D6007" s="8"/>
      <c r="E6007" s="8"/>
      <c r="F6007" s="8"/>
      <c r="G6007" s="8"/>
      <c r="H6007" s="8"/>
      <c r="I6007" s="8"/>
      <c r="J6007" s="8"/>
      <c r="K6007" s="8"/>
      <c r="L6007" s="8"/>
      <c r="M6007" s="1"/>
      <c r="W6007" s="15"/>
    </row>
    <row r="6008" spans="2:23" ht="0" hidden="1" customHeight="1" x14ac:dyDescent="0.2">
      <c r="B6008" s="8"/>
      <c r="C6008" s="8"/>
      <c r="D6008" s="8"/>
      <c r="E6008" s="8"/>
      <c r="F6008" s="8"/>
      <c r="G6008" s="8"/>
      <c r="H6008" s="8"/>
      <c r="I6008" s="8"/>
      <c r="J6008" s="8"/>
      <c r="K6008" s="8"/>
      <c r="L6008" s="8"/>
      <c r="M6008" s="1"/>
      <c r="W6008" s="15"/>
    </row>
    <row r="6009" spans="2:23" ht="0" hidden="1" customHeight="1" x14ac:dyDescent="0.2">
      <c r="B6009" s="8"/>
      <c r="C6009" s="8"/>
      <c r="D6009" s="8"/>
      <c r="E6009" s="8"/>
      <c r="F6009" s="8"/>
      <c r="G6009" s="8"/>
      <c r="H6009" s="8"/>
      <c r="I6009" s="8"/>
      <c r="J6009" s="8"/>
      <c r="K6009" s="8"/>
      <c r="L6009" s="8"/>
      <c r="M6009" s="1"/>
      <c r="W6009" s="15"/>
    </row>
    <row r="6010" spans="2:23" ht="0" hidden="1" customHeight="1" x14ac:dyDescent="0.2">
      <c r="B6010" s="8"/>
      <c r="C6010" s="8"/>
      <c r="D6010" s="8"/>
      <c r="E6010" s="8"/>
      <c r="F6010" s="8"/>
      <c r="G6010" s="8"/>
      <c r="H6010" s="8"/>
      <c r="I6010" s="8"/>
      <c r="J6010" s="8"/>
      <c r="K6010" s="8"/>
      <c r="L6010" s="8"/>
      <c r="M6010" s="1"/>
      <c r="W6010" s="15"/>
    </row>
    <row r="6011" spans="2:23" ht="0" hidden="1" customHeight="1" x14ac:dyDescent="0.2">
      <c r="B6011" s="8"/>
      <c r="C6011" s="8"/>
      <c r="D6011" s="8"/>
      <c r="E6011" s="8"/>
      <c r="F6011" s="8"/>
      <c r="G6011" s="8"/>
      <c r="H6011" s="8"/>
      <c r="I6011" s="8"/>
      <c r="J6011" s="8"/>
      <c r="K6011" s="8"/>
      <c r="L6011" s="8"/>
      <c r="M6011" s="1"/>
      <c r="W6011" s="15"/>
    </row>
    <row r="6012" spans="2:23" ht="0" hidden="1" customHeight="1" x14ac:dyDescent="0.2">
      <c r="B6012" s="8"/>
      <c r="C6012" s="8"/>
      <c r="D6012" s="8"/>
      <c r="E6012" s="8"/>
      <c r="F6012" s="8"/>
      <c r="G6012" s="8"/>
      <c r="H6012" s="8"/>
      <c r="I6012" s="8"/>
      <c r="J6012" s="8"/>
      <c r="K6012" s="8"/>
      <c r="L6012" s="8"/>
      <c r="M6012" s="1"/>
      <c r="W6012" s="15"/>
    </row>
    <row r="6013" spans="2:23" ht="0" hidden="1" customHeight="1" x14ac:dyDescent="0.2">
      <c r="B6013" s="8"/>
      <c r="C6013" s="8"/>
      <c r="D6013" s="8"/>
      <c r="E6013" s="8"/>
      <c r="F6013" s="8"/>
      <c r="G6013" s="8"/>
      <c r="H6013" s="8"/>
      <c r="I6013" s="8"/>
      <c r="J6013" s="8"/>
      <c r="K6013" s="8"/>
      <c r="L6013" s="8"/>
      <c r="M6013" s="1"/>
      <c r="W6013" s="15"/>
    </row>
    <row r="6014" spans="2:23" ht="0" hidden="1" customHeight="1" x14ac:dyDescent="0.2">
      <c r="B6014" s="8"/>
      <c r="C6014" s="8"/>
      <c r="D6014" s="8"/>
      <c r="E6014" s="8"/>
      <c r="F6014" s="8"/>
      <c r="G6014" s="8"/>
      <c r="H6014" s="8"/>
      <c r="I6014" s="8"/>
      <c r="J6014" s="8"/>
      <c r="K6014" s="8"/>
      <c r="L6014" s="8"/>
      <c r="M6014" s="1"/>
      <c r="W6014" s="15"/>
    </row>
    <row r="6015" spans="2:23" ht="0" hidden="1" customHeight="1" x14ac:dyDescent="0.2">
      <c r="B6015" s="8"/>
      <c r="C6015" s="8"/>
      <c r="D6015" s="8"/>
      <c r="E6015" s="8"/>
      <c r="F6015" s="8"/>
      <c r="G6015" s="8"/>
      <c r="H6015" s="8"/>
      <c r="I6015" s="8"/>
      <c r="J6015" s="8"/>
      <c r="K6015" s="8"/>
      <c r="L6015" s="8"/>
      <c r="M6015" s="1"/>
      <c r="W6015" s="15"/>
    </row>
    <row r="6016" spans="2:23" ht="0" hidden="1" customHeight="1" x14ac:dyDescent="0.2">
      <c r="B6016" s="8"/>
      <c r="C6016" s="8"/>
      <c r="D6016" s="8"/>
      <c r="E6016" s="8"/>
      <c r="F6016" s="8"/>
      <c r="G6016" s="8"/>
      <c r="H6016" s="8"/>
      <c r="I6016" s="8"/>
      <c r="J6016" s="8"/>
      <c r="K6016" s="8"/>
      <c r="L6016" s="8"/>
      <c r="M6016" s="1"/>
      <c r="W6016" s="15"/>
    </row>
    <row r="6017" spans="2:23" ht="0" hidden="1" customHeight="1" x14ac:dyDescent="0.2">
      <c r="B6017" s="8"/>
      <c r="C6017" s="8"/>
      <c r="D6017" s="8"/>
      <c r="E6017" s="8"/>
      <c r="F6017" s="8"/>
      <c r="G6017" s="8"/>
      <c r="H6017" s="8"/>
      <c r="I6017" s="8"/>
      <c r="J6017" s="8"/>
      <c r="K6017" s="8"/>
      <c r="L6017" s="8"/>
      <c r="M6017" s="1"/>
      <c r="W6017" s="15"/>
    </row>
    <row r="6018" spans="2:23" ht="0" hidden="1" customHeight="1" x14ac:dyDescent="0.2">
      <c r="B6018" s="8"/>
      <c r="C6018" s="8"/>
      <c r="D6018" s="8"/>
      <c r="E6018" s="8"/>
      <c r="F6018" s="8"/>
      <c r="G6018" s="8"/>
      <c r="H6018" s="8"/>
      <c r="I6018" s="8"/>
      <c r="J6018" s="8"/>
      <c r="K6018" s="8"/>
      <c r="L6018" s="8"/>
      <c r="M6018" s="1"/>
      <c r="W6018" s="15"/>
    </row>
    <row r="6019" spans="2:23" ht="0" hidden="1" customHeight="1" x14ac:dyDescent="0.2">
      <c r="B6019" s="8"/>
      <c r="C6019" s="8"/>
      <c r="D6019" s="8"/>
      <c r="E6019" s="8"/>
      <c r="F6019" s="8"/>
      <c r="G6019" s="8"/>
      <c r="H6019" s="8"/>
      <c r="I6019" s="8"/>
      <c r="J6019" s="8"/>
      <c r="K6019" s="8"/>
      <c r="L6019" s="8"/>
      <c r="M6019" s="1"/>
      <c r="W6019" s="15"/>
    </row>
    <row r="6020" spans="2:23" ht="0" hidden="1" customHeight="1" x14ac:dyDescent="0.2">
      <c r="B6020" s="8"/>
      <c r="C6020" s="8"/>
      <c r="D6020" s="8"/>
      <c r="E6020" s="8"/>
      <c r="F6020" s="8"/>
      <c r="G6020" s="8"/>
      <c r="H6020" s="8"/>
      <c r="I6020" s="8"/>
      <c r="J6020" s="8"/>
      <c r="K6020" s="8"/>
      <c r="L6020" s="8"/>
      <c r="M6020" s="1"/>
      <c r="W6020" s="15"/>
    </row>
    <row r="6021" spans="2:23" ht="0" hidden="1" customHeight="1" x14ac:dyDescent="0.2">
      <c r="B6021" s="8"/>
      <c r="C6021" s="8"/>
      <c r="D6021" s="8"/>
      <c r="E6021" s="8"/>
      <c r="F6021" s="8"/>
      <c r="G6021" s="8"/>
      <c r="H6021" s="8"/>
      <c r="I6021" s="8"/>
      <c r="J6021" s="8"/>
      <c r="K6021" s="8"/>
      <c r="L6021" s="8"/>
      <c r="M6021" s="1"/>
      <c r="W6021" s="15"/>
    </row>
    <row r="6022" spans="2:23" ht="0" hidden="1" customHeight="1" x14ac:dyDescent="0.2">
      <c r="B6022" s="8"/>
      <c r="C6022" s="8"/>
      <c r="D6022" s="8"/>
      <c r="E6022" s="8"/>
      <c r="F6022" s="8"/>
      <c r="G6022" s="8"/>
      <c r="H6022" s="8"/>
      <c r="I6022" s="8"/>
      <c r="J6022" s="8"/>
      <c r="K6022" s="8"/>
      <c r="L6022" s="8"/>
      <c r="M6022" s="1"/>
      <c r="W6022" s="15"/>
    </row>
    <row r="6023" spans="2:23" ht="0" hidden="1" customHeight="1" x14ac:dyDescent="0.2">
      <c r="B6023" s="8"/>
      <c r="C6023" s="8"/>
      <c r="D6023" s="8"/>
      <c r="E6023" s="8"/>
      <c r="F6023" s="8"/>
      <c r="G6023" s="8"/>
      <c r="H6023" s="8"/>
      <c r="I6023" s="8"/>
      <c r="J6023" s="8"/>
      <c r="K6023" s="8"/>
      <c r="L6023" s="8"/>
      <c r="M6023" s="1"/>
      <c r="W6023" s="15"/>
    </row>
    <row r="6024" spans="2:23" ht="0" hidden="1" customHeight="1" x14ac:dyDescent="0.2">
      <c r="B6024" s="8"/>
      <c r="C6024" s="8"/>
      <c r="D6024" s="8"/>
      <c r="E6024" s="8"/>
      <c r="F6024" s="8"/>
      <c r="G6024" s="8"/>
      <c r="H6024" s="8"/>
      <c r="I6024" s="8"/>
      <c r="J6024" s="8"/>
      <c r="K6024" s="8"/>
      <c r="L6024" s="8"/>
      <c r="M6024" s="1"/>
      <c r="W6024" s="15"/>
    </row>
    <row r="6025" spans="2:23" ht="0" hidden="1" customHeight="1" x14ac:dyDescent="0.2">
      <c r="B6025" s="8"/>
      <c r="C6025" s="8"/>
      <c r="D6025" s="8"/>
      <c r="E6025" s="8"/>
      <c r="F6025" s="8"/>
      <c r="G6025" s="8"/>
      <c r="H6025" s="8"/>
      <c r="I6025" s="8"/>
      <c r="J6025" s="8"/>
      <c r="K6025" s="8"/>
      <c r="L6025" s="8"/>
      <c r="M6025" s="1"/>
      <c r="W6025" s="15"/>
    </row>
    <row r="6026" spans="2:23" ht="0" hidden="1" customHeight="1" x14ac:dyDescent="0.2">
      <c r="B6026" s="8"/>
      <c r="C6026" s="8"/>
      <c r="D6026" s="8"/>
      <c r="E6026" s="8"/>
      <c r="F6026" s="8"/>
      <c r="G6026" s="8"/>
      <c r="H6026" s="8"/>
      <c r="I6026" s="8"/>
      <c r="J6026" s="8"/>
      <c r="K6026" s="8"/>
      <c r="L6026" s="8"/>
      <c r="M6026" s="1"/>
      <c r="W6026" s="15"/>
    </row>
    <row r="6027" spans="2:23" ht="0" hidden="1" customHeight="1" x14ac:dyDescent="0.2">
      <c r="B6027" s="8"/>
      <c r="C6027" s="8"/>
      <c r="D6027" s="8"/>
      <c r="E6027" s="8"/>
      <c r="F6027" s="8"/>
      <c r="G6027" s="8"/>
      <c r="H6027" s="8"/>
      <c r="I6027" s="8"/>
      <c r="J6027" s="8"/>
      <c r="K6027" s="8"/>
      <c r="L6027" s="8"/>
      <c r="M6027" s="1"/>
      <c r="W6027" s="15"/>
    </row>
    <row r="6028" spans="2:23" ht="0" hidden="1" customHeight="1" x14ac:dyDescent="0.2">
      <c r="B6028" s="8"/>
      <c r="C6028" s="8"/>
      <c r="D6028" s="8"/>
      <c r="E6028" s="8"/>
      <c r="F6028" s="8"/>
      <c r="G6028" s="8"/>
      <c r="H6028" s="8"/>
      <c r="I6028" s="8"/>
      <c r="J6028" s="8"/>
      <c r="K6028" s="8"/>
      <c r="L6028" s="8"/>
      <c r="M6028" s="1"/>
      <c r="W6028" s="15"/>
    </row>
    <row r="6029" spans="2:23" ht="0" hidden="1" customHeight="1" x14ac:dyDescent="0.2">
      <c r="B6029" s="8"/>
      <c r="C6029" s="8"/>
      <c r="D6029" s="8"/>
      <c r="E6029" s="8"/>
      <c r="F6029" s="8"/>
      <c r="G6029" s="8"/>
      <c r="H6029" s="8"/>
      <c r="I6029" s="8"/>
      <c r="J6029" s="8"/>
      <c r="K6029" s="8"/>
      <c r="L6029" s="8"/>
      <c r="M6029" s="1"/>
      <c r="W6029" s="15"/>
    </row>
    <row r="6030" spans="2:23" ht="0" hidden="1" customHeight="1" x14ac:dyDescent="0.2">
      <c r="B6030" s="8"/>
      <c r="C6030" s="8"/>
      <c r="D6030" s="8"/>
      <c r="E6030" s="8"/>
      <c r="F6030" s="8"/>
      <c r="G6030" s="8"/>
      <c r="H6030" s="8"/>
      <c r="I6030" s="8"/>
      <c r="J6030" s="8"/>
      <c r="K6030" s="8"/>
      <c r="L6030" s="8"/>
      <c r="M6030" s="1"/>
      <c r="W6030" s="15"/>
    </row>
    <row r="6031" spans="2:23" ht="0" hidden="1" customHeight="1" x14ac:dyDescent="0.2">
      <c r="B6031" s="8"/>
      <c r="C6031" s="8"/>
      <c r="D6031" s="8"/>
      <c r="E6031" s="8"/>
      <c r="F6031" s="8"/>
      <c r="G6031" s="8"/>
      <c r="H6031" s="8"/>
      <c r="I6031" s="8"/>
      <c r="J6031" s="8"/>
      <c r="K6031" s="8"/>
      <c r="L6031" s="8"/>
      <c r="M6031" s="1"/>
      <c r="W6031" s="15"/>
    </row>
    <row r="6032" spans="2:23" ht="0" hidden="1" customHeight="1" x14ac:dyDescent="0.2">
      <c r="B6032" s="8"/>
      <c r="C6032" s="8"/>
      <c r="D6032" s="8"/>
      <c r="E6032" s="8"/>
      <c r="F6032" s="8"/>
      <c r="G6032" s="8"/>
      <c r="H6032" s="8"/>
      <c r="I6032" s="8"/>
      <c r="J6032" s="8"/>
      <c r="K6032" s="8"/>
      <c r="L6032" s="8"/>
      <c r="M6032" s="1"/>
      <c r="W6032" s="15"/>
    </row>
    <row r="6033" spans="2:23" ht="0" hidden="1" customHeight="1" x14ac:dyDescent="0.2">
      <c r="B6033" s="8"/>
      <c r="C6033" s="8"/>
      <c r="D6033" s="8"/>
      <c r="E6033" s="8"/>
      <c r="F6033" s="8"/>
      <c r="G6033" s="8"/>
      <c r="H6033" s="8"/>
      <c r="I6033" s="8"/>
      <c r="J6033" s="8"/>
      <c r="K6033" s="8"/>
      <c r="L6033" s="8"/>
      <c r="M6033" s="1"/>
      <c r="W6033" s="15"/>
    </row>
    <row r="6034" spans="2:23" ht="0" hidden="1" customHeight="1" x14ac:dyDescent="0.2">
      <c r="B6034" s="8"/>
      <c r="C6034" s="8"/>
      <c r="D6034" s="8"/>
      <c r="E6034" s="8"/>
      <c r="F6034" s="8"/>
      <c r="G6034" s="8"/>
      <c r="H6034" s="8"/>
      <c r="I6034" s="8"/>
      <c r="J6034" s="8"/>
      <c r="K6034" s="8"/>
      <c r="L6034" s="8"/>
      <c r="M6034" s="1"/>
      <c r="W6034" s="15"/>
    </row>
    <row r="6035" spans="2:23" ht="0" hidden="1" customHeight="1" x14ac:dyDescent="0.2">
      <c r="B6035" s="8"/>
      <c r="C6035" s="8"/>
      <c r="D6035" s="8"/>
      <c r="E6035" s="8"/>
      <c r="F6035" s="8"/>
      <c r="G6035" s="8"/>
      <c r="H6035" s="8"/>
      <c r="I6035" s="8"/>
      <c r="J6035" s="8"/>
      <c r="K6035" s="8"/>
      <c r="L6035" s="8"/>
      <c r="M6035" s="1"/>
      <c r="W6035" s="15"/>
    </row>
    <row r="6036" spans="2:23" ht="0" hidden="1" customHeight="1" x14ac:dyDescent="0.2">
      <c r="B6036" s="8"/>
      <c r="C6036" s="8"/>
      <c r="D6036" s="8"/>
      <c r="E6036" s="8"/>
      <c r="F6036" s="8"/>
      <c r="G6036" s="8"/>
      <c r="H6036" s="8"/>
      <c r="I6036" s="8"/>
      <c r="J6036" s="8"/>
      <c r="K6036" s="8"/>
      <c r="L6036" s="8"/>
      <c r="M6036" s="1"/>
      <c r="W6036" s="15"/>
    </row>
    <row r="6037" spans="2:23" ht="0" hidden="1" customHeight="1" x14ac:dyDescent="0.2">
      <c r="B6037" s="8"/>
      <c r="C6037" s="8"/>
      <c r="D6037" s="8"/>
      <c r="E6037" s="8"/>
      <c r="F6037" s="8"/>
      <c r="G6037" s="8"/>
      <c r="H6037" s="8"/>
      <c r="I6037" s="8"/>
      <c r="J6037" s="8"/>
      <c r="K6037" s="8"/>
      <c r="L6037" s="8"/>
      <c r="M6037" s="1"/>
      <c r="W6037" s="15"/>
    </row>
    <row r="6038" spans="2:23" ht="0" hidden="1" customHeight="1" x14ac:dyDescent="0.2">
      <c r="B6038" s="8"/>
      <c r="C6038" s="8"/>
      <c r="D6038" s="8"/>
      <c r="E6038" s="8"/>
      <c r="F6038" s="8"/>
      <c r="G6038" s="8"/>
      <c r="H6038" s="8"/>
      <c r="I6038" s="8"/>
      <c r="J6038" s="8"/>
      <c r="K6038" s="8"/>
      <c r="L6038" s="8"/>
      <c r="M6038" s="1"/>
      <c r="W6038" s="15"/>
    </row>
    <row r="6039" spans="2:23" ht="0" hidden="1" customHeight="1" x14ac:dyDescent="0.2">
      <c r="B6039" s="8"/>
      <c r="C6039" s="8"/>
      <c r="D6039" s="8"/>
      <c r="E6039" s="8"/>
      <c r="F6039" s="8"/>
      <c r="G6039" s="8"/>
      <c r="H6039" s="8"/>
      <c r="I6039" s="8"/>
      <c r="J6039" s="8"/>
      <c r="K6039" s="8"/>
      <c r="L6039" s="8"/>
      <c r="M6039" s="1"/>
      <c r="W6039" s="15"/>
    </row>
    <row r="6040" spans="2:23" ht="0" hidden="1" customHeight="1" x14ac:dyDescent="0.2">
      <c r="B6040" s="8"/>
      <c r="C6040" s="8"/>
      <c r="D6040" s="8"/>
      <c r="E6040" s="8"/>
      <c r="F6040" s="8"/>
      <c r="G6040" s="8"/>
      <c r="H6040" s="8"/>
      <c r="I6040" s="8"/>
      <c r="J6040" s="8"/>
      <c r="K6040" s="8"/>
      <c r="L6040" s="8"/>
      <c r="M6040" s="1"/>
      <c r="W6040" s="15"/>
    </row>
    <row r="6041" spans="2:23" ht="0" hidden="1" customHeight="1" x14ac:dyDescent="0.2">
      <c r="B6041" s="8"/>
      <c r="C6041" s="8"/>
      <c r="D6041" s="8"/>
      <c r="E6041" s="8"/>
      <c r="F6041" s="8"/>
      <c r="G6041" s="8"/>
      <c r="H6041" s="8"/>
      <c r="I6041" s="8"/>
      <c r="J6041" s="8"/>
      <c r="K6041" s="8"/>
      <c r="L6041" s="8"/>
      <c r="M6041" s="1"/>
      <c r="W6041" s="15"/>
    </row>
    <row r="6042" spans="2:23" ht="0" hidden="1" customHeight="1" x14ac:dyDescent="0.2">
      <c r="B6042" s="8"/>
      <c r="C6042" s="8"/>
      <c r="D6042" s="8"/>
      <c r="E6042" s="8"/>
      <c r="F6042" s="8"/>
      <c r="G6042" s="8"/>
      <c r="H6042" s="8"/>
      <c r="I6042" s="8"/>
      <c r="J6042" s="8"/>
      <c r="K6042" s="8"/>
      <c r="L6042" s="8"/>
      <c r="M6042" s="1"/>
      <c r="W6042" s="15"/>
    </row>
    <row r="6043" spans="2:23" ht="0" hidden="1" customHeight="1" x14ac:dyDescent="0.2">
      <c r="B6043" s="8"/>
      <c r="C6043" s="8"/>
      <c r="D6043" s="8"/>
      <c r="E6043" s="8"/>
      <c r="F6043" s="8"/>
      <c r="G6043" s="8"/>
      <c r="H6043" s="8"/>
      <c r="I6043" s="8"/>
      <c r="J6043" s="8"/>
      <c r="K6043" s="8"/>
      <c r="L6043" s="8"/>
      <c r="M6043" s="1"/>
      <c r="W6043" s="15"/>
    </row>
    <row r="6044" spans="2:23" ht="0" hidden="1" customHeight="1" x14ac:dyDescent="0.2">
      <c r="B6044" s="8"/>
      <c r="C6044" s="8"/>
      <c r="D6044" s="8"/>
      <c r="E6044" s="8"/>
      <c r="F6044" s="8"/>
      <c r="G6044" s="8"/>
      <c r="H6044" s="8"/>
      <c r="I6044" s="8"/>
      <c r="J6044" s="8"/>
      <c r="K6044" s="8"/>
      <c r="L6044" s="8"/>
      <c r="M6044" s="1"/>
      <c r="W6044" s="15"/>
    </row>
    <row r="6045" spans="2:23" ht="0" hidden="1" customHeight="1" x14ac:dyDescent="0.2">
      <c r="B6045" s="8"/>
      <c r="C6045" s="8"/>
      <c r="D6045" s="8"/>
      <c r="E6045" s="8"/>
      <c r="F6045" s="8"/>
      <c r="G6045" s="8"/>
      <c r="H6045" s="8"/>
      <c r="I6045" s="8"/>
      <c r="J6045" s="8"/>
      <c r="K6045" s="8"/>
      <c r="L6045" s="8"/>
      <c r="M6045" s="1"/>
      <c r="W6045" s="15"/>
    </row>
    <row r="6046" spans="2:23" ht="0" hidden="1" customHeight="1" x14ac:dyDescent="0.2">
      <c r="B6046" s="8"/>
      <c r="C6046" s="8"/>
      <c r="D6046" s="8"/>
      <c r="E6046" s="8"/>
      <c r="F6046" s="8"/>
      <c r="G6046" s="8"/>
      <c r="H6046" s="8"/>
      <c r="I6046" s="8"/>
      <c r="J6046" s="8"/>
      <c r="K6046" s="8"/>
      <c r="L6046" s="8"/>
      <c r="M6046" s="1"/>
      <c r="W6046" s="15"/>
    </row>
    <row r="6047" spans="2:23" ht="0" hidden="1" customHeight="1" x14ac:dyDescent="0.2">
      <c r="B6047" s="8"/>
      <c r="C6047" s="8"/>
      <c r="D6047" s="8"/>
      <c r="E6047" s="8"/>
      <c r="F6047" s="8"/>
      <c r="G6047" s="8"/>
      <c r="H6047" s="8"/>
      <c r="I6047" s="8"/>
      <c r="J6047" s="8"/>
      <c r="K6047" s="8"/>
      <c r="L6047" s="8"/>
      <c r="M6047" s="1"/>
      <c r="W6047" s="15"/>
    </row>
    <row r="6048" spans="2:23" ht="0" hidden="1" customHeight="1" x14ac:dyDescent="0.2">
      <c r="B6048" s="8"/>
      <c r="C6048" s="8"/>
      <c r="D6048" s="8"/>
      <c r="E6048" s="8"/>
      <c r="F6048" s="8"/>
      <c r="G6048" s="8"/>
      <c r="H6048" s="8"/>
      <c r="I6048" s="8"/>
      <c r="J6048" s="8"/>
      <c r="K6048" s="8"/>
      <c r="L6048" s="8"/>
      <c r="M6048" s="1"/>
      <c r="W6048" s="15"/>
    </row>
    <row r="6049" spans="2:23" ht="0" hidden="1" customHeight="1" x14ac:dyDescent="0.2">
      <c r="B6049" s="8"/>
      <c r="C6049" s="8"/>
      <c r="D6049" s="8"/>
      <c r="E6049" s="8"/>
      <c r="F6049" s="8"/>
      <c r="G6049" s="8"/>
      <c r="H6049" s="8"/>
      <c r="I6049" s="8"/>
      <c r="J6049" s="8"/>
      <c r="K6049" s="8"/>
      <c r="L6049" s="8"/>
      <c r="M6049" s="1"/>
      <c r="W6049" s="15"/>
    </row>
    <row r="6050" spans="2:23" ht="0" hidden="1" customHeight="1" x14ac:dyDescent="0.2">
      <c r="B6050" s="8"/>
      <c r="C6050" s="8"/>
      <c r="D6050" s="8"/>
      <c r="E6050" s="8"/>
      <c r="F6050" s="8"/>
      <c r="G6050" s="8"/>
      <c r="H6050" s="8"/>
      <c r="I6050" s="8"/>
      <c r="J6050" s="8"/>
      <c r="K6050" s="8"/>
      <c r="L6050" s="8"/>
      <c r="M6050" s="1"/>
      <c r="W6050" s="15"/>
    </row>
    <row r="6051" spans="2:23" ht="0" hidden="1" customHeight="1" x14ac:dyDescent="0.2">
      <c r="B6051" s="8"/>
      <c r="C6051" s="8"/>
      <c r="D6051" s="8"/>
      <c r="E6051" s="8"/>
      <c r="F6051" s="8"/>
      <c r="G6051" s="8"/>
      <c r="H6051" s="8"/>
      <c r="I6051" s="8"/>
      <c r="J6051" s="8"/>
      <c r="K6051" s="8"/>
      <c r="L6051" s="8"/>
      <c r="M6051" s="1"/>
      <c r="W6051" s="15"/>
    </row>
    <row r="6052" spans="2:23" ht="0" hidden="1" customHeight="1" x14ac:dyDescent="0.2">
      <c r="B6052" s="8"/>
      <c r="C6052" s="8"/>
      <c r="D6052" s="8"/>
      <c r="E6052" s="8"/>
      <c r="F6052" s="8"/>
      <c r="G6052" s="8"/>
      <c r="H6052" s="8"/>
      <c r="I6052" s="8"/>
      <c r="J6052" s="8"/>
      <c r="K6052" s="8"/>
      <c r="L6052" s="8"/>
      <c r="M6052" s="1"/>
      <c r="W6052" s="15"/>
    </row>
    <row r="6053" spans="2:23" ht="0" hidden="1" customHeight="1" x14ac:dyDescent="0.2">
      <c r="B6053" s="8"/>
      <c r="C6053" s="8"/>
      <c r="D6053" s="8"/>
      <c r="E6053" s="8"/>
      <c r="F6053" s="8"/>
      <c r="G6053" s="8"/>
      <c r="H6053" s="8"/>
      <c r="I6053" s="8"/>
      <c r="J6053" s="8"/>
      <c r="K6053" s="8"/>
      <c r="L6053" s="8"/>
      <c r="M6053" s="1"/>
      <c r="W6053" s="15"/>
    </row>
    <row r="6054" spans="2:23" ht="0" hidden="1" customHeight="1" x14ac:dyDescent="0.2">
      <c r="B6054" s="8"/>
      <c r="C6054" s="8"/>
      <c r="D6054" s="8"/>
      <c r="E6054" s="8"/>
      <c r="F6054" s="8"/>
      <c r="G6054" s="8"/>
      <c r="H6054" s="8"/>
      <c r="I6054" s="8"/>
      <c r="J6054" s="8"/>
      <c r="K6054" s="8"/>
      <c r="L6054" s="8"/>
      <c r="M6054" s="1"/>
      <c r="W6054" s="15"/>
    </row>
    <row r="6055" spans="2:23" ht="0" hidden="1" customHeight="1" x14ac:dyDescent="0.2">
      <c r="B6055" s="8"/>
      <c r="C6055" s="8"/>
      <c r="D6055" s="8"/>
      <c r="E6055" s="8"/>
      <c r="F6055" s="8"/>
      <c r="G6055" s="8"/>
      <c r="H6055" s="8"/>
      <c r="I6055" s="8"/>
      <c r="J6055" s="8"/>
      <c r="K6055" s="8"/>
      <c r="L6055" s="8"/>
      <c r="M6055" s="1"/>
      <c r="W6055" s="15"/>
    </row>
    <row r="6056" spans="2:23" ht="0" hidden="1" customHeight="1" x14ac:dyDescent="0.2">
      <c r="B6056" s="8"/>
      <c r="C6056" s="8"/>
      <c r="D6056" s="8"/>
      <c r="E6056" s="8"/>
      <c r="F6056" s="8"/>
      <c r="G6056" s="8"/>
      <c r="H6056" s="8"/>
      <c r="I6056" s="8"/>
      <c r="J6056" s="8"/>
      <c r="K6056" s="8"/>
      <c r="L6056" s="8"/>
      <c r="M6056" s="1"/>
      <c r="W6056" s="15"/>
    </row>
    <row r="6057" spans="2:23" ht="0" hidden="1" customHeight="1" x14ac:dyDescent="0.2">
      <c r="B6057" s="8"/>
      <c r="C6057" s="8"/>
      <c r="D6057" s="8"/>
      <c r="E6057" s="8"/>
      <c r="F6057" s="8"/>
      <c r="G6057" s="8"/>
      <c r="H6057" s="8"/>
      <c r="I6057" s="8"/>
      <c r="J6057" s="8"/>
      <c r="K6057" s="8"/>
      <c r="L6057" s="8"/>
      <c r="M6057" s="1"/>
      <c r="W6057" s="15"/>
    </row>
    <row r="6058" spans="2:23" ht="0" hidden="1" customHeight="1" x14ac:dyDescent="0.2">
      <c r="B6058" s="8"/>
      <c r="C6058" s="8"/>
      <c r="D6058" s="8"/>
      <c r="E6058" s="8"/>
      <c r="F6058" s="8"/>
      <c r="G6058" s="8"/>
      <c r="H6058" s="8"/>
      <c r="I6058" s="8"/>
      <c r="J6058" s="8"/>
      <c r="K6058" s="8"/>
      <c r="L6058" s="8"/>
      <c r="M6058" s="1"/>
      <c r="W6058" s="15"/>
    </row>
    <row r="6059" spans="2:23" ht="0" hidden="1" customHeight="1" x14ac:dyDescent="0.2">
      <c r="B6059" s="8"/>
      <c r="C6059" s="8"/>
      <c r="D6059" s="8"/>
      <c r="E6059" s="8"/>
      <c r="F6059" s="8"/>
      <c r="G6059" s="8"/>
      <c r="H6059" s="8"/>
      <c r="I6059" s="8"/>
      <c r="J6059" s="8"/>
      <c r="K6059" s="8"/>
      <c r="L6059" s="8"/>
      <c r="M6059" s="1"/>
      <c r="W6059" s="15"/>
    </row>
    <row r="6060" spans="2:23" ht="0" hidden="1" customHeight="1" x14ac:dyDescent="0.2">
      <c r="B6060" s="8"/>
      <c r="C6060" s="8"/>
      <c r="D6060" s="8"/>
      <c r="E6060" s="8"/>
      <c r="F6060" s="8"/>
      <c r="G6060" s="8"/>
      <c r="H6060" s="8"/>
      <c r="I6060" s="8"/>
      <c r="J6060" s="8"/>
      <c r="K6060" s="8"/>
      <c r="L6060" s="8"/>
      <c r="M6060" s="1"/>
      <c r="W6060" s="15"/>
    </row>
    <row r="6061" spans="2:23" ht="0" hidden="1" customHeight="1" x14ac:dyDescent="0.2">
      <c r="B6061" s="8"/>
      <c r="C6061" s="8"/>
      <c r="D6061" s="8"/>
      <c r="E6061" s="8"/>
      <c r="F6061" s="8"/>
      <c r="G6061" s="8"/>
      <c r="H6061" s="8"/>
      <c r="I6061" s="8"/>
      <c r="J6061" s="8"/>
      <c r="K6061" s="8"/>
      <c r="L6061" s="8"/>
      <c r="M6061" s="1"/>
      <c r="W6061" s="15"/>
    </row>
    <row r="6062" spans="2:23" ht="0" hidden="1" customHeight="1" x14ac:dyDescent="0.2">
      <c r="B6062" s="8"/>
      <c r="C6062" s="8"/>
      <c r="D6062" s="8"/>
      <c r="E6062" s="8"/>
      <c r="F6062" s="8"/>
      <c r="G6062" s="8"/>
      <c r="H6062" s="8"/>
      <c r="I6062" s="8"/>
      <c r="J6062" s="8"/>
      <c r="K6062" s="8"/>
      <c r="L6062" s="8"/>
      <c r="M6062" s="1"/>
      <c r="W6062" s="15"/>
    </row>
    <row r="6063" spans="2:23" ht="0" hidden="1" customHeight="1" x14ac:dyDescent="0.2">
      <c r="B6063" s="8"/>
      <c r="C6063" s="8"/>
      <c r="D6063" s="8"/>
      <c r="E6063" s="8"/>
      <c r="F6063" s="8"/>
      <c r="G6063" s="8"/>
      <c r="H6063" s="8"/>
      <c r="I6063" s="8"/>
      <c r="J6063" s="8"/>
      <c r="K6063" s="8"/>
      <c r="L6063" s="8"/>
      <c r="M6063" s="1"/>
      <c r="W6063" s="15"/>
    </row>
    <row r="6064" spans="2:23" ht="0" hidden="1" customHeight="1" x14ac:dyDescent="0.2">
      <c r="B6064" s="8"/>
      <c r="C6064" s="8"/>
      <c r="D6064" s="8"/>
      <c r="E6064" s="8"/>
      <c r="F6064" s="8"/>
      <c r="G6064" s="8"/>
      <c r="H6064" s="8"/>
      <c r="I6064" s="8"/>
      <c r="J6064" s="8"/>
      <c r="K6064" s="8"/>
      <c r="L6064" s="8"/>
      <c r="M6064" s="1"/>
      <c r="W6064" s="15"/>
    </row>
    <row r="6065" spans="2:23" ht="0" hidden="1" customHeight="1" x14ac:dyDescent="0.2">
      <c r="B6065" s="8"/>
      <c r="C6065" s="8"/>
      <c r="D6065" s="8"/>
      <c r="E6065" s="8"/>
      <c r="F6065" s="8"/>
      <c r="G6065" s="8"/>
      <c r="H6065" s="8"/>
      <c r="I6065" s="8"/>
      <c r="J6065" s="8"/>
      <c r="K6065" s="8"/>
      <c r="L6065" s="8"/>
      <c r="M6065" s="1"/>
      <c r="W6065" s="15"/>
    </row>
    <row r="6066" spans="2:23" ht="0" hidden="1" customHeight="1" x14ac:dyDescent="0.2">
      <c r="B6066" s="8"/>
      <c r="C6066" s="8"/>
      <c r="D6066" s="8"/>
      <c r="E6066" s="8"/>
      <c r="F6066" s="8"/>
      <c r="G6066" s="8"/>
      <c r="H6066" s="8"/>
      <c r="I6066" s="8"/>
      <c r="J6066" s="8"/>
      <c r="K6066" s="8"/>
      <c r="L6066" s="8"/>
      <c r="M6066" s="1"/>
      <c r="W6066" s="15"/>
    </row>
    <row r="6067" spans="2:23" ht="0" hidden="1" customHeight="1" x14ac:dyDescent="0.2">
      <c r="B6067" s="8"/>
      <c r="C6067" s="8"/>
      <c r="D6067" s="8"/>
      <c r="E6067" s="8"/>
      <c r="F6067" s="8"/>
      <c r="G6067" s="8"/>
      <c r="H6067" s="8"/>
      <c r="I6067" s="8"/>
      <c r="J6067" s="8"/>
      <c r="K6067" s="8"/>
      <c r="L6067" s="8"/>
      <c r="M6067" s="1"/>
      <c r="W6067" s="15"/>
    </row>
    <row r="6068" spans="2:23" ht="0" hidden="1" customHeight="1" x14ac:dyDescent="0.2">
      <c r="B6068" s="8"/>
      <c r="C6068" s="8"/>
      <c r="D6068" s="8"/>
      <c r="E6068" s="8"/>
      <c r="F6068" s="8"/>
      <c r="G6068" s="8"/>
      <c r="H6068" s="8"/>
      <c r="I6068" s="8"/>
      <c r="J6068" s="8"/>
      <c r="K6068" s="8"/>
      <c r="L6068" s="8"/>
      <c r="M6068" s="1"/>
      <c r="W6068" s="15"/>
    </row>
    <row r="6069" spans="2:23" ht="0" hidden="1" customHeight="1" x14ac:dyDescent="0.2">
      <c r="B6069" s="8"/>
      <c r="C6069" s="8"/>
      <c r="D6069" s="8"/>
      <c r="E6069" s="8"/>
      <c r="F6069" s="8"/>
      <c r="G6069" s="8"/>
      <c r="H6069" s="8"/>
      <c r="I6069" s="8"/>
      <c r="J6069" s="8"/>
      <c r="K6069" s="8"/>
      <c r="L6069" s="8"/>
      <c r="M6069" s="1"/>
      <c r="W6069" s="15"/>
    </row>
    <row r="6070" spans="2:23" ht="0" hidden="1" customHeight="1" x14ac:dyDescent="0.2">
      <c r="B6070" s="8"/>
      <c r="C6070" s="8"/>
      <c r="D6070" s="8"/>
      <c r="E6070" s="8"/>
      <c r="F6070" s="8"/>
      <c r="G6070" s="8"/>
      <c r="H6070" s="8"/>
      <c r="I6070" s="8"/>
      <c r="J6070" s="8"/>
      <c r="K6070" s="8"/>
      <c r="L6070" s="8"/>
      <c r="M6070" s="1"/>
      <c r="W6070" s="15"/>
    </row>
    <row r="6071" spans="2:23" ht="0" hidden="1" customHeight="1" x14ac:dyDescent="0.2">
      <c r="B6071" s="8"/>
      <c r="C6071" s="8"/>
      <c r="D6071" s="8"/>
      <c r="E6071" s="8"/>
      <c r="F6071" s="8"/>
      <c r="G6071" s="8"/>
      <c r="H6071" s="8"/>
      <c r="I6071" s="8"/>
      <c r="J6071" s="8"/>
      <c r="K6071" s="8"/>
      <c r="L6071" s="8"/>
      <c r="M6071" s="1"/>
      <c r="W6071" s="15"/>
    </row>
    <row r="6072" spans="2:23" ht="0" hidden="1" customHeight="1" x14ac:dyDescent="0.2">
      <c r="B6072" s="8"/>
      <c r="C6072" s="8"/>
      <c r="D6072" s="8"/>
      <c r="E6072" s="8"/>
      <c r="F6072" s="8"/>
      <c r="G6072" s="8"/>
      <c r="H6072" s="8"/>
      <c r="I6072" s="8"/>
      <c r="J6072" s="8"/>
      <c r="K6072" s="8"/>
      <c r="L6072" s="8"/>
      <c r="M6072" s="1"/>
      <c r="W6072" s="15"/>
    </row>
    <row r="6073" spans="2:23" ht="0" hidden="1" customHeight="1" x14ac:dyDescent="0.2">
      <c r="B6073" s="8"/>
      <c r="C6073" s="8"/>
      <c r="D6073" s="8"/>
      <c r="E6073" s="8"/>
      <c r="F6073" s="8"/>
      <c r="G6073" s="8"/>
      <c r="H6073" s="8"/>
      <c r="I6073" s="8"/>
      <c r="J6073" s="8"/>
      <c r="K6073" s="8"/>
      <c r="L6073" s="8"/>
      <c r="M6073" s="1"/>
      <c r="W6073" s="15"/>
    </row>
    <row r="6074" spans="2:23" ht="0" hidden="1" customHeight="1" x14ac:dyDescent="0.2">
      <c r="B6074" s="8"/>
      <c r="C6074" s="8"/>
      <c r="D6074" s="8"/>
      <c r="E6074" s="8"/>
      <c r="F6074" s="8"/>
      <c r="G6074" s="8"/>
      <c r="H6074" s="8"/>
      <c r="I6074" s="8"/>
      <c r="J6074" s="8"/>
      <c r="K6074" s="8"/>
      <c r="L6074" s="8"/>
      <c r="M6074" s="1"/>
      <c r="W6074" s="15"/>
    </row>
    <row r="6075" spans="2:23" ht="0" hidden="1" customHeight="1" x14ac:dyDescent="0.2">
      <c r="B6075" s="8"/>
      <c r="C6075" s="8"/>
      <c r="D6075" s="8"/>
      <c r="E6075" s="8"/>
      <c r="F6075" s="8"/>
      <c r="G6075" s="8"/>
      <c r="H6075" s="8"/>
      <c r="I6075" s="8"/>
      <c r="J6075" s="8"/>
      <c r="K6075" s="8"/>
      <c r="L6075" s="8"/>
      <c r="M6075" s="1"/>
      <c r="W6075" s="15"/>
    </row>
    <row r="6076" spans="2:23" ht="0" hidden="1" customHeight="1" x14ac:dyDescent="0.2">
      <c r="B6076" s="8"/>
      <c r="C6076" s="8"/>
      <c r="D6076" s="8"/>
      <c r="E6076" s="8"/>
      <c r="F6076" s="8"/>
      <c r="G6076" s="8"/>
      <c r="H6076" s="8"/>
      <c r="I6076" s="8"/>
      <c r="J6076" s="8"/>
      <c r="K6076" s="8"/>
      <c r="L6076" s="8"/>
      <c r="M6076" s="1"/>
      <c r="W6076" s="15"/>
    </row>
    <row r="6077" spans="2:23" ht="0" hidden="1" customHeight="1" x14ac:dyDescent="0.2">
      <c r="B6077" s="8"/>
      <c r="C6077" s="8"/>
      <c r="D6077" s="8"/>
      <c r="E6077" s="8"/>
      <c r="F6077" s="8"/>
      <c r="G6077" s="8"/>
      <c r="H6077" s="8"/>
      <c r="I6077" s="8"/>
      <c r="J6077" s="8"/>
      <c r="K6077" s="8"/>
      <c r="L6077" s="8"/>
      <c r="M6077" s="1"/>
      <c r="W6077" s="15"/>
    </row>
    <row r="6078" spans="2:23" ht="0" hidden="1" customHeight="1" x14ac:dyDescent="0.2">
      <c r="B6078" s="8"/>
      <c r="C6078" s="8"/>
      <c r="D6078" s="8"/>
      <c r="E6078" s="8"/>
      <c r="F6078" s="8"/>
      <c r="G6078" s="8"/>
      <c r="H6078" s="8"/>
      <c r="I6078" s="8"/>
      <c r="J6078" s="8"/>
      <c r="K6078" s="8"/>
      <c r="L6078" s="8"/>
      <c r="M6078" s="1"/>
      <c r="W6078" s="15"/>
    </row>
    <row r="6079" spans="2:23" ht="0" hidden="1" customHeight="1" x14ac:dyDescent="0.2">
      <c r="B6079" s="8"/>
      <c r="C6079" s="8"/>
      <c r="D6079" s="8"/>
      <c r="E6079" s="8"/>
      <c r="F6079" s="8"/>
      <c r="G6079" s="8"/>
      <c r="H6079" s="8"/>
      <c r="I6079" s="8"/>
      <c r="J6079" s="8"/>
      <c r="K6079" s="8"/>
      <c r="L6079" s="8"/>
      <c r="M6079" s="1"/>
      <c r="W6079" s="15"/>
    </row>
    <row r="6080" spans="2:23" ht="0" hidden="1" customHeight="1" x14ac:dyDescent="0.2">
      <c r="B6080" s="8"/>
      <c r="C6080" s="8"/>
      <c r="D6080" s="8"/>
      <c r="E6080" s="8"/>
      <c r="F6080" s="8"/>
      <c r="G6080" s="8"/>
      <c r="H6080" s="8"/>
      <c r="I6080" s="8"/>
      <c r="J6080" s="8"/>
      <c r="K6080" s="8"/>
      <c r="L6080" s="8"/>
      <c r="M6080" s="1"/>
      <c r="W6080" s="15"/>
    </row>
    <row r="6081" spans="2:23" ht="0" hidden="1" customHeight="1" x14ac:dyDescent="0.2">
      <c r="B6081" s="8"/>
      <c r="C6081" s="8"/>
      <c r="D6081" s="8"/>
      <c r="E6081" s="8"/>
      <c r="F6081" s="8"/>
      <c r="G6081" s="8"/>
      <c r="H6081" s="8"/>
      <c r="I6081" s="8"/>
      <c r="J6081" s="8"/>
      <c r="K6081" s="8"/>
      <c r="L6081" s="8"/>
      <c r="M6081" s="1"/>
      <c r="W6081" s="15"/>
    </row>
    <row r="6082" spans="2:23" ht="0" hidden="1" customHeight="1" x14ac:dyDescent="0.2">
      <c r="B6082" s="8"/>
      <c r="C6082" s="8"/>
      <c r="D6082" s="8"/>
      <c r="E6082" s="8"/>
      <c r="F6082" s="8"/>
      <c r="G6082" s="8"/>
      <c r="H6082" s="8"/>
      <c r="I6082" s="8"/>
      <c r="J6082" s="8"/>
      <c r="K6082" s="8"/>
      <c r="L6082" s="8"/>
      <c r="M6082" s="1"/>
      <c r="W6082" s="15"/>
    </row>
    <row r="6083" spans="2:23" ht="0" hidden="1" customHeight="1" x14ac:dyDescent="0.2">
      <c r="B6083" s="8"/>
      <c r="C6083" s="8"/>
      <c r="D6083" s="8"/>
      <c r="E6083" s="8"/>
      <c r="F6083" s="8"/>
      <c r="G6083" s="8"/>
      <c r="H6083" s="8"/>
      <c r="I6083" s="8"/>
      <c r="J6083" s="8"/>
      <c r="K6083" s="8"/>
      <c r="L6083" s="8"/>
      <c r="M6083" s="1"/>
      <c r="W6083" s="15"/>
    </row>
    <row r="6084" spans="2:23" ht="0" hidden="1" customHeight="1" x14ac:dyDescent="0.2">
      <c r="B6084" s="8"/>
      <c r="C6084" s="8"/>
      <c r="D6084" s="8"/>
      <c r="E6084" s="8"/>
      <c r="F6084" s="8"/>
      <c r="G6084" s="8"/>
      <c r="H6084" s="8"/>
      <c r="I6084" s="8"/>
      <c r="J6084" s="8"/>
      <c r="K6084" s="8"/>
      <c r="L6084" s="8"/>
      <c r="M6084" s="1"/>
      <c r="W6084" s="15"/>
    </row>
    <row r="6085" spans="2:23" ht="0" hidden="1" customHeight="1" x14ac:dyDescent="0.2">
      <c r="B6085" s="8"/>
      <c r="C6085" s="8"/>
      <c r="D6085" s="8"/>
      <c r="E6085" s="8"/>
      <c r="F6085" s="8"/>
      <c r="G6085" s="8"/>
      <c r="H6085" s="8"/>
      <c r="I6085" s="8"/>
      <c r="J6085" s="8"/>
      <c r="K6085" s="8"/>
      <c r="L6085" s="8"/>
      <c r="M6085" s="1"/>
      <c r="W6085" s="15"/>
    </row>
    <row r="6086" spans="2:23" ht="0" hidden="1" customHeight="1" x14ac:dyDescent="0.2">
      <c r="B6086" s="8"/>
      <c r="C6086" s="8"/>
      <c r="D6086" s="8"/>
      <c r="E6086" s="8"/>
      <c r="F6086" s="8"/>
      <c r="G6086" s="8"/>
      <c r="H6086" s="8"/>
      <c r="I6086" s="8"/>
      <c r="J6086" s="8"/>
      <c r="K6086" s="8"/>
      <c r="L6086" s="8"/>
      <c r="M6086" s="1"/>
      <c r="W6086" s="15"/>
    </row>
    <row r="6087" spans="2:23" ht="0" hidden="1" customHeight="1" x14ac:dyDescent="0.2">
      <c r="B6087" s="8"/>
      <c r="C6087" s="8"/>
      <c r="D6087" s="8"/>
      <c r="E6087" s="8"/>
      <c r="F6087" s="8"/>
      <c r="G6087" s="8"/>
      <c r="H6087" s="8"/>
      <c r="I6087" s="8"/>
      <c r="J6087" s="8"/>
      <c r="K6087" s="8"/>
      <c r="L6087" s="8"/>
      <c r="M6087" s="1"/>
      <c r="W6087" s="15"/>
    </row>
    <row r="6088" spans="2:23" ht="0" hidden="1" customHeight="1" x14ac:dyDescent="0.2">
      <c r="B6088" s="8"/>
      <c r="C6088" s="8"/>
      <c r="D6088" s="8"/>
      <c r="E6088" s="8"/>
      <c r="F6088" s="8"/>
      <c r="G6088" s="8"/>
      <c r="H6088" s="8"/>
      <c r="I6088" s="8"/>
      <c r="J6088" s="8"/>
      <c r="K6088" s="8"/>
      <c r="L6088" s="8"/>
      <c r="M6088" s="1"/>
      <c r="W6088" s="15"/>
    </row>
    <row r="6089" spans="2:23" ht="0" hidden="1" customHeight="1" x14ac:dyDescent="0.2">
      <c r="B6089" s="8"/>
      <c r="C6089" s="8"/>
      <c r="D6089" s="8"/>
      <c r="E6089" s="8"/>
      <c r="F6089" s="8"/>
      <c r="G6089" s="8"/>
      <c r="H6089" s="8"/>
      <c r="I6089" s="8"/>
      <c r="J6089" s="8"/>
      <c r="K6089" s="8"/>
      <c r="L6089" s="8"/>
      <c r="M6089" s="1"/>
      <c r="W6089" s="15"/>
    </row>
    <row r="6090" spans="2:23" ht="0" hidden="1" customHeight="1" x14ac:dyDescent="0.2">
      <c r="B6090" s="8"/>
      <c r="C6090" s="8"/>
      <c r="D6090" s="8"/>
      <c r="E6090" s="8"/>
      <c r="F6090" s="8"/>
      <c r="G6090" s="8"/>
      <c r="H6090" s="8"/>
      <c r="I6090" s="8"/>
      <c r="J6090" s="8"/>
      <c r="K6090" s="8"/>
      <c r="L6090" s="8"/>
      <c r="M6090" s="1"/>
      <c r="W6090" s="15"/>
    </row>
    <row r="6091" spans="2:23" ht="0" hidden="1" customHeight="1" x14ac:dyDescent="0.2">
      <c r="B6091" s="8"/>
      <c r="C6091" s="8"/>
      <c r="D6091" s="8"/>
      <c r="E6091" s="8"/>
      <c r="F6091" s="8"/>
      <c r="G6091" s="8"/>
      <c r="H6091" s="8"/>
      <c r="I6091" s="8"/>
      <c r="J6091" s="8"/>
      <c r="K6091" s="8"/>
      <c r="L6091" s="8"/>
      <c r="M6091" s="1"/>
      <c r="W6091" s="15"/>
    </row>
    <row r="6092" spans="2:23" ht="0" hidden="1" customHeight="1" x14ac:dyDescent="0.2">
      <c r="B6092" s="8"/>
      <c r="C6092" s="8"/>
      <c r="D6092" s="8"/>
      <c r="E6092" s="8"/>
      <c r="F6092" s="8"/>
      <c r="G6092" s="8"/>
      <c r="H6092" s="8"/>
      <c r="I6092" s="8"/>
      <c r="J6092" s="8"/>
      <c r="K6092" s="8"/>
      <c r="L6092" s="8"/>
      <c r="M6092" s="1"/>
      <c r="W6092" s="15"/>
    </row>
    <row r="6093" spans="2:23" ht="0" hidden="1" customHeight="1" x14ac:dyDescent="0.2">
      <c r="B6093" s="8"/>
      <c r="C6093" s="8"/>
      <c r="D6093" s="8"/>
      <c r="E6093" s="8"/>
      <c r="F6093" s="8"/>
      <c r="G6093" s="8"/>
      <c r="H6093" s="8"/>
      <c r="I6093" s="8"/>
      <c r="J6093" s="8"/>
      <c r="K6093" s="8"/>
      <c r="L6093" s="8"/>
      <c r="M6093" s="1"/>
      <c r="W6093" s="15"/>
    </row>
    <row r="6094" spans="2:23" ht="0" hidden="1" customHeight="1" x14ac:dyDescent="0.2">
      <c r="B6094" s="8"/>
      <c r="C6094" s="8"/>
      <c r="D6094" s="8"/>
      <c r="E6094" s="8"/>
      <c r="F6094" s="8"/>
      <c r="G6094" s="8"/>
      <c r="H6094" s="8"/>
      <c r="I6094" s="8"/>
      <c r="J6094" s="8"/>
      <c r="K6094" s="8"/>
      <c r="L6094" s="8"/>
      <c r="M6094" s="1"/>
      <c r="W6094" s="15"/>
    </row>
    <row r="6095" spans="2:23" ht="0" hidden="1" customHeight="1" x14ac:dyDescent="0.2">
      <c r="B6095" s="8"/>
      <c r="C6095" s="8"/>
      <c r="D6095" s="8"/>
      <c r="E6095" s="8"/>
      <c r="F6095" s="8"/>
      <c r="G6095" s="8"/>
      <c r="H6095" s="8"/>
      <c r="I6095" s="8"/>
      <c r="J6095" s="8"/>
      <c r="K6095" s="8"/>
      <c r="L6095" s="8"/>
      <c r="M6095" s="1"/>
      <c r="W6095" s="15"/>
    </row>
    <row r="6096" spans="2:23" ht="0" hidden="1" customHeight="1" x14ac:dyDescent="0.2">
      <c r="B6096" s="8"/>
      <c r="C6096" s="8"/>
      <c r="D6096" s="8"/>
      <c r="E6096" s="8"/>
      <c r="F6096" s="8"/>
      <c r="G6096" s="8"/>
      <c r="H6096" s="8"/>
      <c r="I6096" s="8"/>
      <c r="J6096" s="8"/>
      <c r="K6096" s="8"/>
      <c r="L6096" s="8"/>
      <c r="M6096" s="1"/>
      <c r="W6096" s="15"/>
    </row>
    <row r="6097" spans="2:23" ht="0" hidden="1" customHeight="1" x14ac:dyDescent="0.2">
      <c r="B6097" s="8"/>
      <c r="C6097" s="8"/>
      <c r="D6097" s="8"/>
      <c r="E6097" s="8"/>
      <c r="F6097" s="8"/>
      <c r="G6097" s="8"/>
      <c r="H6097" s="8"/>
      <c r="I6097" s="8"/>
      <c r="J6097" s="8"/>
      <c r="K6097" s="8"/>
      <c r="L6097" s="8"/>
      <c r="M6097" s="1"/>
      <c r="W6097" s="15"/>
    </row>
    <row r="6098" spans="2:23" ht="0" hidden="1" customHeight="1" x14ac:dyDescent="0.2">
      <c r="B6098" s="8"/>
      <c r="C6098" s="8"/>
      <c r="D6098" s="8"/>
      <c r="E6098" s="8"/>
      <c r="F6098" s="8"/>
      <c r="G6098" s="8"/>
      <c r="H6098" s="8"/>
      <c r="I6098" s="8"/>
      <c r="J6098" s="8"/>
      <c r="K6098" s="8"/>
      <c r="L6098" s="8"/>
      <c r="M6098" s="1"/>
      <c r="W6098" s="15"/>
    </row>
    <row r="6099" spans="2:23" ht="0" hidden="1" customHeight="1" x14ac:dyDescent="0.2">
      <c r="B6099" s="8"/>
      <c r="C6099" s="8"/>
      <c r="D6099" s="8"/>
      <c r="E6099" s="8"/>
      <c r="F6099" s="8"/>
      <c r="G6099" s="8"/>
      <c r="H6099" s="8"/>
      <c r="I6099" s="8"/>
      <c r="J6099" s="8"/>
      <c r="K6099" s="8"/>
      <c r="L6099" s="8"/>
      <c r="M6099" s="1"/>
      <c r="W6099" s="15"/>
    </row>
    <row r="6100" spans="2:23" ht="0" hidden="1" customHeight="1" x14ac:dyDescent="0.2">
      <c r="B6100" s="8"/>
      <c r="C6100" s="8"/>
      <c r="D6100" s="8"/>
      <c r="E6100" s="8"/>
      <c r="F6100" s="8"/>
      <c r="G6100" s="8"/>
      <c r="H6100" s="8"/>
      <c r="I6100" s="8"/>
      <c r="J6100" s="8"/>
      <c r="K6100" s="8"/>
      <c r="L6100" s="8"/>
      <c r="M6100" s="1"/>
      <c r="W6100" s="15"/>
    </row>
    <row r="6101" spans="2:23" ht="0" hidden="1" customHeight="1" x14ac:dyDescent="0.2">
      <c r="B6101" s="8"/>
      <c r="C6101" s="8"/>
      <c r="D6101" s="8"/>
      <c r="E6101" s="8"/>
      <c r="F6101" s="8"/>
      <c r="G6101" s="8"/>
      <c r="H6101" s="8"/>
      <c r="I6101" s="8"/>
      <c r="J6101" s="8"/>
      <c r="K6101" s="8"/>
      <c r="L6101" s="8"/>
      <c r="M6101" s="1"/>
      <c r="W6101" s="15"/>
    </row>
    <row r="6102" spans="2:23" ht="0" hidden="1" customHeight="1" x14ac:dyDescent="0.2">
      <c r="B6102" s="8"/>
      <c r="C6102" s="8"/>
      <c r="D6102" s="8"/>
      <c r="E6102" s="8"/>
      <c r="F6102" s="8"/>
      <c r="G6102" s="8"/>
      <c r="H6102" s="8"/>
      <c r="I6102" s="8"/>
      <c r="J6102" s="8"/>
      <c r="K6102" s="8"/>
      <c r="L6102" s="8"/>
      <c r="M6102" s="1"/>
      <c r="W6102" s="15"/>
    </row>
    <row r="6103" spans="2:23" ht="0" hidden="1" customHeight="1" x14ac:dyDescent="0.2">
      <c r="B6103" s="8"/>
      <c r="C6103" s="8"/>
      <c r="D6103" s="8"/>
      <c r="E6103" s="8"/>
      <c r="F6103" s="8"/>
      <c r="G6103" s="8"/>
      <c r="H6103" s="8"/>
      <c r="I6103" s="8"/>
      <c r="J6103" s="8"/>
      <c r="K6103" s="8"/>
      <c r="L6103" s="8"/>
      <c r="M6103" s="1"/>
      <c r="W6103" s="15"/>
    </row>
    <row r="6104" spans="2:23" ht="0" hidden="1" customHeight="1" x14ac:dyDescent="0.2">
      <c r="B6104" s="8"/>
      <c r="C6104" s="8"/>
      <c r="D6104" s="8"/>
      <c r="E6104" s="8"/>
      <c r="F6104" s="8"/>
      <c r="G6104" s="8"/>
      <c r="H6104" s="8"/>
      <c r="I6104" s="8"/>
      <c r="J6104" s="8"/>
      <c r="K6104" s="8"/>
      <c r="L6104" s="8"/>
      <c r="M6104" s="1"/>
      <c r="W6104" s="15"/>
    </row>
    <row r="6105" spans="2:23" ht="0" hidden="1" customHeight="1" x14ac:dyDescent="0.2">
      <c r="B6105" s="8"/>
      <c r="C6105" s="8"/>
      <c r="D6105" s="8"/>
      <c r="E6105" s="8"/>
      <c r="F6105" s="8"/>
      <c r="G6105" s="8"/>
      <c r="H6105" s="8"/>
      <c r="I6105" s="8"/>
      <c r="J6105" s="8"/>
      <c r="K6105" s="8"/>
      <c r="L6105" s="8"/>
      <c r="M6105" s="1"/>
      <c r="W6105" s="15"/>
    </row>
    <row r="6106" spans="2:23" ht="0" hidden="1" customHeight="1" x14ac:dyDescent="0.2">
      <c r="B6106" s="8"/>
      <c r="C6106" s="8"/>
      <c r="D6106" s="8"/>
      <c r="E6106" s="8"/>
      <c r="F6106" s="8"/>
      <c r="G6106" s="8"/>
      <c r="H6106" s="8"/>
      <c r="I6106" s="8"/>
      <c r="J6106" s="8"/>
      <c r="K6106" s="8"/>
      <c r="L6106" s="8"/>
      <c r="M6106" s="1"/>
      <c r="W6106" s="15"/>
    </row>
    <row r="6107" spans="2:23" ht="0" hidden="1" customHeight="1" x14ac:dyDescent="0.2">
      <c r="B6107" s="8"/>
      <c r="C6107" s="8"/>
      <c r="D6107" s="8"/>
      <c r="E6107" s="8"/>
      <c r="F6107" s="8"/>
      <c r="G6107" s="8"/>
      <c r="H6107" s="8"/>
      <c r="I6107" s="8"/>
      <c r="J6107" s="8"/>
      <c r="K6107" s="8"/>
      <c r="L6107" s="8"/>
      <c r="M6107" s="1"/>
      <c r="W6107" s="15"/>
    </row>
    <row r="6108" spans="2:23" ht="0" hidden="1" customHeight="1" x14ac:dyDescent="0.2">
      <c r="B6108" s="8"/>
      <c r="C6108" s="8"/>
      <c r="D6108" s="8"/>
      <c r="E6108" s="8"/>
      <c r="F6108" s="8"/>
      <c r="G6108" s="8"/>
      <c r="H6108" s="8"/>
      <c r="I6108" s="8"/>
      <c r="J6108" s="8"/>
      <c r="K6108" s="8"/>
      <c r="L6108" s="8"/>
      <c r="M6108" s="1"/>
      <c r="W6108" s="15"/>
    </row>
    <row r="6109" spans="2:23" ht="0" hidden="1" customHeight="1" x14ac:dyDescent="0.2">
      <c r="B6109" s="8"/>
      <c r="C6109" s="8"/>
      <c r="D6109" s="8"/>
      <c r="E6109" s="8"/>
      <c r="F6109" s="8"/>
      <c r="G6109" s="8"/>
      <c r="H6109" s="8"/>
      <c r="I6109" s="8"/>
      <c r="J6109" s="8"/>
      <c r="K6109" s="8"/>
      <c r="L6109" s="8"/>
      <c r="M6109" s="1"/>
      <c r="W6109" s="15"/>
    </row>
    <row r="6110" spans="2:23" ht="0" hidden="1" customHeight="1" x14ac:dyDescent="0.2">
      <c r="B6110" s="8"/>
      <c r="C6110" s="8"/>
      <c r="D6110" s="8"/>
      <c r="E6110" s="8"/>
      <c r="F6110" s="8"/>
      <c r="G6110" s="8"/>
      <c r="H6110" s="8"/>
      <c r="I6110" s="8"/>
      <c r="J6110" s="8"/>
      <c r="K6110" s="8"/>
      <c r="L6110" s="8"/>
      <c r="M6110" s="1"/>
      <c r="W6110" s="15"/>
    </row>
    <row r="6111" spans="2:23" ht="0" hidden="1" customHeight="1" x14ac:dyDescent="0.2">
      <c r="B6111" s="8"/>
      <c r="C6111" s="8"/>
      <c r="D6111" s="8"/>
      <c r="E6111" s="8"/>
      <c r="F6111" s="8"/>
      <c r="G6111" s="8"/>
      <c r="H6111" s="8"/>
      <c r="I6111" s="8"/>
      <c r="J6111" s="8"/>
      <c r="K6111" s="8"/>
      <c r="L6111" s="8"/>
      <c r="M6111" s="1"/>
      <c r="W6111" s="15"/>
    </row>
    <row r="6112" spans="2:23" ht="0" hidden="1" customHeight="1" x14ac:dyDescent="0.2">
      <c r="B6112" s="8"/>
      <c r="C6112" s="8"/>
      <c r="D6112" s="8"/>
      <c r="E6112" s="8"/>
      <c r="F6112" s="8"/>
      <c r="G6112" s="8"/>
      <c r="H6112" s="8"/>
      <c r="I6112" s="8"/>
      <c r="J6112" s="8"/>
      <c r="K6112" s="8"/>
      <c r="L6112" s="8"/>
      <c r="M6112" s="1"/>
      <c r="W6112" s="15"/>
    </row>
    <row r="6113" spans="2:23" ht="0" hidden="1" customHeight="1" x14ac:dyDescent="0.2">
      <c r="B6113" s="8"/>
      <c r="C6113" s="8"/>
      <c r="D6113" s="8"/>
      <c r="E6113" s="8"/>
      <c r="F6113" s="8"/>
      <c r="G6113" s="8"/>
      <c r="H6113" s="8"/>
      <c r="I6113" s="8"/>
      <c r="J6113" s="8"/>
      <c r="K6113" s="8"/>
      <c r="L6113" s="8"/>
      <c r="M6113" s="1"/>
      <c r="W6113" s="15"/>
    </row>
    <row r="6114" spans="2:23" ht="0" hidden="1" customHeight="1" x14ac:dyDescent="0.2">
      <c r="B6114" s="8"/>
      <c r="C6114" s="8"/>
      <c r="D6114" s="8"/>
      <c r="E6114" s="8"/>
      <c r="F6114" s="8"/>
      <c r="G6114" s="8"/>
      <c r="H6114" s="8"/>
      <c r="I6114" s="8"/>
      <c r="J6114" s="8"/>
      <c r="K6114" s="8"/>
      <c r="L6114" s="8"/>
      <c r="M6114" s="1"/>
      <c r="W6114" s="15"/>
    </row>
    <row r="6115" spans="2:23" ht="0" hidden="1" customHeight="1" x14ac:dyDescent="0.2">
      <c r="B6115" s="8"/>
      <c r="C6115" s="8"/>
      <c r="D6115" s="8"/>
      <c r="E6115" s="8"/>
      <c r="F6115" s="8"/>
      <c r="G6115" s="8"/>
      <c r="H6115" s="8"/>
      <c r="I6115" s="8"/>
      <c r="J6115" s="8"/>
      <c r="K6115" s="8"/>
      <c r="L6115" s="8"/>
      <c r="M6115" s="1"/>
      <c r="W6115" s="15"/>
    </row>
    <row r="6116" spans="2:23" ht="0" hidden="1" customHeight="1" x14ac:dyDescent="0.2">
      <c r="B6116" s="8"/>
      <c r="C6116" s="8"/>
      <c r="D6116" s="8"/>
      <c r="E6116" s="8"/>
      <c r="F6116" s="8"/>
      <c r="G6116" s="8"/>
      <c r="H6116" s="8"/>
      <c r="I6116" s="8"/>
      <c r="J6116" s="8"/>
      <c r="K6116" s="8"/>
      <c r="L6116" s="8"/>
      <c r="M6116" s="1"/>
      <c r="W6116" s="15"/>
    </row>
    <row r="6117" spans="2:23" ht="0" hidden="1" customHeight="1" x14ac:dyDescent="0.2">
      <c r="B6117" s="8"/>
      <c r="C6117" s="8"/>
      <c r="D6117" s="8"/>
      <c r="E6117" s="8"/>
      <c r="F6117" s="8"/>
      <c r="G6117" s="8"/>
      <c r="H6117" s="8"/>
      <c r="I6117" s="8"/>
      <c r="J6117" s="8"/>
      <c r="K6117" s="8"/>
      <c r="L6117" s="8"/>
      <c r="M6117" s="1"/>
      <c r="W6117" s="15"/>
    </row>
    <row r="6118" spans="2:23" ht="0" hidden="1" customHeight="1" x14ac:dyDescent="0.2">
      <c r="B6118" s="8"/>
      <c r="C6118" s="8"/>
      <c r="D6118" s="8"/>
      <c r="E6118" s="8"/>
      <c r="F6118" s="8"/>
      <c r="G6118" s="8"/>
      <c r="H6118" s="8"/>
      <c r="I6118" s="8"/>
      <c r="J6118" s="8"/>
      <c r="K6118" s="8"/>
      <c r="L6118" s="8"/>
      <c r="M6118" s="1"/>
      <c r="W6118" s="15"/>
    </row>
    <row r="6119" spans="2:23" ht="0" hidden="1" customHeight="1" x14ac:dyDescent="0.2">
      <c r="B6119" s="8"/>
      <c r="C6119" s="8"/>
      <c r="D6119" s="8"/>
      <c r="E6119" s="8"/>
      <c r="F6119" s="8"/>
      <c r="G6119" s="8"/>
      <c r="H6119" s="8"/>
      <c r="I6119" s="8"/>
      <c r="J6119" s="8"/>
      <c r="K6119" s="8"/>
      <c r="L6119" s="8"/>
      <c r="M6119" s="1"/>
      <c r="W6119" s="15"/>
    </row>
    <row r="6120" spans="2:23" ht="0" hidden="1" customHeight="1" x14ac:dyDescent="0.2">
      <c r="B6120" s="8"/>
      <c r="C6120" s="8"/>
      <c r="D6120" s="8"/>
      <c r="E6120" s="8"/>
      <c r="F6120" s="8"/>
      <c r="G6120" s="8"/>
      <c r="H6120" s="8"/>
      <c r="I6120" s="8"/>
      <c r="J6120" s="8"/>
      <c r="K6120" s="8"/>
      <c r="L6120" s="8"/>
      <c r="M6120" s="1"/>
      <c r="W6120" s="15"/>
    </row>
    <row r="6121" spans="2:23" ht="0" hidden="1" customHeight="1" x14ac:dyDescent="0.2">
      <c r="B6121" s="8"/>
      <c r="C6121" s="8"/>
      <c r="D6121" s="8"/>
      <c r="E6121" s="8"/>
      <c r="F6121" s="8"/>
      <c r="G6121" s="8"/>
      <c r="H6121" s="8"/>
      <c r="I6121" s="8"/>
      <c r="J6121" s="8"/>
      <c r="K6121" s="8"/>
      <c r="L6121" s="8"/>
      <c r="M6121" s="1"/>
      <c r="W6121" s="15"/>
    </row>
    <row r="6122" spans="2:23" ht="0" hidden="1" customHeight="1" x14ac:dyDescent="0.2">
      <c r="B6122" s="8"/>
      <c r="C6122" s="8"/>
      <c r="D6122" s="8"/>
      <c r="E6122" s="8"/>
      <c r="F6122" s="8"/>
      <c r="G6122" s="8"/>
      <c r="H6122" s="8"/>
      <c r="I6122" s="8"/>
      <c r="J6122" s="8"/>
      <c r="K6122" s="8"/>
      <c r="L6122" s="8"/>
      <c r="M6122" s="1"/>
      <c r="W6122" s="15"/>
    </row>
    <row r="6123" spans="2:23" ht="0" hidden="1" customHeight="1" x14ac:dyDescent="0.2">
      <c r="B6123" s="8"/>
      <c r="C6123" s="8"/>
      <c r="D6123" s="8"/>
      <c r="E6123" s="8"/>
      <c r="F6123" s="8"/>
      <c r="G6123" s="8"/>
      <c r="H6123" s="8"/>
      <c r="I6123" s="8"/>
      <c r="J6123" s="8"/>
      <c r="K6123" s="8"/>
      <c r="L6123" s="8"/>
      <c r="M6123" s="1"/>
      <c r="W6123" s="15"/>
    </row>
    <row r="6124" spans="2:23" ht="0" hidden="1" customHeight="1" x14ac:dyDescent="0.2">
      <c r="B6124" s="8"/>
      <c r="C6124" s="8"/>
      <c r="D6124" s="8"/>
      <c r="E6124" s="8"/>
      <c r="F6124" s="8"/>
      <c r="G6124" s="8"/>
      <c r="H6124" s="8"/>
      <c r="I6124" s="8"/>
      <c r="J6124" s="8"/>
      <c r="K6124" s="8"/>
      <c r="L6124" s="8"/>
      <c r="M6124" s="1"/>
      <c r="W6124" s="15"/>
    </row>
    <row r="6125" spans="2:23" ht="0" hidden="1" customHeight="1" x14ac:dyDescent="0.2">
      <c r="B6125" s="8"/>
      <c r="C6125" s="8"/>
      <c r="D6125" s="8"/>
      <c r="E6125" s="8"/>
      <c r="F6125" s="8"/>
      <c r="G6125" s="8"/>
      <c r="H6125" s="8"/>
      <c r="I6125" s="8"/>
      <c r="J6125" s="8"/>
      <c r="K6125" s="8"/>
      <c r="L6125" s="8"/>
      <c r="M6125" s="1"/>
      <c r="W6125" s="15"/>
    </row>
    <row r="6126" spans="2:23" ht="0" hidden="1" customHeight="1" x14ac:dyDescent="0.2">
      <c r="B6126" s="8"/>
      <c r="C6126" s="8"/>
      <c r="D6126" s="8"/>
      <c r="E6126" s="8"/>
      <c r="F6126" s="8"/>
      <c r="G6126" s="8"/>
      <c r="H6126" s="8"/>
      <c r="I6126" s="8"/>
      <c r="J6126" s="8"/>
      <c r="K6126" s="8"/>
      <c r="L6126" s="8"/>
      <c r="M6126" s="1"/>
      <c r="W6126" s="15"/>
    </row>
    <row r="6127" spans="2:23" ht="0" hidden="1" customHeight="1" x14ac:dyDescent="0.2">
      <c r="B6127" s="8"/>
      <c r="C6127" s="8"/>
      <c r="D6127" s="8"/>
      <c r="E6127" s="8"/>
      <c r="F6127" s="8"/>
      <c r="G6127" s="8"/>
      <c r="H6127" s="8"/>
      <c r="I6127" s="8"/>
      <c r="J6127" s="8"/>
      <c r="K6127" s="8"/>
      <c r="L6127" s="8"/>
      <c r="M6127" s="1"/>
      <c r="W6127" s="15"/>
    </row>
    <row r="6128" spans="2:23" ht="0" hidden="1" customHeight="1" x14ac:dyDescent="0.2">
      <c r="B6128" s="8"/>
      <c r="C6128" s="8"/>
      <c r="D6128" s="8"/>
      <c r="E6128" s="8"/>
      <c r="F6128" s="8"/>
      <c r="G6128" s="8"/>
      <c r="H6128" s="8"/>
      <c r="I6128" s="8"/>
      <c r="J6128" s="8"/>
      <c r="K6128" s="8"/>
      <c r="L6128" s="8"/>
      <c r="M6128" s="1"/>
      <c r="W6128" s="15"/>
    </row>
    <row r="6129" spans="2:23" ht="0" hidden="1" customHeight="1" x14ac:dyDescent="0.2">
      <c r="B6129" s="8"/>
      <c r="C6129" s="8"/>
      <c r="D6129" s="8"/>
      <c r="E6129" s="8"/>
      <c r="F6129" s="8"/>
      <c r="G6129" s="8"/>
      <c r="H6129" s="8"/>
      <c r="I6129" s="8"/>
      <c r="J6129" s="8"/>
      <c r="K6129" s="8"/>
      <c r="L6129" s="8"/>
      <c r="M6129" s="1"/>
      <c r="W6129" s="15"/>
    </row>
    <row r="6130" spans="2:23" ht="0" hidden="1" customHeight="1" x14ac:dyDescent="0.2">
      <c r="B6130" s="8"/>
      <c r="C6130" s="8"/>
      <c r="D6130" s="8"/>
      <c r="E6130" s="8"/>
      <c r="F6130" s="8"/>
      <c r="G6130" s="8"/>
      <c r="H6130" s="8"/>
      <c r="I6130" s="8"/>
      <c r="J6130" s="8"/>
      <c r="K6130" s="8"/>
      <c r="L6130" s="8"/>
      <c r="M6130" s="1"/>
      <c r="W6130" s="15"/>
    </row>
    <row r="6131" spans="2:23" ht="0" hidden="1" customHeight="1" x14ac:dyDescent="0.2">
      <c r="B6131" s="8"/>
      <c r="C6131" s="8"/>
      <c r="D6131" s="8"/>
      <c r="E6131" s="8"/>
      <c r="F6131" s="8"/>
      <c r="G6131" s="8"/>
      <c r="H6131" s="8"/>
      <c r="I6131" s="8"/>
      <c r="J6131" s="8"/>
      <c r="K6131" s="8"/>
      <c r="L6131" s="8"/>
      <c r="M6131" s="1"/>
      <c r="W6131" s="15"/>
    </row>
    <row r="6132" spans="2:23" ht="0" hidden="1" customHeight="1" x14ac:dyDescent="0.2">
      <c r="B6132" s="8"/>
      <c r="C6132" s="8"/>
      <c r="D6132" s="8"/>
      <c r="E6132" s="8"/>
      <c r="F6132" s="8"/>
      <c r="G6132" s="8"/>
      <c r="H6132" s="8"/>
      <c r="I6132" s="8"/>
      <c r="J6132" s="8"/>
      <c r="K6132" s="8"/>
      <c r="L6132" s="8"/>
      <c r="M6132" s="1"/>
      <c r="W6132" s="15"/>
    </row>
    <row r="6133" spans="2:23" ht="0" hidden="1" customHeight="1" x14ac:dyDescent="0.2">
      <c r="B6133" s="8"/>
      <c r="C6133" s="8"/>
      <c r="D6133" s="8"/>
      <c r="E6133" s="8"/>
      <c r="F6133" s="8"/>
      <c r="G6133" s="8"/>
      <c r="H6133" s="8"/>
      <c r="I6133" s="8"/>
      <c r="J6133" s="8"/>
      <c r="K6133" s="8"/>
      <c r="L6133" s="8"/>
      <c r="M6133" s="1"/>
      <c r="W6133" s="15"/>
    </row>
    <row r="6134" spans="2:23" ht="0" hidden="1" customHeight="1" x14ac:dyDescent="0.2">
      <c r="B6134" s="8"/>
      <c r="C6134" s="8"/>
      <c r="D6134" s="8"/>
      <c r="E6134" s="8"/>
      <c r="F6134" s="8"/>
      <c r="G6134" s="8"/>
      <c r="H6134" s="8"/>
      <c r="I6134" s="8"/>
      <c r="J6134" s="8"/>
      <c r="K6134" s="8"/>
      <c r="L6134" s="8"/>
      <c r="M6134" s="1"/>
      <c r="W6134" s="15"/>
    </row>
    <row r="6135" spans="2:23" ht="0" hidden="1" customHeight="1" x14ac:dyDescent="0.2">
      <c r="B6135" s="8"/>
      <c r="C6135" s="8"/>
      <c r="D6135" s="8"/>
      <c r="E6135" s="8"/>
      <c r="F6135" s="8"/>
      <c r="G6135" s="8"/>
      <c r="H6135" s="8"/>
      <c r="I6135" s="8"/>
      <c r="J6135" s="8"/>
      <c r="K6135" s="8"/>
      <c r="L6135" s="8"/>
      <c r="M6135" s="1"/>
      <c r="W6135" s="15"/>
    </row>
    <row r="6136" spans="2:23" ht="0" hidden="1" customHeight="1" x14ac:dyDescent="0.2">
      <c r="B6136" s="8"/>
      <c r="C6136" s="8"/>
      <c r="D6136" s="8"/>
      <c r="E6136" s="8"/>
      <c r="F6136" s="8"/>
      <c r="G6136" s="8"/>
      <c r="H6136" s="8"/>
      <c r="I6136" s="8"/>
      <c r="J6136" s="8"/>
      <c r="K6136" s="8"/>
      <c r="L6136" s="8"/>
      <c r="M6136" s="1"/>
      <c r="W6136" s="15"/>
    </row>
    <row r="6137" spans="2:23" ht="0" hidden="1" customHeight="1" x14ac:dyDescent="0.2">
      <c r="B6137" s="8"/>
      <c r="C6137" s="8"/>
      <c r="D6137" s="8"/>
      <c r="E6137" s="8"/>
      <c r="F6137" s="8"/>
      <c r="G6137" s="8"/>
      <c r="H6137" s="8"/>
      <c r="I6137" s="8"/>
      <c r="J6137" s="8"/>
      <c r="K6137" s="8"/>
      <c r="L6137" s="8"/>
      <c r="M6137" s="1"/>
      <c r="W6137" s="15"/>
    </row>
    <row r="6138" spans="2:23" ht="0" hidden="1" customHeight="1" x14ac:dyDescent="0.2">
      <c r="B6138" s="8"/>
      <c r="C6138" s="8"/>
      <c r="D6138" s="8"/>
      <c r="E6138" s="8"/>
      <c r="F6138" s="8"/>
      <c r="G6138" s="8"/>
      <c r="H6138" s="8"/>
      <c r="I6138" s="8"/>
      <c r="J6138" s="8"/>
      <c r="K6138" s="8"/>
      <c r="L6138" s="8"/>
      <c r="M6138" s="1"/>
      <c r="W6138" s="15"/>
    </row>
    <row r="6139" spans="2:23" ht="0" hidden="1" customHeight="1" x14ac:dyDescent="0.2">
      <c r="B6139" s="8"/>
      <c r="C6139" s="8"/>
      <c r="D6139" s="8"/>
      <c r="E6139" s="8"/>
      <c r="F6139" s="8"/>
      <c r="G6139" s="8"/>
      <c r="H6139" s="8"/>
      <c r="I6139" s="8"/>
      <c r="J6139" s="8"/>
      <c r="K6139" s="8"/>
      <c r="L6139" s="8"/>
      <c r="M6139" s="1"/>
      <c r="W6139" s="15"/>
    </row>
    <row r="6140" spans="2:23" ht="0" hidden="1" customHeight="1" x14ac:dyDescent="0.2">
      <c r="B6140" s="8"/>
      <c r="C6140" s="8"/>
      <c r="D6140" s="8"/>
      <c r="E6140" s="8"/>
      <c r="F6140" s="8"/>
      <c r="G6140" s="8"/>
      <c r="H6140" s="8"/>
      <c r="I6140" s="8"/>
      <c r="J6140" s="8"/>
      <c r="K6140" s="8"/>
      <c r="L6140" s="8"/>
      <c r="M6140" s="1"/>
      <c r="W6140" s="15"/>
    </row>
    <row r="6141" spans="2:23" ht="0" hidden="1" customHeight="1" x14ac:dyDescent="0.2">
      <c r="B6141" s="8"/>
      <c r="C6141" s="8"/>
      <c r="D6141" s="8"/>
      <c r="E6141" s="8"/>
      <c r="F6141" s="8"/>
      <c r="G6141" s="8"/>
      <c r="H6141" s="8"/>
      <c r="I6141" s="8"/>
      <c r="J6141" s="8"/>
      <c r="K6141" s="8"/>
      <c r="L6141" s="8"/>
      <c r="M6141" s="1"/>
      <c r="W6141" s="15"/>
    </row>
    <row r="6142" spans="2:23" ht="0" hidden="1" customHeight="1" x14ac:dyDescent="0.2">
      <c r="B6142" s="8"/>
      <c r="C6142" s="8"/>
      <c r="D6142" s="8"/>
      <c r="E6142" s="8"/>
      <c r="F6142" s="8"/>
      <c r="G6142" s="8"/>
      <c r="H6142" s="8"/>
      <c r="I6142" s="8"/>
      <c r="J6142" s="8"/>
      <c r="K6142" s="8"/>
      <c r="L6142" s="8"/>
      <c r="M6142" s="1"/>
      <c r="W6142" s="15"/>
    </row>
    <row r="6143" spans="2:23" ht="0" hidden="1" customHeight="1" x14ac:dyDescent="0.2">
      <c r="B6143" s="8"/>
      <c r="C6143" s="8"/>
      <c r="D6143" s="8"/>
      <c r="E6143" s="8"/>
      <c r="F6143" s="8"/>
      <c r="G6143" s="8"/>
      <c r="H6143" s="8"/>
      <c r="I6143" s="8"/>
      <c r="J6143" s="8"/>
      <c r="K6143" s="8"/>
      <c r="L6143" s="8"/>
      <c r="M6143" s="1"/>
      <c r="W6143" s="15"/>
    </row>
    <row r="6144" spans="2:23" ht="0" hidden="1" customHeight="1" x14ac:dyDescent="0.2">
      <c r="B6144" s="8"/>
      <c r="C6144" s="8"/>
      <c r="D6144" s="8"/>
      <c r="E6144" s="8"/>
      <c r="F6144" s="8"/>
      <c r="G6144" s="8"/>
      <c r="H6144" s="8"/>
      <c r="I6144" s="8"/>
      <c r="J6144" s="8"/>
      <c r="K6144" s="8"/>
      <c r="L6144" s="8"/>
      <c r="M6144" s="1"/>
      <c r="W6144" s="15"/>
    </row>
    <row r="6145" spans="2:23" ht="0" hidden="1" customHeight="1" x14ac:dyDescent="0.2">
      <c r="B6145" s="8"/>
      <c r="C6145" s="8"/>
      <c r="D6145" s="8"/>
      <c r="E6145" s="8"/>
      <c r="F6145" s="8"/>
      <c r="G6145" s="8"/>
      <c r="H6145" s="8"/>
      <c r="I6145" s="8"/>
      <c r="J6145" s="8"/>
      <c r="K6145" s="8"/>
      <c r="L6145" s="8"/>
      <c r="M6145" s="1"/>
      <c r="W6145" s="15"/>
    </row>
    <row r="6146" spans="2:23" ht="0" hidden="1" customHeight="1" x14ac:dyDescent="0.2">
      <c r="B6146" s="8"/>
      <c r="C6146" s="8"/>
      <c r="D6146" s="8"/>
      <c r="E6146" s="8"/>
      <c r="F6146" s="8"/>
      <c r="G6146" s="8"/>
      <c r="H6146" s="8"/>
      <c r="I6146" s="8"/>
      <c r="J6146" s="8"/>
      <c r="K6146" s="8"/>
      <c r="L6146" s="8"/>
      <c r="M6146" s="1"/>
      <c r="W6146" s="15"/>
    </row>
    <row r="6147" spans="2:23" ht="0" hidden="1" customHeight="1" x14ac:dyDescent="0.2">
      <c r="B6147" s="8"/>
      <c r="C6147" s="8"/>
      <c r="D6147" s="8"/>
      <c r="E6147" s="8"/>
      <c r="F6147" s="8"/>
      <c r="G6147" s="8"/>
      <c r="H6147" s="8"/>
      <c r="I6147" s="8"/>
      <c r="J6147" s="8"/>
      <c r="K6147" s="8"/>
      <c r="L6147" s="8"/>
      <c r="M6147" s="1"/>
      <c r="W6147" s="15"/>
    </row>
    <row r="6148" spans="2:23" ht="0" hidden="1" customHeight="1" x14ac:dyDescent="0.2">
      <c r="B6148" s="8"/>
      <c r="C6148" s="8"/>
      <c r="D6148" s="8"/>
      <c r="E6148" s="8"/>
      <c r="F6148" s="8"/>
      <c r="G6148" s="8"/>
      <c r="H6148" s="8"/>
      <c r="I6148" s="8"/>
      <c r="J6148" s="8"/>
      <c r="K6148" s="8"/>
      <c r="L6148" s="8"/>
      <c r="M6148" s="1"/>
      <c r="W6148" s="15"/>
    </row>
    <row r="6149" spans="2:23" ht="0" hidden="1" customHeight="1" x14ac:dyDescent="0.2">
      <c r="B6149" s="8"/>
      <c r="C6149" s="8"/>
      <c r="D6149" s="8"/>
      <c r="E6149" s="8"/>
      <c r="F6149" s="8"/>
      <c r="G6149" s="8"/>
      <c r="H6149" s="8"/>
      <c r="I6149" s="8"/>
      <c r="J6149" s="8"/>
      <c r="K6149" s="8"/>
      <c r="L6149" s="8"/>
      <c r="M6149" s="1"/>
      <c r="W6149" s="15"/>
    </row>
    <row r="6150" spans="2:23" ht="0" hidden="1" customHeight="1" x14ac:dyDescent="0.2">
      <c r="B6150" s="8"/>
      <c r="C6150" s="8"/>
      <c r="D6150" s="8"/>
      <c r="E6150" s="8"/>
      <c r="F6150" s="8"/>
      <c r="G6150" s="8"/>
      <c r="H6150" s="8"/>
      <c r="I6150" s="8"/>
      <c r="J6150" s="8"/>
      <c r="K6150" s="8"/>
      <c r="L6150" s="8"/>
      <c r="M6150" s="1"/>
      <c r="W6150" s="15"/>
    </row>
    <row r="6151" spans="2:23" ht="0" hidden="1" customHeight="1" x14ac:dyDescent="0.2">
      <c r="B6151" s="8"/>
      <c r="C6151" s="8"/>
      <c r="D6151" s="8"/>
      <c r="E6151" s="8"/>
      <c r="F6151" s="8"/>
      <c r="G6151" s="8"/>
      <c r="H6151" s="8"/>
      <c r="I6151" s="8"/>
      <c r="J6151" s="8"/>
      <c r="K6151" s="8"/>
      <c r="L6151" s="8"/>
      <c r="M6151" s="1"/>
      <c r="W6151" s="15"/>
    </row>
    <row r="6152" spans="2:23" ht="0" hidden="1" customHeight="1" x14ac:dyDescent="0.2">
      <c r="B6152" s="8"/>
      <c r="C6152" s="8"/>
      <c r="D6152" s="8"/>
      <c r="E6152" s="8"/>
      <c r="F6152" s="8"/>
      <c r="G6152" s="8"/>
      <c r="H6152" s="8"/>
      <c r="I6152" s="8"/>
      <c r="J6152" s="8"/>
      <c r="K6152" s="8"/>
      <c r="L6152" s="8"/>
      <c r="M6152" s="1"/>
      <c r="W6152" s="15"/>
    </row>
    <row r="6153" spans="2:23" ht="0" hidden="1" customHeight="1" x14ac:dyDescent="0.2">
      <c r="B6153" s="8"/>
      <c r="C6153" s="8"/>
      <c r="D6153" s="8"/>
      <c r="E6153" s="8"/>
      <c r="F6153" s="8"/>
      <c r="G6153" s="8"/>
      <c r="H6153" s="8"/>
      <c r="I6153" s="8"/>
      <c r="J6153" s="8"/>
      <c r="K6153" s="8"/>
      <c r="L6153" s="8"/>
      <c r="M6153" s="1"/>
      <c r="W6153" s="15"/>
    </row>
    <row r="6154" spans="2:23" ht="0" hidden="1" customHeight="1" x14ac:dyDescent="0.2">
      <c r="B6154" s="8"/>
      <c r="C6154" s="8"/>
      <c r="D6154" s="8"/>
      <c r="E6154" s="8"/>
      <c r="F6154" s="8"/>
      <c r="G6154" s="8"/>
      <c r="H6154" s="8"/>
      <c r="I6154" s="8"/>
      <c r="J6154" s="8"/>
      <c r="K6154" s="8"/>
      <c r="L6154" s="8"/>
      <c r="M6154" s="1"/>
      <c r="W6154" s="15"/>
    </row>
    <row r="6155" spans="2:23" ht="0" hidden="1" customHeight="1" x14ac:dyDescent="0.2">
      <c r="B6155" s="8"/>
      <c r="C6155" s="8"/>
      <c r="D6155" s="8"/>
      <c r="E6155" s="8"/>
      <c r="F6155" s="8"/>
      <c r="G6155" s="8"/>
      <c r="H6155" s="8"/>
      <c r="I6155" s="8"/>
      <c r="J6155" s="8"/>
      <c r="K6155" s="8"/>
      <c r="L6155" s="8"/>
      <c r="M6155" s="1"/>
      <c r="W6155" s="15"/>
    </row>
    <row r="6156" spans="2:23" ht="0" hidden="1" customHeight="1" x14ac:dyDescent="0.2">
      <c r="B6156" s="8"/>
      <c r="C6156" s="8"/>
      <c r="D6156" s="8"/>
      <c r="E6156" s="8"/>
      <c r="F6156" s="8"/>
      <c r="G6156" s="8"/>
      <c r="H6156" s="8"/>
      <c r="I6156" s="8"/>
      <c r="J6156" s="8"/>
      <c r="K6156" s="8"/>
      <c r="L6156" s="8"/>
      <c r="M6156" s="1"/>
      <c r="W6156" s="15"/>
    </row>
    <row r="6157" spans="2:23" ht="0" hidden="1" customHeight="1" x14ac:dyDescent="0.2">
      <c r="B6157" s="8"/>
      <c r="C6157" s="8"/>
      <c r="D6157" s="8"/>
      <c r="E6157" s="8"/>
      <c r="F6157" s="8"/>
      <c r="G6157" s="8"/>
      <c r="H6157" s="8"/>
      <c r="I6157" s="8"/>
      <c r="J6157" s="8"/>
      <c r="K6157" s="8"/>
      <c r="L6157" s="8"/>
      <c r="M6157" s="1"/>
      <c r="W6157" s="15"/>
    </row>
    <row r="6158" spans="2:23" ht="0" hidden="1" customHeight="1" x14ac:dyDescent="0.2">
      <c r="B6158" s="8"/>
      <c r="C6158" s="8"/>
      <c r="D6158" s="8"/>
      <c r="E6158" s="8"/>
      <c r="F6158" s="8"/>
      <c r="G6158" s="8"/>
      <c r="H6158" s="8"/>
      <c r="I6158" s="8"/>
      <c r="J6158" s="8"/>
      <c r="K6158" s="8"/>
      <c r="L6158" s="8"/>
      <c r="M6158" s="1"/>
      <c r="W6158" s="15"/>
    </row>
    <row r="6159" spans="2:23" ht="0" hidden="1" customHeight="1" x14ac:dyDescent="0.2">
      <c r="B6159" s="8"/>
      <c r="C6159" s="8"/>
      <c r="D6159" s="8"/>
      <c r="E6159" s="8"/>
      <c r="F6159" s="8"/>
      <c r="G6159" s="8"/>
      <c r="H6159" s="8"/>
      <c r="I6159" s="8"/>
      <c r="J6159" s="8"/>
      <c r="K6159" s="8"/>
      <c r="L6159" s="8"/>
      <c r="M6159" s="1"/>
      <c r="W6159" s="15"/>
    </row>
    <row r="6160" spans="2:23" ht="0" hidden="1" customHeight="1" x14ac:dyDescent="0.2">
      <c r="B6160" s="8"/>
      <c r="C6160" s="8"/>
      <c r="D6160" s="8"/>
      <c r="E6160" s="8"/>
      <c r="F6160" s="8"/>
      <c r="G6160" s="8"/>
      <c r="H6160" s="8"/>
      <c r="I6160" s="8"/>
      <c r="J6160" s="8"/>
      <c r="K6160" s="8"/>
      <c r="L6160" s="8"/>
      <c r="M6160" s="1"/>
      <c r="W6160" s="15"/>
    </row>
    <row r="6161" spans="2:23" ht="0" hidden="1" customHeight="1" x14ac:dyDescent="0.2">
      <c r="B6161" s="8"/>
      <c r="C6161" s="8"/>
      <c r="D6161" s="8"/>
      <c r="E6161" s="8"/>
      <c r="F6161" s="8"/>
      <c r="G6161" s="8"/>
      <c r="H6161" s="8"/>
      <c r="I6161" s="8"/>
      <c r="J6161" s="8"/>
      <c r="K6161" s="8"/>
      <c r="L6161" s="8"/>
      <c r="M6161" s="1"/>
      <c r="W6161" s="15"/>
    </row>
    <row r="6162" spans="2:23" ht="0" hidden="1" customHeight="1" x14ac:dyDescent="0.2">
      <c r="B6162" s="8"/>
      <c r="C6162" s="8"/>
      <c r="D6162" s="8"/>
      <c r="E6162" s="8"/>
      <c r="F6162" s="8"/>
      <c r="G6162" s="8"/>
      <c r="H6162" s="8"/>
      <c r="I6162" s="8"/>
      <c r="J6162" s="8"/>
      <c r="K6162" s="8"/>
      <c r="L6162" s="8"/>
      <c r="M6162" s="1"/>
      <c r="W6162" s="15"/>
    </row>
    <row r="6163" spans="2:23" ht="0" hidden="1" customHeight="1" x14ac:dyDescent="0.2">
      <c r="B6163" s="8"/>
      <c r="C6163" s="8"/>
      <c r="D6163" s="8"/>
      <c r="E6163" s="8"/>
      <c r="F6163" s="8"/>
      <c r="G6163" s="8"/>
      <c r="H6163" s="8"/>
      <c r="I6163" s="8"/>
      <c r="J6163" s="8"/>
      <c r="K6163" s="8"/>
      <c r="L6163" s="8"/>
      <c r="M6163" s="1"/>
      <c r="W6163" s="15"/>
    </row>
    <row r="6164" spans="2:23" ht="0" hidden="1" customHeight="1" x14ac:dyDescent="0.2">
      <c r="B6164" s="8"/>
      <c r="C6164" s="8"/>
      <c r="D6164" s="8"/>
      <c r="E6164" s="8"/>
      <c r="F6164" s="8"/>
      <c r="G6164" s="8"/>
      <c r="H6164" s="8"/>
      <c r="I6164" s="8"/>
      <c r="J6164" s="8"/>
      <c r="K6164" s="8"/>
      <c r="L6164" s="8"/>
      <c r="M6164" s="1"/>
      <c r="W6164" s="15"/>
    </row>
    <row r="6165" spans="2:23" ht="0" hidden="1" customHeight="1" x14ac:dyDescent="0.2">
      <c r="B6165" s="8"/>
      <c r="C6165" s="8"/>
      <c r="D6165" s="8"/>
      <c r="E6165" s="8"/>
      <c r="F6165" s="8"/>
      <c r="G6165" s="8"/>
      <c r="H6165" s="8"/>
      <c r="I6165" s="8"/>
      <c r="J6165" s="8"/>
      <c r="K6165" s="8"/>
      <c r="L6165" s="8"/>
      <c r="M6165" s="1"/>
      <c r="W6165" s="15"/>
    </row>
    <row r="6166" spans="2:23" ht="0" hidden="1" customHeight="1" x14ac:dyDescent="0.2">
      <c r="B6166" s="8"/>
      <c r="C6166" s="8"/>
      <c r="D6166" s="8"/>
      <c r="E6166" s="8"/>
      <c r="F6166" s="8"/>
      <c r="G6166" s="8"/>
      <c r="H6166" s="8"/>
      <c r="I6166" s="8"/>
      <c r="J6166" s="8"/>
      <c r="K6166" s="8"/>
      <c r="L6166" s="8"/>
      <c r="M6166" s="1"/>
      <c r="W6166" s="15"/>
    </row>
    <row r="6167" spans="2:23" ht="0" hidden="1" customHeight="1" x14ac:dyDescent="0.2">
      <c r="B6167" s="8"/>
      <c r="C6167" s="8"/>
      <c r="D6167" s="8"/>
      <c r="E6167" s="8"/>
      <c r="F6167" s="8"/>
      <c r="G6167" s="8"/>
      <c r="H6167" s="8"/>
      <c r="I6167" s="8"/>
      <c r="J6167" s="8"/>
      <c r="K6167" s="8"/>
      <c r="L6167" s="8"/>
      <c r="M6167" s="1"/>
      <c r="W6167" s="15"/>
    </row>
    <row r="6168" spans="2:23" ht="0" hidden="1" customHeight="1" x14ac:dyDescent="0.2">
      <c r="B6168" s="8"/>
      <c r="C6168" s="8"/>
      <c r="D6168" s="8"/>
      <c r="E6168" s="8"/>
      <c r="F6168" s="8"/>
      <c r="G6168" s="8"/>
      <c r="H6168" s="8"/>
      <c r="I6168" s="8"/>
      <c r="J6168" s="8"/>
      <c r="K6168" s="8"/>
      <c r="L6168" s="8"/>
      <c r="M6168" s="1"/>
      <c r="W6168" s="15"/>
    </row>
    <row r="6169" spans="2:23" ht="0" hidden="1" customHeight="1" x14ac:dyDescent="0.2">
      <c r="B6169" s="8"/>
      <c r="C6169" s="8"/>
      <c r="D6169" s="8"/>
      <c r="E6169" s="8"/>
      <c r="F6169" s="8"/>
      <c r="G6169" s="8"/>
      <c r="H6169" s="8"/>
      <c r="I6169" s="8"/>
      <c r="J6169" s="8"/>
      <c r="K6169" s="8"/>
      <c r="L6169" s="8"/>
      <c r="M6169" s="1"/>
      <c r="W6169" s="15"/>
    </row>
    <row r="6170" spans="2:23" ht="0" hidden="1" customHeight="1" x14ac:dyDescent="0.2">
      <c r="B6170" s="8"/>
      <c r="C6170" s="8"/>
      <c r="D6170" s="8"/>
      <c r="E6170" s="8"/>
      <c r="F6170" s="8"/>
      <c r="G6170" s="8"/>
      <c r="H6170" s="8"/>
      <c r="I6170" s="8"/>
      <c r="J6170" s="8"/>
      <c r="K6170" s="8"/>
      <c r="L6170" s="8"/>
      <c r="M6170" s="1"/>
      <c r="W6170" s="15"/>
    </row>
    <row r="6171" spans="2:23" ht="0" hidden="1" customHeight="1" x14ac:dyDescent="0.2">
      <c r="B6171" s="8"/>
      <c r="C6171" s="8"/>
      <c r="D6171" s="8"/>
      <c r="E6171" s="8"/>
      <c r="F6171" s="8"/>
      <c r="G6171" s="8"/>
      <c r="H6171" s="8"/>
      <c r="I6171" s="8"/>
      <c r="J6171" s="8"/>
      <c r="K6171" s="8"/>
      <c r="L6171" s="8"/>
      <c r="M6171" s="1"/>
      <c r="W6171" s="15"/>
    </row>
    <row r="6172" spans="2:23" ht="0" hidden="1" customHeight="1" x14ac:dyDescent="0.2">
      <c r="B6172" s="8"/>
      <c r="C6172" s="8"/>
      <c r="D6172" s="8"/>
      <c r="E6172" s="8"/>
      <c r="F6172" s="8"/>
      <c r="G6172" s="8"/>
      <c r="H6172" s="8"/>
      <c r="I6172" s="8"/>
      <c r="J6172" s="8"/>
      <c r="K6172" s="8"/>
      <c r="L6172" s="8"/>
      <c r="M6172" s="1"/>
      <c r="W6172" s="15"/>
    </row>
    <row r="6173" spans="2:23" ht="0" hidden="1" customHeight="1" x14ac:dyDescent="0.2">
      <c r="B6173" s="8"/>
      <c r="C6173" s="8"/>
      <c r="D6173" s="8"/>
      <c r="E6173" s="8"/>
      <c r="F6173" s="8"/>
      <c r="G6173" s="8"/>
      <c r="H6173" s="8"/>
      <c r="I6173" s="8"/>
      <c r="J6173" s="8"/>
      <c r="K6173" s="8"/>
      <c r="L6173" s="8"/>
      <c r="M6173" s="1"/>
      <c r="W6173" s="15"/>
    </row>
    <row r="6174" spans="2:23" ht="0" hidden="1" customHeight="1" x14ac:dyDescent="0.2">
      <c r="B6174" s="8"/>
      <c r="C6174" s="8"/>
      <c r="D6174" s="8"/>
      <c r="E6174" s="8"/>
      <c r="F6174" s="8"/>
      <c r="G6174" s="8"/>
      <c r="H6174" s="8"/>
      <c r="I6174" s="8"/>
      <c r="J6174" s="8"/>
      <c r="K6174" s="8"/>
      <c r="L6174" s="8"/>
      <c r="M6174" s="1"/>
      <c r="W6174" s="15"/>
    </row>
    <row r="6175" spans="2:23" ht="0" hidden="1" customHeight="1" x14ac:dyDescent="0.2">
      <c r="B6175" s="8"/>
      <c r="C6175" s="8"/>
      <c r="D6175" s="8"/>
      <c r="E6175" s="8"/>
      <c r="F6175" s="8"/>
      <c r="G6175" s="8"/>
      <c r="H6175" s="8"/>
      <c r="I6175" s="8"/>
      <c r="J6175" s="8"/>
      <c r="K6175" s="8"/>
      <c r="L6175" s="8"/>
      <c r="M6175" s="1"/>
      <c r="W6175" s="15"/>
    </row>
    <row r="6176" spans="2:23" ht="0" hidden="1" customHeight="1" x14ac:dyDescent="0.2">
      <c r="B6176" s="8"/>
      <c r="C6176" s="8"/>
      <c r="D6176" s="8"/>
      <c r="E6176" s="8"/>
      <c r="F6176" s="8"/>
      <c r="G6176" s="8"/>
      <c r="H6176" s="8"/>
      <c r="I6176" s="8"/>
      <c r="J6176" s="8"/>
      <c r="K6176" s="8"/>
      <c r="L6176" s="8"/>
      <c r="M6176" s="1"/>
      <c r="W6176" s="15"/>
    </row>
    <row r="6177" spans="2:23" ht="0" hidden="1" customHeight="1" x14ac:dyDescent="0.2">
      <c r="B6177" s="8"/>
      <c r="C6177" s="8"/>
      <c r="D6177" s="8"/>
      <c r="E6177" s="8"/>
      <c r="F6177" s="8"/>
      <c r="G6177" s="8"/>
      <c r="H6177" s="8"/>
      <c r="I6177" s="8"/>
      <c r="J6177" s="8"/>
      <c r="K6177" s="8"/>
      <c r="L6177" s="8"/>
      <c r="M6177" s="1"/>
      <c r="W6177" s="15"/>
    </row>
    <row r="6178" spans="2:23" ht="0" hidden="1" customHeight="1" x14ac:dyDescent="0.2">
      <c r="B6178" s="8"/>
      <c r="C6178" s="8"/>
      <c r="D6178" s="8"/>
      <c r="E6178" s="8"/>
      <c r="F6178" s="8"/>
      <c r="G6178" s="8"/>
      <c r="H6178" s="8"/>
      <c r="I6178" s="8"/>
      <c r="J6178" s="8"/>
      <c r="K6178" s="8"/>
      <c r="L6178" s="8"/>
      <c r="M6178" s="1"/>
      <c r="W6178" s="15"/>
    </row>
    <row r="6179" spans="2:23" ht="0" hidden="1" customHeight="1" x14ac:dyDescent="0.2">
      <c r="B6179" s="8"/>
      <c r="C6179" s="8"/>
      <c r="D6179" s="8"/>
      <c r="E6179" s="8"/>
      <c r="F6179" s="8"/>
      <c r="G6179" s="8"/>
      <c r="H6179" s="8"/>
      <c r="I6179" s="8"/>
      <c r="J6179" s="8"/>
      <c r="K6179" s="8"/>
      <c r="L6179" s="8"/>
      <c r="M6179" s="1"/>
      <c r="W6179" s="15"/>
    </row>
    <row r="6180" spans="2:23" ht="0" hidden="1" customHeight="1" x14ac:dyDescent="0.2">
      <c r="B6180" s="8"/>
      <c r="C6180" s="8"/>
      <c r="D6180" s="8"/>
      <c r="E6180" s="8"/>
      <c r="F6180" s="8"/>
      <c r="G6180" s="8"/>
      <c r="H6180" s="8"/>
      <c r="I6180" s="8"/>
      <c r="J6180" s="8"/>
      <c r="K6180" s="8"/>
      <c r="L6180" s="8"/>
      <c r="M6180" s="1"/>
      <c r="W6180" s="15"/>
    </row>
    <row r="6181" spans="2:23" ht="0" hidden="1" customHeight="1" x14ac:dyDescent="0.2">
      <c r="B6181" s="8"/>
      <c r="C6181" s="8"/>
      <c r="D6181" s="8"/>
      <c r="E6181" s="8"/>
      <c r="F6181" s="8"/>
      <c r="G6181" s="8"/>
      <c r="H6181" s="8"/>
      <c r="I6181" s="8"/>
      <c r="J6181" s="8"/>
      <c r="K6181" s="8"/>
      <c r="L6181" s="8"/>
      <c r="M6181" s="1"/>
      <c r="W6181" s="15"/>
    </row>
    <row r="6182" spans="2:23" ht="0" hidden="1" customHeight="1" x14ac:dyDescent="0.2">
      <c r="B6182" s="8"/>
      <c r="C6182" s="8"/>
      <c r="D6182" s="8"/>
      <c r="E6182" s="8"/>
      <c r="F6182" s="8"/>
      <c r="G6182" s="8"/>
      <c r="H6182" s="8"/>
      <c r="I6182" s="8"/>
      <c r="J6182" s="8"/>
      <c r="K6182" s="8"/>
      <c r="L6182" s="8"/>
      <c r="M6182" s="1"/>
      <c r="W6182" s="15"/>
    </row>
    <row r="6183" spans="2:23" ht="0" hidden="1" customHeight="1" x14ac:dyDescent="0.2">
      <c r="B6183" s="8"/>
      <c r="C6183" s="8"/>
      <c r="D6183" s="8"/>
      <c r="E6183" s="8"/>
      <c r="F6183" s="8"/>
      <c r="G6183" s="8"/>
      <c r="H6183" s="8"/>
      <c r="I6183" s="8"/>
      <c r="J6183" s="8"/>
      <c r="K6183" s="8"/>
      <c r="L6183" s="8"/>
      <c r="M6183" s="1"/>
      <c r="W6183" s="15"/>
    </row>
    <row r="6184" spans="2:23" ht="0" hidden="1" customHeight="1" x14ac:dyDescent="0.2">
      <c r="B6184" s="8"/>
      <c r="C6184" s="8"/>
      <c r="D6184" s="8"/>
      <c r="E6184" s="8"/>
      <c r="F6184" s="8"/>
      <c r="G6184" s="8"/>
      <c r="H6184" s="8"/>
      <c r="I6184" s="8"/>
      <c r="J6184" s="8"/>
      <c r="K6184" s="8"/>
      <c r="L6184" s="8"/>
      <c r="M6184" s="1"/>
      <c r="W6184" s="15"/>
    </row>
    <row r="6185" spans="2:23" ht="0" hidden="1" customHeight="1" x14ac:dyDescent="0.2">
      <c r="B6185" s="8"/>
      <c r="C6185" s="8"/>
      <c r="D6185" s="8"/>
      <c r="E6185" s="8"/>
      <c r="F6185" s="8"/>
      <c r="G6185" s="8"/>
      <c r="H6185" s="8"/>
      <c r="I6185" s="8"/>
      <c r="J6185" s="8"/>
      <c r="K6185" s="8"/>
      <c r="L6185" s="8"/>
      <c r="M6185" s="1"/>
      <c r="W6185" s="15"/>
    </row>
    <row r="6186" spans="2:23" ht="0" hidden="1" customHeight="1" x14ac:dyDescent="0.2">
      <c r="B6186" s="8"/>
      <c r="C6186" s="8"/>
      <c r="D6186" s="8"/>
      <c r="E6186" s="8"/>
      <c r="F6186" s="8"/>
      <c r="G6186" s="8"/>
      <c r="H6186" s="8"/>
      <c r="I6186" s="8"/>
      <c r="J6186" s="8"/>
      <c r="K6186" s="8"/>
      <c r="L6186" s="8"/>
      <c r="M6186" s="1"/>
      <c r="W6186" s="15"/>
    </row>
    <row r="6187" spans="2:23" ht="0" hidden="1" customHeight="1" x14ac:dyDescent="0.2">
      <c r="B6187" s="8"/>
      <c r="C6187" s="8"/>
      <c r="D6187" s="8"/>
      <c r="E6187" s="8"/>
      <c r="F6187" s="8"/>
      <c r="G6187" s="8"/>
      <c r="H6187" s="8"/>
      <c r="I6187" s="8"/>
      <c r="J6187" s="8"/>
      <c r="K6187" s="8"/>
      <c r="L6187" s="8"/>
      <c r="M6187" s="1"/>
      <c r="W6187" s="15"/>
    </row>
    <row r="6188" spans="2:23" ht="0" hidden="1" customHeight="1" x14ac:dyDescent="0.2">
      <c r="B6188" s="8"/>
      <c r="C6188" s="8"/>
      <c r="D6188" s="8"/>
      <c r="E6188" s="8"/>
      <c r="F6188" s="8"/>
      <c r="G6188" s="8"/>
      <c r="H6188" s="8"/>
      <c r="I6188" s="8"/>
      <c r="J6188" s="8"/>
      <c r="K6188" s="8"/>
      <c r="L6188" s="8"/>
      <c r="M6188" s="1"/>
      <c r="W6188" s="15"/>
    </row>
    <row r="6189" spans="2:23" ht="0" hidden="1" customHeight="1" x14ac:dyDescent="0.2">
      <c r="B6189" s="8"/>
      <c r="C6189" s="8"/>
      <c r="D6189" s="8"/>
      <c r="E6189" s="8"/>
      <c r="F6189" s="8"/>
      <c r="G6189" s="8"/>
      <c r="H6189" s="8"/>
      <c r="I6189" s="8"/>
      <c r="J6189" s="8"/>
      <c r="K6189" s="8"/>
      <c r="L6189" s="8"/>
      <c r="M6189" s="1"/>
      <c r="W6189" s="15"/>
    </row>
    <row r="6190" spans="2:23" ht="0" hidden="1" customHeight="1" x14ac:dyDescent="0.2">
      <c r="B6190" s="8"/>
      <c r="C6190" s="8"/>
      <c r="D6190" s="8"/>
      <c r="E6190" s="8"/>
      <c r="F6190" s="8"/>
      <c r="G6190" s="8"/>
      <c r="H6190" s="8"/>
      <c r="I6190" s="8"/>
      <c r="J6190" s="8"/>
      <c r="K6190" s="8"/>
      <c r="L6190" s="8"/>
      <c r="M6190" s="1"/>
      <c r="W6190" s="15"/>
    </row>
    <row r="6191" spans="2:23" ht="0" hidden="1" customHeight="1" x14ac:dyDescent="0.2">
      <c r="B6191" s="8"/>
      <c r="C6191" s="8"/>
      <c r="D6191" s="8"/>
      <c r="E6191" s="8"/>
      <c r="F6191" s="8"/>
      <c r="G6191" s="8"/>
      <c r="H6191" s="8"/>
      <c r="I6191" s="8"/>
      <c r="J6191" s="8"/>
      <c r="K6191" s="8"/>
      <c r="L6191" s="8"/>
      <c r="M6191" s="1"/>
      <c r="W6191" s="15"/>
    </row>
    <row r="6192" spans="2:23" ht="0" hidden="1" customHeight="1" x14ac:dyDescent="0.2">
      <c r="B6192" s="8"/>
      <c r="C6192" s="8"/>
      <c r="D6192" s="8"/>
      <c r="E6192" s="8"/>
      <c r="F6192" s="8"/>
      <c r="G6192" s="8"/>
      <c r="H6192" s="8"/>
      <c r="I6192" s="8"/>
      <c r="J6192" s="8"/>
      <c r="K6192" s="8"/>
      <c r="L6192" s="8"/>
      <c r="M6192" s="1"/>
      <c r="W6192" s="15"/>
    </row>
    <row r="6193" spans="2:23" ht="0" hidden="1" customHeight="1" x14ac:dyDescent="0.2">
      <c r="B6193" s="8"/>
      <c r="C6193" s="8"/>
      <c r="D6193" s="8"/>
      <c r="E6193" s="8"/>
      <c r="F6193" s="8"/>
      <c r="G6193" s="8"/>
      <c r="H6193" s="8"/>
      <c r="I6193" s="8"/>
      <c r="J6193" s="8"/>
      <c r="K6193" s="8"/>
      <c r="L6193" s="8"/>
      <c r="M6193" s="1"/>
      <c r="W6193" s="15"/>
    </row>
    <row r="6194" spans="2:23" ht="0" hidden="1" customHeight="1" x14ac:dyDescent="0.2">
      <c r="B6194" s="8"/>
      <c r="C6194" s="8"/>
      <c r="D6194" s="8"/>
      <c r="E6194" s="8"/>
      <c r="F6194" s="8"/>
      <c r="G6194" s="8"/>
      <c r="H6194" s="8"/>
      <c r="I6194" s="8"/>
      <c r="J6194" s="8"/>
      <c r="K6194" s="8"/>
      <c r="L6194" s="8"/>
      <c r="M6194" s="1"/>
      <c r="W6194" s="15"/>
    </row>
    <row r="6195" spans="2:23" ht="0" hidden="1" customHeight="1" x14ac:dyDescent="0.2">
      <c r="B6195" s="8"/>
      <c r="C6195" s="8"/>
      <c r="D6195" s="8"/>
      <c r="E6195" s="8"/>
      <c r="F6195" s="8"/>
      <c r="G6195" s="8"/>
      <c r="H6195" s="8"/>
      <c r="I6195" s="8"/>
      <c r="J6195" s="8"/>
      <c r="K6195" s="8"/>
      <c r="L6195" s="8"/>
      <c r="M6195" s="1"/>
      <c r="W6195" s="15"/>
    </row>
    <row r="6196" spans="2:23" ht="0" hidden="1" customHeight="1" x14ac:dyDescent="0.2">
      <c r="B6196" s="8"/>
      <c r="C6196" s="8"/>
      <c r="D6196" s="8"/>
      <c r="E6196" s="8"/>
      <c r="F6196" s="8"/>
      <c r="G6196" s="8"/>
      <c r="H6196" s="8"/>
      <c r="I6196" s="8"/>
      <c r="J6196" s="8"/>
      <c r="K6196" s="8"/>
      <c r="L6196" s="8"/>
      <c r="M6196" s="1"/>
      <c r="W6196" s="15"/>
    </row>
    <row r="6197" spans="2:23" ht="0" hidden="1" customHeight="1" x14ac:dyDescent="0.2">
      <c r="B6197" s="8"/>
      <c r="C6197" s="8"/>
      <c r="D6197" s="8"/>
      <c r="E6197" s="8"/>
      <c r="F6197" s="8"/>
      <c r="G6197" s="8"/>
      <c r="H6197" s="8"/>
      <c r="I6197" s="8"/>
      <c r="J6197" s="8"/>
      <c r="K6197" s="8"/>
      <c r="L6197" s="8"/>
      <c r="M6197" s="1"/>
      <c r="W6197" s="15"/>
    </row>
    <row r="6198" spans="2:23" ht="0" hidden="1" customHeight="1" x14ac:dyDescent="0.2">
      <c r="B6198" s="8"/>
      <c r="C6198" s="8"/>
      <c r="D6198" s="8"/>
      <c r="E6198" s="8"/>
      <c r="F6198" s="8"/>
      <c r="G6198" s="8"/>
      <c r="H6198" s="8"/>
      <c r="I6198" s="8"/>
      <c r="J6198" s="8"/>
      <c r="K6198" s="8"/>
      <c r="L6198" s="8"/>
      <c r="M6198" s="1"/>
      <c r="W6198" s="15"/>
    </row>
    <row r="6199" spans="2:23" ht="0" hidden="1" customHeight="1" x14ac:dyDescent="0.2">
      <c r="B6199" s="8"/>
      <c r="C6199" s="8"/>
      <c r="D6199" s="8"/>
      <c r="E6199" s="8"/>
      <c r="F6199" s="8"/>
      <c r="G6199" s="8"/>
      <c r="H6199" s="8"/>
      <c r="I6199" s="8"/>
      <c r="J6199" s="8"/>
      <c r="K6199" s="8"/>
      <c r="L6199" s="8"/>
      <c r="M6199" s="1"/>
      <c r="W6199" s="15"/>
    </row>
    <row r="6200" spans="2:23" ht="0" hidden="1" customHeight="1" x14ac:dyDescent="0.2">
      <c r="B6200" s="8"/>
      <c r="C6200" s="8"/>
      <c r="D6200" s="8"/>
      <c r="E6200" s="8"/>
      <c r="F6200" s="8"/>
      <c r="G6200" s="8"/>
      <c r="H6200" s="8"/>
      <c r="I6200" s="8"/>
      <c r="J6200" s="8"/>
      <c r="K6200" s="8"/>
      <c r="L6200" s="8"/>
      <c r="M6200" s="1"/>
      <c r="W6200" s="15"/>
    </row>
    <row r="6201" spans="2:23" ht="0" hidden="1" customHeight="1" x14ac:dyDescent="0.2">
      <c r="B6201" s="8"/>
      <c r="C6201" s="8"/>
      <c r="D6201" s="8"/>
      <c r="E6201" s="8"/>
      <c r="F6201" s="8"/>
      <c r="G6201" s="8"/>
      <c r="H6201" s="8"/>
      <c r="I6201" s="8"/>
      <c r="J6201" s="8"/>
      <c r="K6201" s="8"/>
      <c r="L6201" s="8"/>
      <c r="M6201" s="1"/>
      <c r="W6201" s="15"/>
    </row>
    <row r="6202" spans="2:23" ht="0" hidden="1" customHeight="1" x14ac:dyDescent="0.2">
      <c r="B6202" s="8"/>
      <c r="C6202" s="8"/>
      <c r="D6202" s="8"/>
      <c r="E6202" s="8"/>
      <c r="F6202" s="8"/>
      <c r="G6202" s="8"/>
      <c r="H6202" s="8"/>
      <c r="I6202" s="8"/>
      <c r="J6202" s="8"/>
      <c r="K6202" s="8"/>
      <c r="L6202" s="8"/>
      <c r="M6202" s="1"/>
      <c r="W6202" s="15"/>
    </row>
    <row r="6203" spans="2:23" ht="0" hidden="1" customHeight="1" x14ac:dyDescent="0.2">
      <c r="B6203" s="8"/>
      <c r="C6203" s="8"/>
      <c r="D6203" s="8"/>
      <c r="E6203" s="8"/>
      <c r="F6203" s="8"/>
      <c r="G6203" s="8"/>
      <c r="H6203" s="8"/>
      <c r="I6203" s="8"/>
      <c r="J6203" s="8"/>
      <c r="K6203" s="8"/>
      <c r="L6203" s="8"/>
      <c r="M6203" s="1"/>
      <c r="W6203" s="15"/>
    </row>
    <row r="6204" spans="2:23" ht="0" hidden="1" customHeight="1" x14ac:dyDescent="0.2">
      <c r="B6204" s="8"/>
      <c r="C6204" s="8"/>
      <c r="D6204" s="8"/>
      <c r="E6204" s="8"/>
      <c r="F6204" s="8"/>
      <c r="G6204" s="8"/>
      <c r="H6204" s="8"/>
      <c r="I6204" s="8"/>
      <c r="J6204" s="8"/>
      <c r="K6204" s="8"/>
      <c r="L6204" s="8"/>
      <c r="M6204" s="1"/>
      <c r="W6204" s="15"/>
    </row>
    <row r="6205" spans="2:23" ht="0" hidden="1" customHeight="1" x14ac:dyDescent="0.2">
      <c r="B6205" s="8"/>
      <c r="C6205" s="8"/>
      <c r="D6205" s="8"/>
      <c r="E6205" s="8"/>
      <c r="F6205" s="8"/>
      <c r="G6205" s="8"/>
      <c r="H6205" s="8"/>
      <c r="I6205" s="8"/>
      <c r="J6205" s="8"/>
      <c r="K6205" s="8"/>
      <c r="L6205" s="8"/>
      <c r="M6205" s="1"/>
      <c r="W6205" s="15"/>
    </row>
    <row r="6206" spans="2:23" ht="0" hidden="1" customHeight="1" x14ac:dyDescent="0.2">
      <c r="B6206" s="8"/>
      <c r="C6206" s="8"/>
      <c r="D6206" s="8"/>
      <c r="E6206" s="8"/>
      <c r="F6206" s="8"/>
      <c r="G6206" s="8"/>
      <c r="H6206" s="8"/>
      <c r="I6206" s="8"/>
      <c r="J6206" s="8"/>
      <c r="K6206" s="8"/>
      <c r="L6206" s="8"/>
      <c r="M6206" s="1"/>
      <c r="W6206" s="15"/>
    </row>
    <row r="6207" spans="2:23" ht="0" hidden="1" customHeight="1" x14ac:dyDescent="0.2">
      <c r="B6207" s="8"/>
      <c r="C6207" s="8"/>
      <c r="D6207" s="8"/>
      <c r="E6207" s="8"/>
      <c r="F6207" s="8"/>
      <c r="G6207" s="8"/>
      <c r="H6207" s="8"/>
      <c r="I6207" s="8"/>
      <c r="J6207" s="8"/>
      <c r="K6207" s="8"/>
      <c r="L6207" s="8"/>
      <c r="M6207" s="1"/>
      <c r="W6207" s="15"/>
    </row>
    <row r="6208" spans="2:23" ht="0" hidden="1" customHeight="1" x14ac:dyDescent="0.2">
      <c r="B6208" s="8"/>
      <c r="C6208" s="8"/>
      <c r="D6208" s="8"/>
      <c r="E6208" s="8"/>
      <c r="F6208" s="8"/>
      <c r="G6208" s="8"/>
      <c r="H6208" s="8"/>
      <c r="I6208" s="8"/>
      <c r="J6208" s="8"/>
      <c r="K6208" s="8"/>
      <c r="L6208" s="8"/>
      <c r="M6208" s="1"/>
      <c r="W6208" s="15"/>
    </row>
    <row r="6209" spans="2:23" ht="0" hidden="1" customHeight="1" x14ac:dyDescent="0.2">
      <c r="B6209" s="8"/>
      <c r="C6209" s="8"/>
      <c r="D6209" s="8"/>
      <c r="E6209" s="8"/>
      <c r="F6209" s="8"/>
      <c r="G6209" s="8"/>
      <c r="H6209" s="8"/>
      <c r="I6209" s="8"/>
      <c r="J6209" s="8"/>
      <c r="K6209" s="8"/>
      <c r="L6209" s="8"/>
      <c r="M6209" s="1"/>
      <c r="W6209" s="15"/>
    </row>
    <row r="6210" spans="2:23" ht="0" hidden="1" customHeight="1" x14ac:dyDescent="0.2">
      <c r="B6210" s="8"/>
      <c r="C6210" s="8"/>
      <c r="D6210" s="8"/>
      <c r="E6210" s="8"/>
      <c r="F6210" s="8"/>
      <c r="G6210" s="8"/>
      <c r="H6210" s="8"/>
      <c r="I6210" s="8"/>
      <c r="J6210" s="8"/>
      <c r="K6210" s="8"/>
      <c r="L6210" s="8"/>
      <c r="M6210" s="1"/>
      <c r="W6210" s="15"/>
    </row>
    <row r="6211" spans="2:23" ht="0" hidden="1" customHeight="1" x14ac:dyDescent="0.2">
      <c r="B6211" s="8"/>
      <c r="C6211" s="8"/>
      <c r="D6211" s="8"/>
      <c r="E6211" s="8"/>
      <c r="F6211" s="8"/>
      <c r="G6211" s="8"/>
      <c r="H6211" s="8"/>
      <c r="I6211" s="8"/>
      <c r="J6211" s="8"/>
      <c r="K6211" s="8"/>
      <c r="L6211" s="8"/>
      <c r="M6211" s="1"/>
      <c r="W6211" s="15"/>
    </row>
    <row r="6212" spans="2:23" ht="0" hidden="1" customHeight="1" x14ac:dyDescent="0.2">
      <c r="B6212" s="8"/>
      <c r="C6212" s="8"/>
      <c r="D6212" s="8"/>
      <c r="E6212" s="8"/>
      <c r="F6212" s="8"/>
      <c r="G6212" s="8"/>
      <c r="H6212" s="8"/>
      <c r="I6212" s="8"/>
      <c r="J6212" s="8"/>
      <c r="K6212" s="8"/>
      <c r="L6212" s="8"/>
      <c r="M6212" s="1"/>
      <c r="W6212" s="15"/>
    </row>
    <row r="6213" spans="2:23" ht="0" hidden="1" customHeight="1" x14ac:dyDescent="0.2">
      <c r="B6213" s="8"/>
      <c r="C6213" s="8"/>
      <c r="D6213" s="8"/>
      <c r="E6213" s="8"/>
      <c r="F6213" s="8"/>
      <c r="G6213" s="8"/>
      <c r="H6213" s="8"/>
      <c r="I6213" s="8"/>
      <c r="J6213" s="8"/>
      <c r="K6213" s="8"/>
      <c r="L6213" s="8"/>
      <c r="M6213" s="1"/>
      <c r="W6213" s="15"/>
    </row>
    <row r="6214" spans="2:23" ht="0" hidden="1" customHeight="1" x14ac:dyDescent="0.2">
      <c r="B6214" s="8"/>
      <c r="C6214" s="8"/>
      <c r="D6214" s="8"/>
      <c r="E6214" s="8"/>
      <c r="F6214" s="8"/>
      <c r="G6214" s="8"/>
      <c r="H6214" s="8"/>
      <c r="I6214" s="8"/>
      <c r="J6214" s="8"/>
      <c r="K6214" s="8"/>
      <c r="L6214" s="8"/>
      <c r="M6214" s="1"/>
      <c r="W6214" s="15"/>
    </row>
    <row r="6215" spans="2:23" ht="0" hidden="1" customHeight="1" x14ac:dyDescent="0.2">
      <c r="B6215" s="8"/>
      <c r="C6215" s="8"/>
      <c r="D6215" s="8"/>
      <c r="E6215" s="8"/>
      <c r="F6215" s="8"/>
      <c r="G6215" s="8"/>
      <c r="H6215" s="8"/>
      <c r="I6215" s="8"/>
      <c r="J6215" s="8"/>
      <c r="K6215" s="8"/>
      <c r="L6215" s="8"/>
      <c r="M6215" s="1"/>
      <c r="W6215" s="15"/>
    </row>
    <row r="6216" spans="2:23" ht="0" hidden="1" customHeight="1" x14ac:dyDescent="0.2">
      <c r="B6216" s="8"/>
      <c r="C6216" s="8"/>
      <c r="D6216" s="8"/>
      <c r="E6216" s="8"/>
      <c r="F6216" s="8"/>
      <c r="G6216" s="8"/>
      <c r="H6216" s="8"/>
      <c r="I6216" s="8"/>
      <c r="J6216" s="8"/>
      <c r="K6216" s="8"/>
      <c r="L6216" s="8"/>
      <c r="M6216" s="1"/>
      <c r="W6216" s="15"/>
    </row>
    <row r="6217" spans="2:23" ht="0" hidden="1" customHeight="1" x14ac:dyDescent="0.2">
      <c r="B6217" s="8"/>
      <c r="C6217" s="8"/>
      <c r="D6217" s="8"/>
      <c r="E6217" s="8"/>
      <c r="F6217" s="8"/>
      <c r="G6217" s="8"/>
      <c r="H6217" s="8"/>
      <c r="I6217" s="8"/>
      <c r="J6217" s="8"/>
      <c r="K6217" s="8"/>
      <c r="L6217" s="8"/>
      <c r="M6217" s="1"/>
      <c r="W6217" s="15"/>
    </row>
    <row r="6218" spans="2:23" ht="0" hidden="1" customHeight="1" x14ac:dyDescent="0.2">
      <c r="B6218" s="8"/>
      <c r="C6218" s="8"/>
      <c r="D6218" s="8"/>
      <c r="E6218" s="8"/>
      <c r="F6218" s="8"/>
      <c r="G6218" s="8"/>
      <c r="H6218" s="8"/>
      <c r="I6218" s="8"/>
      <c r="J6218" s="8"/>
      <c r="K6218" s="8"/>
      <c r="L6218" s="8"/>
      <c r="M6218" s="1"/>
      <c r="W6218" s="15"/>
    </row>
    <row r="6219" spans="2:23" ht="0" hidden="1" customHeight="1" x14ac:dyDescent="0.2">
      <c r="B6219" s="8"/>
      <c r="C6219" s="8"/>
      <c r="D6219" s="8"/>
      <c r="E6219" s="8"/>
      <c r="F6219" s="8"/>
      <c r="G6219" s="8"/>
      <c r="H6219" s="8"/>
      <c r="I6219" s="8"/>
      <c r="J6219" s="8"/>
      <c r="K6219" s="8"/>
      <c r="L6219" s="8"/>
      <c r="M6219" s="1"/>
      <c r="W6219" s="15"/>
    </row>
    <row r="6220" spans="2:23" ht="0" hidden="1" customHeight="1" x14ac:dyDescent="0.2">
      <c r="B6220" s="8"/>
      <c r="C6220" s="8"/>
      <c r="D6220" s="8"/>
      <c r="E6220" s="8"/>
      <c r="F6220" s="8"/>
      <c r="G6220" s="8"/>
      <c r="H6220" s="8"/>
      <c r="I6220" s="8"/>
      <c r="J6220" s="8"/>
      <c r="K6220" s="8"/>
      <c r="L6220" s="8"/>
      <c r="M6220" s="1"/>
      <c r="W6220" s="15"/>
    </row>
    <row r="6221" spans="2:23" ht="0" hidden="1" customHeight="1" x14ac:dyDescent="0.2">
      <c r="B6221" s="8"/>
      <c r="C6221" s="8"/>
      <c r="D6221" s="8"/>
      <c r="E6221" s="8"/>
      <c r="F6221" s="8"/>
      <c r="G6221" s="8"/>
      <c r="H6221" s="8"/>
      <c r="I6221" s="8"/>
      <c r="J6221" s="8"/>
      <c r="K6221" s="8"/>
      <c r="L6221" s="8"/>
      <c r="M6221" s="1"/>
      <c r="W6221" s="15"/>
    </row>
    <row r="6222" spans="2:23" ht="0" hidden="1" customHeight="1" x14ac:dyDescent="0.2">
      <c r="B6222" s="8"/>
      <c r="C6222" s="8"/>
      <c r="D6222" s="8"/>
      <c r="E6222" s="8"/>
      <c r="F6222" s="8"/>
      <c r="G6222" s="8"/>
      <c r="H6222" s="8"/>
      <c r="I6222" s="8"/>
      <c r="J6222" s="8"/>
      <c r="K6222" s="8"/>
      <c r="L6222" s="8"/>
      <c r="M6222" s="1"/>
      <c r="W6222" s="15"/>
    </row>
    <row r="6223" spans="2:23" ht="0" hidden="1" customHeight="1" x14ac:dyDescent="0.2">
      <c r="B6223" s="8"/>
      <c r="C6223" s="8"/>
      <c r="D6223" s="8"/>
      <c r="E6223" s="8"/>
      <c r="F6223" s="8"/>
      <c r="G6223" s="8"/>
      <c r="H6223" s="8"/>
      <c r="I6223" s="8"/>
      <c r="J6223" s="8"/>
      <c r="K6223" s="8"/>
      <c r="L6223" s="8"/>
      <c r="M6223" s="1"/>
      <c r="W6223" s="15"/>
    </row>
    <row r="6224" spans="2:23" ht="0" hidden="1" customHeight="1" x14ac:dyDescent="0.2">
      <c r="B6224" s="8"/>
      <c r="C6224" s="8"/>
      <c r="D6224" s="8"/>
      <c r="E6224" s="8"/>
      <c r="F6224" s="8"/>
      <c r="G6224" s="8"/>
      <c r="H6224" s="8"/>
      <c r="I6224" s="8"/>
      <c r="J6224" s="8"/>
      <c r="K6224" s="8"/>
      <c r="L6224" s="8"/>
      <c r="M6224" s="1"/>
      <c r="W6224" s="15"/>
    </row>
    <row r="6225" spans="2:23" ht="0" hidden="1" customHeight="1" x14ac:dyDescent="0.2">
      <c r="B6225" s="8"/>
      <c r="C6225" s="8"/>
      <c r="D6225" s="8"/>
      <c r="E6225" s="8"/>
      <c r="F6225" s="8"/>
      <c r="G6225" s="8"/>
      <c r="H6225" s="8"/>
      <c r="I6225" s="8"/>
      <c r="J6225" s="8"/>
      <c r="K6225" s="8"/>
      <c r="L6225" s="8"/>
      <c r="M6225" s="1"/>
      <c r="W6225" s="15"/>
    </row>
    <row r="6226" spans="2:23" ht="0" hidden="1" customHeight="1" x14ac:dyDescent="0.2">
      <c r="B6226" s="8"/>
      <c r="C6226" s="8"/>
      <c r="D6226" s="8"/>
      <c r="E6226" s="8"/>
      <c r="F6226" s="8"/>
      <c r="G6226" s="8"/>
      <c r="H6226" s="8"/>
      <c r="I6226" s="8"/>
      <c r="J6226" s="8"/>
      <c r="K6226" s="8"/>
      <c r="L6226" s="8"/>
      <c r="M6226" s="1"/>
      <c r="W6226" s="15"/>
    </row>
    <row r="6227" spans="2:23" ht="0" hidden="1" customHeight="1" x14ac:dyDescent="0.2">
      <c r="B6227" s="8"/>
      <c r="C6227" s="8"/>
      <c r="D6227" s="8"/>
      <c r="E6227" s="8"/>
      <c r="F6227" s="8"/>
      <c r="G6227" s="8"/>
      <c r="H6227" s="8"/>
      <c r="I6227" s="8"/>
      <c r="J6227" s="8"/>
      <c r="K6227" s="8"/>
      <c r="L6227" s="8"/>
      <c r="M6227" s="1"/>
      <c r="W6227" s="15"/>
    </row>
    <row r="6228" spans="2:23" ht="0" hidden="1" customHeight="1" x14ac:dyDescent="0.2">
      <c r="B6228" s="8"/>
      <c r="C6228" s="8"/>
      <c r="D6228" s="8"/>
      <c r="E6228" s="8"/>
      <c r="F6228" s="8"/>
      <c r="G6228" s="8"/>
      <c r="H6228" s="8"/>
      <c r="I6228" s="8"/>
      <c r="J6228" s="8"/>
      <c r="K6228" s="8"/>
      <c r="L6228" s="8"/>
      <c r="M6228" s="1"/>
      <c r="W6228" s="15"/>
    </row>
    <row r="6229" spans="2:23" ht="0" hidden="1" customHeight="1" x14ac:dyDescent="0.2">
      <c r="B6229" s="8"/>
      <c r="C6229" s="8"/>
      <c r="D6229" s="8"/>
      <c r="E6229" s="8"/>
      <c r="F6229" s="8"/>
      <c r="G6229" s="8"/>
      <c r="H6229" s="8"/>
      <c r="I6229" s="8"/>
      <c r="J6229" s="8"/>
      <c r="K6229" s="8"/>
      <c r="L6229" s="8"/>
      <c r="M6229" s="1"/>
      <c r="W6229" s="15"/>
    </row>
    <row r="6230" spans="2:23" ht="0" hidden="1" customHeight="1" x14ac:dyDescent="0.2">
      <c r="B6230" s="8"/>
      <c r="C6230" s="8"/>
      <c r="D6230" s="8"/>
      <c r="E6230" s="8"/>
      <c r="F6230" s="8"/>
      <c r="G6230" s="8"/>
      <c r="H6230" s="8"/>
      <c r="I6230" s="8"/>
      <c r="J6230" s="8"/>
      <c r="K6230" s="8"/>
      <c r="L6230" s="8"/>
      <c r="M6230" s="1"/>
      <c r="W6230" s="15"/>
    </row>
    <row r="6231" spans="2:23" ht="0" hidden="1" customHeight="1" x14ac:dyDescent="0.2">
      <c r="B6231" s="8"/>
      <c r="C6231" s="8"/>
      <c r="D6231" s="8"/>
      <c r="E6231" s="8"/>
      <c r="F6231" s="8"/>
      <c r="G6231" s="8"/>
      <c r="H6231" s="8"/>
      <c r="I6231" s="8"/>
      <c r="J6231" s="8"/>
      <c r="K6231" s="8"/>
      <c r="L6231" s="8"/>
      <c r="M6231" s="1"/>
      <c r="W6231" s="15"/>
    </row>
    <row r="6232" spans="2:23" ht="0" hidden="1" customHeight="1" x14ac:dyDescent="0.2">
      <c r="B6232" s="8"/>
      <c r="C6232" s="8"/>
      <c r="D6232" s="8"/>
      <c r="E6232" s="8"/>
      <c r="F6232" s="8"/>
      <c r="G6232" s="8"/>
      <c r="H6232" s="8"/>
      <c r="I6232" s="8"/>
      <c r="J6232" s="8"/>
      <c r="K6232" s="8"/>
      <c r="L6232" s="8"/>
      <c r="M6232" s="1"/>
      <c r="W6232" s="15"/>
    </row>
    <row r="6233" spans="2:23" ht="0" hidden="1" customHeight="1" x14ac:dyDescent="0.2">
      <c r="B6233" s="8"/>
      <c r="C6233" s="8"/>
      <c r="D6233" s="8"/>
      <c r="E6233" s="8"/>
      <c r="F6233" s="8"/>
      <c r="G6233" s="8"/>
      <c r="H6233" s="8"/>
      <c r="I6233" s="8"/>
      <c r="J6233" s="8"/>
      <c r="K6233" s="8"/>
      <c r="L6233" s="8"/>
      <c r="M6233" s="1"/>
      <c r="W6233" s="15"/>
    </row>
    <row r="6234" spans="2:23" ht="0" hidden="1" customHeight="1" x14ac:dyDescent="0.2">
      <c r="B6234" s="8"/>
      <c r="C6234" s="8"/>
      <c r="D6234" s="8"/>
      <c r="E6234" s="8"/>
      <c r="F6234" s="8"/>
      <c r="G6234" s="8"/>
      <c r="H6234" s="8"/>
      <c r="I6234" s="8"/>
      <c r="J6234" s="8"/>
      <c r="K6234" s="8"/>
      <c r="L6234" s="8"/>
      <c r="M6234" s="1"/>
      <c r="W6234" s="15"/>
    </row>
    <row r="6235" spans="2:23" ht="0" hidden="1" customHeight="1" x14ac:dyDescent="0.2">
      <c r="B6235" s="8"/>
      <c r="C6235" s="8"/>
      <c r="D6235" s="8"/>
      <c r="E6235" s="8"/>
      <c r="F6235" s="8"/>
      <c r="G6235" s="8"/>
      <c r="H6235" s="8"/>
      <c r="I6235" s="8"/>
      <c r="J6235" s="8"/>
      <c r="K6235" s="8"/>
      <c r="L6235" s="8"/>
      <c r="M6235" s="1"/>
      <c r="W6235" s="15"/>
    </row>
    <row r="6236" spans="2:23" ht="0" hidden="1" customHeight="1" x14ac:dyDescent="0.2">
      <c r="B6236" s="8"/>
      <c r="C6236" s="8"/>
      <c r="D6236" s="8"/>
      <c r="E6236" s="8"/>
      <c r="F6236" s="8"/>
      <c r="G6236" s="8"/>
      <c r="H6236" s="8"/>
      <c r="I6236" s="8"/>
      <c r="J6236" s="8"/>
      <c r="K6236" s="8"/>
      <c r="L6236" s="8"/>
      <c r="M6236" s="1"/>
      <c r="W6236" s="15"/>
    </row>
    <row r="6237" spans="2:23" ht="0" hidden="1" customHeight="1" x14ac:dyDescent="0.2">
      <c r="B6237" s="8"/>
      <c r="C6237" s="8"/>
      <c r="D6237" s="8"/>
      <c r="E6237" s="8"/>
      <c r="F6237" s="8"/>
      <c r="G6237" s="8"/>
      <c r="H6237" s="8"/>
      <c r="I6237" s="8"/>
      <c r="J6237" s="8"/>
      <c r="K6237" s="8"/>
      <c r="L6237" s="8"/>
      <c r="M6237" s="1"/>
      <c r="W6237" s="15"/>
    </row>
    <row r="6238" spans="2:23" ht="0" hidden="1" customHeight="1" x14ac:dyDescent="0.2">
      <c r="B6238" s="8"/>
      <c r="C6238" s="8"/>
      <c r="D6238" s="8"/>
      <c r="E6238" s="8"/>
      <c r="F6238" s="8"/>
      <c r="G6238" s="8"/>
      <c r="H6238" s="8"/>
      <c r="I6238" s="8"/>
      <c r="J6238" s="8"/>
      <c r="K6238" s="8"/>
      <c r="L6238" s="8"/>
      <c r="M6238" s="1"/>
      <c r="W6238" s="15"/>
    </row>
    <row r="6239" spans="2:23" ht="0" hidden="1" customHeight="1" x14ac:dyDescent="0.2">
      <c r="B6239" s="8"/>
      <c r="C6239" s="8"/>
      <c r="D6239" s="8"/>
      <c r="E6239" s="8"/>
      <c r="F6239" s="8"/>
      <c r="G6239" s="8"/>
      <c r="H6239" s="8"/>
      <c r="I6239" s="8"/>
      <c r="J6239" s="8"/>
      <c r="K6239" s="8"/>
      <c r="L6239" s="8"/>
      <c r="M6239" s="1"/>
      <c r="W6239" s="15"/>
    </row>
    <row r="6240" spans="2:23" ht="0" hidden="1" customHeight="1" x14ac:dyDescent="0.2">
      <c r="B6240" s="8"/>
      <c r="C6240" s="8"/>
      <c r="D6240" s="8"/>
      <c r="E6240" s="8"/>
      <c r="F6240" s="8"/>
      <c r="G6240" s="8"/>
      <c r="H6240" s="8"/>
      <c r="I6240" s="8"/>
      <c r="J6240" s="8"/>
      <c r="K6240" s="8"/>
      <c r="L6240" s="8"/>
      <c r="M6240" s="1"/>
      <c r="W6240" s="15"/>
    </row>
    <row r="6241" spans="2:23" ht="0" hidden="1" customHeight="1" x14ac:dyDescent="0.2">
      <c r="B6241" s="8"/>
      <c r="C6241" s="8"/>
      <c r="D6241" s="8"/>
      <c r="E6241" s="8"/>
      <c r="F6241" s="8"/>
      <c r="G6241" s="8"/>
      <c r="H6241" s="8"/>
      <c r="I6241" s="8"/>
      <c r="J6241" s="8"/>
      <c r="K6241" s="8"/>
      <c r="L6241" s="8"/>
      <c r="M6241" s="1"/>
      <c r="W6241" s="15"/>
    </row>
    <row r="6242" spans="2:23" ht="0" hidden="1" customHeight="1" x14ac:dyDescent="0.2">
      <c r="B6242" s="8"/>
      <c r="C6242" s="8"/>
      <c r="D6242" s="8"/>
      <c r="E6242" s="8"/>
      <c r="F6242" s="8"/>
      <c r="G6242" s="8"/>
      <c r="H6242" s="8"/>
      <c r="I6242" s="8"/>
      <c r="J6242" s="8"/>
      <c r="K6242" s="8"/>
      <c r="L6242" s="8"/>
      <c r="M6242" s="1"/>
      <c r="W6242" s="15"/>
    </row>
    <row r="6243" spans="2:23" ht="0" hidden="1" customHeight="1" x14ac:dyDescent="0.2">
      <c r="B6243" s="8"/>
      <c r="C6243" s="8"/>
      <c r="D6243" s="8"/>
      <c r="E6243" s="8"/>
      <c r="F6243" s="8"/>
      <c r="G6243" s="8"/>
      <c r="H6243" s="8"/>
      <c r="I6243" s="8"/>
      <c r="J6243" s="8"/>
      <c r="K6243" s="8"/>
      <c r="L6243" s="8"/>
      <c r="M6243" s="1"/>
      <c r="W6243" s="15"/>
    </row>
    <row r="6244" spans="2:23" ht="0" hidden="1" customHeight="1" x14ac:dyDescent="0.2">
      <c r="B6244" s="8"/>
      <c r="C6244" s="8"/>
      <c r="D6244" s="8"/>
      <c r="E6244" s="8"/>
      <c r="F6244" s="8"/>
      <c r="G6244" s="8"/>
      <c r="H6244" s="8"/>
      <c r="I6244" s="8"/>
      <c r="J6244" s="8"/>
      <c r="K6244" s="8"/>
      <c r="L6244" s="8"/>
      <c r="M6244" s="1"/>
      <c r="W6244" s="15"/>
    </row>
    <row r="6245" spans="2:23" ht="0" hidden="1" customHeight="1" x14ac:dyDescent="0.2">
      <c r="B6245" s="8"/>
      <c r="C6245" s="8"/>
      <c r="D6245" s="8"/>
      <c r="E6245" s="8"/>
      <c r="F6245" s="8"/>
      <c r="G6245" s="8"/>
      <c r="H6245" s="8"/>
      <c r="I6245" s="8"/>
      <c r="J6245" s="8"/>
      <c r="K6245" s="8"/>
      <c r="L6245" s="8"/>
      <c r="M6245" s="1"/>
      <c r="W6245" s="15"/>
    </row>
    <row r="6246" spans="2:23" ht="0" hidden="1" customHeight="1" x14ac:dyDescent="0.2">
      <c r="B6246" s="8"/>
      <c r="C6246" s="8"/>
      <c r="D6246" s="8"/>
      <c r="E6246" s="8"/>
      <c r="F6246" s="8"/>
      <c r="G6246" s="8"/>
      <c r="H6246" s="8"/>
      <c r="I6246" s="8"/>
      <c r="J6246" s="8"/>
      <c r="K6246" s="8"/>
      <c r="L6246" s="8"/>
      <c r="M6246" s="1"/>
      <c r="W6246" s="15"/>
    </row>
    <row r="6247" spans="2:23" ht="0" hidden="1" customHeight="1" x14ac:dyDescent="0.2">
      <c r="B6247" s="8"/>
      <c r="C6247" s="8"/>
      <c r="D6247" s="8"/>
      <c r="E6247" s="8"/>
      <c r="F6247" s="8"/>
      <c r="G6247" s="8"/>
      <c r="H6247" s="8"/>
      <c r="I6247" s="8"/>
      <c r="J6247" s="8"/>
      <c r="K6247" s="8"/>
      <c r="L6247" s="8"/>
      <c r="M6247" s="1"/>
      <c r="W6247" s="15"/>
    </row>
    <row r="6248" spans="2:23" ht="0" hidden="1" customHeight="1" x14ac:dyDescent="0.2">
      <c r="B6248" s="8"/>
      <c r="C6248" s="8"/>
      <c r="D6248" s="8"/>
      <c r="E6248" s="8"/>
      <c r="F6248" s="8"/>
      <c r="G6248" s="8"/>
      <c r="H6248" s="8"/>
      <c r="I6248" s="8"/>
      <c r="J6248" s="8"/>
      <c r="K6248" s="8"/>
      <c r="L6248" s="8"/>
      <c r="M6248" s="1"/>
      <c r="W6248" s="15"/>
    </row>
    <row r="6249" spans="2:23" ht="0" hidden="1" customHeight="1" x14ac:dyDescent="0.2">
      <c r="B6249" s="8"/>
      <c r="C6249" s="8"/>
      <c r="D6249" s="8"/>
      <c r="E6249" s="8"/>
      <c r="F6249" s="8"/>
      <c r="G6249" s="8"/>
      <c r="H6249" s="8"/>
      <c r="I6249" s="8"/>
      <c r="J6249" s="8"/>
      <c r="K6249" s="8"/>
      <c r="L6249" s="8"/>
      <c r="M6249" s="1"/>
      <c r="W6249" s="15"/>
    </row>
    <row r="6250" spans="2:23" ht="0" hidden="1" customHeight="1" x14ac:dyDescent="0.2">
      <c r="B6250" s="8"/>
      <c r="C6250" s="8"/>
      <c r="D6250" s="8"/>
      <c r="E6250" s="8"/>
      <c r="F6250" s="8"/>
      <c r="G6250" s="8"/>
      <c r="H6250" s="8"/>
      <c r="I6250" s="8"/>
      <c r="J6250" s="8"/>
      <c r="K6250" s="8"/>
      <c r="L6250" s="8"/>
      <c r="M6250" s="1"/>
      <c r="W6250" s="15"/>
    </row>
    <row r="6251" spans="2:23" ht="0" hidden="1" customHeight="1" x14ac:dyDescent="0.2">
      <c r="B6251" s="8"/>
      <c r="C6251" s="8"/>
      <c r="D6251" s="8"/>
      <c r="E6251" s="8"/>
      <c r="F6251" s="8"/>
      <c r="G6251" s="8"/>
      <c r="H6251" s="8"/>
      <c r="I6251" s="8"/>
      <c r="J6251" s="8"/>
      <c r="K6251" s="8"/>
      <c r="L6251" s="8"/>
      <c r="M6251" s="1"/>
      <c r="W6251" s="15"/>
    </row>
    <row r="6252" spans="2:23" ht="0" hidden="1" customHeight="1" x14ac:dyDescent="0.2">
      <c r="B6252" s="8"/>
      <c r="C6252" s="8"/>
      <c r="D6252" s="8"/>
      <c r="E6252" s="8"/>
      <c r="F6252" s="8"/>
      <c r="G6252" s="8"/>
      <c r="H6252" s="8"/>
      <c r="I6252" s="8"/>
      <c r="J6252" s="8"/>
      <c r="K6252" s="8"/>
      <c r="L6252" s="8"/>
      <c r="M6252" s="1"/>
      <c r="W6252" s="15"/>
    </row>
    <row r="6253" spans="2:23" ht="0" hidden="1" customHeight="1" x14ac:dyDescent="0.2">
      <c r="B6253" s="8"/>
      <c r="C6253" s="8"/>
      <c r="D6253" s="8"/>
      <c r="E6253" s="8"/>
      <c r="F6253" s="8"/>
      <c r="G6253" s="8"/>
      <c r="H6253" s="8"/>
      <c r="I6253" s="8"/>
      <c r="J6253" s="8"/>
      <c r="K6253" s="8"/>
      <c r="L6253" s="8"/>
      <c r="M6253" s="1"/>
      <c r="W6253" s="15"/>
    </row>
    <row r="6254" spans="2:23" ht="0" hidden="1" customHeight="1" x14ac:dyDescent="0.2">
      <c r="B6254" s="8"/>
      <c r="C6254" s="8"/>
      <c r="D6254" s="8"/>
      <c r="E6254" s="8"/>
      <c r="F6254" s="8"/>
      <c r="G6254" s="8"/>
      <c r="H6254" s="8"/>
      <c r="I6254" s="8"/>
      <c r="J6254" s="8"/>
      <c r="K6254" s="8"/>
      <c r="L6254" s="8"/>
      <c r="M6254" s="1"/>
      <c r="W6254" s="15"/>
    </row>
    <row r="6255" spans="2:23" ht="0" hidden="1" customHeight="1" x14ac:dyDescent="0.2">
      <c r="B6255" s="8"/>
      <c r="C6255" s="8"/>
      <c r="D6255" s="8"/>
      <c r="E6255" s="8"/>
      <c r="F6255" s="8"/>
      <c r="G6255" s="8"/>
      <c r="H6255" s="8"/>
      <c r="I6255" s="8"/>
      <c r="J6255" s="8"/>
      <c r="K6255" s="8"/>
      <c r="L6255" s="8"/>
      <c r="M6255" s="1"/>
      <c r="W6255" s="15"/>
    </row>
    <row r="6256" spans="2:23" ht="0" hidden="1" customHeight="1" x14ac:dyDescent="0.2">
      <c r="B6256" s="8"/>
      <c r="C6256" s="8"/>
      <c r="D6256" s="8"/>
      <c r="E6256" s="8"/>
      <c r="F6256" s="8"/>
      <c r="G6256" s="8"/>
      <c r="H6256" s="8"/>
      <c r="I6256" s="8"/>
      <c r="J6256" s="8"/>
      <c r="K6256" s="8"/>
      <c r="L6256" s="8"/>
      <c r="M6256" s="1"/>
      <c r="W6256" s="15"/>
    </row>
    <row r="6257" spans="2:23" ht="0" hidden="1" customHeight="1" x14ac:dyDescent="0.2">
      <c r="B6257" s="8"/>
      <c r="C6257" s="8"/>
      <c r="D6257" s="8"/>
      <c r="E6257" s="8"/>
      <c r="F6257" s="8"/>
      <c r="G6257" s="8"/>
      <c r="H6257" s="8"/>
      <c r="I6257" s="8"/>
      <c r="J6257" s="8"/>
      <c r="K6257" s="8"/>
      <c r="L6257" s="8"/>
      <c r="M6257" s="1"/>
      <c r="W6257" s="15"/>
    </row>
    <row r="6258" spans="2:23" ht="0" hidden="1" customHeight="1" x14ac:dyDescent="0.2">
      <c r="B6258" s="8"/>
      <c r="C6258" s="8"/>
      <c r="D6258" s="8"/>
      <c r="E6258" s="8"/>
      <c r="F6258" s="8"/>
      <c r="G6258" s="8"/>
      <c r="H6258" s="8"/>
      <c r="I6258" s="8"/>
      <c r="J6258" s="8"/>
      <c r="K6258" s="8"/>
      <c r="L6258" s="8"/>
      <c r="M6258" s="1"/>
      <c r="W6258" s="15"/>
    </row>
    <row r="6259" spans="2:23" ht="0" hidden="1" customHeight="1" x14ac:dyDescent="0.2">
      <c r="B6259" s="8"/>
      <c r="C6259" s="8"/>
      <c r="D6259" s="8"/>
      <c r="E6259" s="8"/>
      <c r="F6259" s="8"/>
      <c r="G6259" s="8"/>
      <c r="H6259" s="8"/>
      <c r="I6259" s="8"/>
      <c r="J6259" s="8"/>
      <c r="K6259" s="8"/>
      <c r="L6259" s="8"/>
      <c r="M6259" s="1"/>
      <c r="W6259" s="15"/>
    </row>
    <row r="6260" spans="2:23" ht="0" hidden="1" customHeight="1" x14ac:dyDescent="0.2">
      <c r="B6260" s="8"/>
      <c r="C6260" s="8"/>
      <c r="D6260" s="8"/>
      <c r="E6260" s="8"/>
      <c r="F6260" s="8"/>
      <c r="G6260" s="8"/>
      <c r="H6260" s="8"/>
      <c r="I6260" s="8"/>
      <c r="J6260" s="8"/>
      <c r="K6260" s="8"/>
      <c r="L6260" s="8"/>
      <c r="M6260" s="1"/>
      <c r="W6260" s="15"/>
    </row>
    <row r="6261" spans="2:23" ht="0" hidden="1" customHeight="1" x14ac:dyDescent="0.2">
      <c r="B6261" s="8"/>
      <c r="C6261" s="8"/>
      <c r="D6261" s="8"/>
      <c r="E6261" s="8"/>
      <c r="F6261" s="8"/>
      <c r="G6261" s="8"/>
      <c r="H6261" s="8"/>
      <c r="I6261" s="8"/>
      <c r="J6261" s="8"/>
      <c r="K6261" s="8"/>
      <c r="L6261" s="8"/>
      <c r="M6261" s="1"/>
      <c r="W6261" s="15"/>
    </row>
    <row r="6262" spans="2:23" ht="0" hidden="1" customHeight="1" x14ac:dyDescent="0.2">
      <c r="B6262" s="8"/>
      <c r="C6262" s="8"/>
      <c r="D6262" s="8"/>
      <c r="E6262" s="8"/>
      <c r="F6262" s="8"/>
      <c r="G6262" s="8"/>
      <c r="H6262" s="8"/>
      <c r="I6262" s="8"/>
      <c r="J6262" s="8"/>
      <c r="K6262" s="8"/>
      <c r="L6262" s="8"/>
      <c r="M6262" s="1"/>
      <c r="W6262" s="15"/>
    </row>
    <row r="6263" spans="2:23" ht="0" hidden="1" customHeight="1" x14ac:dyDescent="0.2">
      <c r="B6263" s="8"/>
      <c r="C6263" s="8"/>
      <c r="D6263" s="8"/>
      <c r="E6263" s="8"/>
      <c r="F6263" s="8"/>
      <c r="G6263" s="8"/>
      <c r="H6263" s="8"/>
      <c r="I6263" s="8"/>
      <c r="J6263" s="8"/>
      <c r="K6263" s="8"/>
      <c r="L6263" s="8"/>
      <c r="M6263" s="1"/>
      <c r="W6263" s="15"/>
    </row>
    <row r="6264" spans="2:23" ht="0" hidden="1" customHeight="1" x14ac:dyDescent="0.2">
      <c r="B6264" s="8"/>
      <c r="C6264" s="8"/>
      <c r="D6264" s="8"/>
      <c r="E6264" s="8"/>
      <c r="F6264" s="8"/>
      <c r="G6264" s="8"/>
      <c r="H6264" s="8"/>
      <c r="I6264" s="8"/>
      <c r="J6264" s="8"/>
      <c r="K6264" s="8"/>
      <c r="L6264" s="8"/>
      <c r="M6264" s="1"/>
      <c r="W6264" s="15"/>
    </row>
    <row r="6265" spans="2:23" ht="0" hidden="1" customHeight="1" x14ac:dyDescent="0.2">
      <c r="B6265" s="8"/>
      <c r="C6265" s="8"/>
      <c r="D6265" s="8"/>
      <c r="E6265" s="8"/>
      <c r="F6265" s="8"/>
      <c r="G6265" s="8"/>
      <c r="H6265" s="8"/>
      <c r="I6265" s="8"/>
      <c r="J6265" s="8"/>
      <c r="K6265" s="8"/>
      <c r="L6265" s="8"/>
      <c r="M6265" s="1"/>
      <c r="W6265" s="15"/>
    </row>
    <row r="6266" spans="2:23" ht="0" hidden="1" customHeight="1" x14ac:dyDescent="0.2">
      <c r="B6266" s="8"/>
      <c r="C6266" s="8"/>
      <c r="D6266" s="8"/>
      <c r="E6266" s="8"/>
      <c r="F6266" s="8"/>
      <c r="G6266" s="8"/>
      <c r="H6266" s="8"/>
      <c r="I6266" s="8"/>
      <c r="J6266" s="8"/>
      <c r="K6266" s="8"/>
      <c r="L6266" s="8"/>
      <c r="M6266" s="1"/>
      <c r="W6266" s="15"/>
    </row>
    <row r="6267" spans="2:23" ht="0" hidden="1" customHeight="1" x14ac:dyDescent="0.2">
      <c r="B6267" s="8"/>
      <c r="C6267" s="8"/>
      <c r="D6267" s="8"/>
      <c r="E6267" s="8"/>
      <c r="F6267" s="8"/>
      <c r="G6267" s="8"/>
      <c r="H6267" s="8"/>
      <c r="I6267" s="8"/>
      <c r="J6267" s="8"/>
      <c r="K6267" s="8"/>
      <c r="L6267" s="8"/>
      <c r="M6267" s="1"/>
      <c r="W6267" s="15"/>
    </row>
    <row r="6268" spans="2:23" ht="0" hidden="1" customHeight="1" x14ac:dyDescent="0.2">
      <c r="B6268" s="8"/>
      <c r="C6268" s="8"/>
      <c r="D6268" s="8"/>
      <c r="E6268" s="8"/>
      <c r="F6268" s="8"/>
      <c r="G6268" s="8"/>
      <c r="H6268" s="8"/>
      <c r="I6268" s="8"/>
      <c r="J6268" s="8"/>
      <c r="K6268" s="8"/>
      <c r="L6268" s="8"/>
      <c r="M6268" s="1"/>
      <c r="W6268" s="15"/>
    </row>
    <row r="6269" spans="2:23" ht="0" hidden="1" customHeight="1" x14ac:dyDescent="0.2">
      <c r="B6269" s="8"/>
      <c r="C6269" s="8"/>
      <c r="D6269" s="8"/>
      <c r="E6269" s="8"/>
      <c r="F6269" s="8"/>
      <c r="G6269" s="8"/>
      <c r="H6269" s="8"/>
      <c r="I6269" s="8"/>
      <c r="J6269" s="8"/>
      <c r="K6269" s="8"/>
      <c r="L6269" s="8"/>
      <c r="M6269" s="1"/>
      <c r="W6269" s="15"/>
    </row>
    <row r="6270" spans="2:23" ht="0" hidden="1" customHeight="1" x14ac:dyDescent="0.2">
      <c r="B6270" s="8"/>
      <c r="C6270" s="8"/>
      <c r="D6270" s="8"/>
      <c r="E6270" s="8"/>
      <c r="F6270" s="8"/>
      <c r="G6270" s="8"/>
      <c r="H6270" s="8"/>
      <c r="I6270" s="8"/>
      <c r="J6270" s="8"/>
      <c r="K6270" s="8"/>
      <c r="L6270" s="8"/>
      <c r="M6270" s="1"/>
      <c r="W6270" s="15"/>
    </row>
    <row r="6271" spans="2:23" ht="0" hidden="1" customHeight="1" x14ac:dyDescent="0.2">
      <c r="B6271" s="8"/>
      <c r="C6271" s="8"/>
      <c r="D6271" s="8"/>
      <c r="E6271" s="8"/>
      <c r="F6271" s="8"/>
      <c r="G6271" s="8"/>
      <c r="H6271" s="8"/>
      <c r="I6271" s="8"/>
      <c r="J6271" s="8"/>
      <c r="K6271" s="8"/>
      <c r="L6271" s="8"/>
      <c r="M6271" s="1"/>
      <c r="W6271" s="15"/>
    </row>
    <row r="6272" spans="2:23" ht="0" hidden="1" customHeight="1" x14ac:dyDescent="0.2">
      <c r="B6272" s="8"/>
      <c r="C6272" s="8"/>
      <c r="D6272" s="8"/>
      <c r="E6272" s="8"/>
      <c r="F6272" s="8"/>
      <c r="G6272" s="8"/>
      <c r="H6272" s="8"/>
      <c r="I6272" s="8"/>
      <c r="J6272" s="8"/>
      <c r="K6272" s="8"/>
      <c r="L6272" s="8"/>
      <c r="M6272" s="1"/>
      <c r="W6272" s="15"/>
    </row>
    <row r="6273" spans="2:23" ht="0" hidden="1" customHeight="1" x14ac:dyDescent="0.2">
      <c r="B6273" s="8"/>
      <c r="C6273" s="8"/>
      <c r="D6273" s="8"/>
      <c r="E6273" s="8"/>
      <c r="F6273" s="8"/>
      <c r="G6273" s="8"/>
      <c r="H6273" s="8"/>
      <c r="I6273" s="8"/>
      <c r="J6273" s="8"/>
      <c r="K6273" s="8"/>
      <c r="L6273" s="8"/>
      <c r="M6273" s="1"/>
      <c r="W6273" s="15"/>
    </row>
    <row r="6274" spans="2:23" ht="0" hidden="1" customHeight="1" x14ac:dyDescent="0.2">
      <c r="B6274" s="8"/>
      <c r="C6274" s="8"/>
      <c r="D6274" s="8"/>
      <c r="E6274" s="8"/>
      <c r="F6274" s="8"/>
      <c r="G6274" s="8"/>
      <c r="H6274" s="8"/>
      <c r="I6274" s="8"/>
      <c r="J6274" s="8"/>
      <c r="K6274" s="8"/>
      <c r="L6274" s="8"/>
      <c r="M6274" s="1"/>
      <c r="W6274" s="15"/>
    </row>
    <row r="6275" spans="2:23" ht="0" hidden="1" customHeight="1" x14ac:dyDescent="0.2">
      <c r="B6275" s="8"/>
      <c r="C6275" s="8"/>
      <c r="D6275" s="8"/>
      <c r="E6275" s="8"/>
      <c r="F6275" s="8"/>
      <c r="G6275" s="8"/>
      <c r="H6275" s="8"/>
      <c r="I6275" s="8"/>
      <c r="J6275" s="8"/>
      <c r="K6275" s="8"/>
      <c r="L6275" s="8"/>
      <c r="M6275" s="1"/>
      <c r="W6275" s="15"/>
    </row>
    <row r="6276" spans="2:23" ht="0" hidden="1" customHeight="1" x14ac:dyDescent="0.2">
      <c r="B6276" s="8"/>
      <c r="C6276" s="8"/>
      <c r="D6276" s="8"/>
      <c r="E6276" s="8"/>
      <c r="F6276" s="8"/>
      <c r="G6276" s="8"/>
      <c r="H6276" s="8"/>
      <c r="I6276" s="8"/>
      <c r="J6276" s="8"/>
      <c r="K6276" s="8"/>
      <c r="L6276" s="8"/>
      <c r="M6276" s="1"/>
      <c r="W6276" s="15"/>
    </row>
    <row r="6277" spans="2:23" ht="0" hidden="1" customHeight="1" x14ac:dyDescent="0.2">
      <c r="B6277" s="8"/>
      <c r="C6277" s="8"/>
      <c r="D6277" s="8"/>
      <c r="E6277" s="8"/>
      <c r="F6277" s="8"/>
      <c r="G6277" s="8"/>
      <c r="H6277" s="8"/>
      <c r="I6277" s="8"/>
      <c r="J6277" s="8"/>
      <c r="K6277" s="8"/>
      <c r="L6277" s="8"/>
      <c r="M6277" s="1"/>
      <c r="W6277" s="15"/>
    </row>
    <row r="6278" spans="2:23" ht="0" hidden="1" customHeight="1" x14ac:dyDescent="0.2">
      <c r="B6278" s="8"/>
      <c r="C6278" s="8"/>
      <c r="D6278" s="8"/>
      <c r="E6278" s="8"/>
      <c r="F6278" s="8"/>
      <c r="G6278" s="8"/>
      <c r="H6278" s="8"/>
      <c r="I6278" s="8"/>
      <c r="J6278" s="8"/>
      <c r="K6278" s="8"/>
      <c r="L6278" s="8"/>
      <c r="M6278" s="1"/>
      <c r="W6278" s="15"/>
    </row>
    <row r="6279" spans="2:23" ht="0" hidden="1" customHeight="1" x14ac:dyDescent="0.2">
      <c r="B6279" s="8"/>
      <c r="C6279" s="8"/>
      <c r="D6279" s="8"/>
      <c r="E6279" s="8"/>
      <c r="F6279" s="8"/>
      <c r="G6279" s="8"/>
      <c r="H6279" s="8"/>
      <c r="I6279" s="8"/>
      <c r="J6279" s="8"/>
      <c r="K6279" s="8"/>
      <c r="L6279" s="8"/>
      <c r="M6279" s="1"/>
      <c r="W6279" s="15"/>
    </row>
    <row r="6280" spans="2:23" ht="0" hidden="1" customHeight="1" x14ac:dyDescent="0.2">
      <c r="B6280" s="8"/>
      <c r="C6280" s="8"/>
      <c r="D6280" s="8"/>
      <c r="E6280" s="8"/>
      <c r="F6280" s="8"/>
      <c r="G6280" s="8"/>
      <c r="H6280" s="8"/>
      <c r="I6280" s="8"/>
      <c r="J6280" s="8"/>
      <c r="K6280" s="8"/>
      <c r="L6280" s="8"/>
      <c r="M6280" s="1"/>
      <c r="W6280" s="15"/>
    </row>
    <row r="6281" spans="2:23" ht="0" hidden="1" customHeight="1" x14ac:dyDescent="0.2">
      <c r="B6281" s="8"/>
      <c r="C6281" s="8"/>
      <c r="D6281" s="8"/>
      <c r="E6281" s="8"/>
      <c r="F6281" s="8"/>
      <c r="G6281" s="8"/>
      <c r="H6281" s="8"/>
      <c r="I6281" s="8"/>
      <c r="J6281" s="8"/>
      <c r="K6281" s="8"/>
      <c r="L6281" s="8"/>
      <c r="M6281" s="1"/>
      <c r="W6281" s="15"/>
    </row>
    <row r="6282" spans="2:23" ht="0" hidden="1" customHeight="1" x14ac:dyDescent="0.2">
      <c r="B6282" s="8"/>
      <c r="C6282" s="8"/>
      <c r="D6282" s="8"/>
      <c r="E6282" s="8"/>
      <c r="F6282" s="8"/>
      <c r="G6282" s="8"/>
      <c r="H6282" s="8"/>
      <c r="I6282" s="8"/>
      <c r="J6282" s="8"/>
      <c r="K6282" s="8"/>
      <c r="L6282" s="8"/>
      <c r="M6282" s="1"/>
      <c r="W6282" s="15"/>
    </row>
    <row r="6283" spans="2:23" ht="0" hidden="1" customHeight="1" x14ac:dyDescent="0.2">
      <c r="B6283" s="8"/>
      <c r="C6283" s="8"/>
      <c r="D6283" s="8"/>
      <c r="E6283" s="8"/>
      <c r="F6283" s="8"/>
      <c r="G6283" s="8"/>
      <c r="H6283" s="8"/>
      <c r="I6283" s="8"/>
      <c r="J6283" s="8"/>
      <c r="K6283" s="8"/>
      <c r="L6283" s="8"/>
      <c r="M6283" s="1"/>
      <c r="W6283" s="15"/>
    </row>
    <row r="6284" spans="2:23" ht="0" hidden="1" customHeight="1" x14ac:dyDescent="0.2">
      <c r="B6284" s="8"/>
      <c r="C6284" s="8"/>
      <c r="D6284" s="8"/>
      <c r="E6284" s="8"/>
      <c r="F6284" s="8"/>
      <c r="G6284" s="8"/>
      <c r="H6284" s="8"/>
      <c r="I6284" s="8"/>
      <c r="J6284" s="8"/>
      <c r="K6284" s="8"/>
      <c r="L6284" s="8"/>
      <c r="M6284" s="1"/>
      <c r="W6284" s="15"/>
    </row>
    <row r="6285" spans="2:23" ht="0" hidden="1" customHeight="1" x14ac:dyDescent="0.2">
      <c r="B6285" s="8"/>
      <c r="C6285" s="8"/>
      <c r="D6285" s="8"/>
      <c r="E6285" s="8"/>
      <c r="F6285" s="8"/>
      <c r="G6285" s="8"/>
      <c r="H6285" s="8"/>
      <c r="I6285" s="8"/>
      <c r="J6285" s="8"/>
      <c r="K6285" s="8"/>
      <c r="L6285" s="8"/>
      <c r="M6285" s="1"/>
      <c r="W6285" s="15"/>
    </row>
    <row r="6286" spans="2:23" ht="0" hidden="1" customHeight="1" x14ac:dyDescent="0.2">
      <c r="B6286" s="8"/>
      <c r="C6286" s="8"/>
      <c r="D6286" s="8"/>
      <c r="E6286" s="8"/>
      <c r="F6286" s="8"/>
      <c r="G6286" s="8"/>
      <c r="H6286" s="8"/>
      <c r="I6286" s="8"/>
      <c r="J6286" s="8"/>
      <c r="K6286" s="8"/>
      <c r="L6286" s="8"/>
      <c r="M6286" s="1"/>
      <c r="W6286" s="15"/>
    </row>
    <row r="6287" spans="2:23" ht="0" hidden="1" customHeight="1" x14ac:dyDescent="0.2">
      <c r="B6287" s="8"/>
      <c r="C6287" s="8"/>
      <c r="D6287" s="8"/>
      <c r="E6287" s="8"/>
      <c r="F6287" s="8"/>
      <c r="G6287" s="8"/>
      <c r="H6287" s="8"/>
      <c r="I6287" s="8"/>
      <c r="J6287" s="8"/>
      <c r="K6287" s="8"/>
      <c r="L6287" s="8"/>
      <c r="M6287" s="1"/>
      <c r="W6287" s="15"/>
    </row>
    <row r="6288" spans="2:23" ht="0" hidden="1" customHeight="1" x14ac:dyDescent="0.2">
      <c r="B6288" s="8"/>
      <c r="C6288" s="8"/>
      <c r="D6288" s="8"/>
      <c r="E6288" s="8"/>
      <c r="F6288" s="8"/>
      <c r="G6288" s="8"/>
      <c r="H6288" s="8"/>
      <c r="I6288" s="8"/>
      <c r="J6288" s="8"/>
      <c r="K6288" s="8"/>
      <c r="L6288" s="8"/>
      <c r="M6288" s="1"/>
      <c r="W6288" s="15"/>
    </row>
    <row r="6289" spans="2:23" ht="0" hidden="1" customHeight="1" x14ac:dyDescent="0.2">
      <c r="B6289" s="8"/>
      <c r="C6289" s="8"/>
      <c r="D6289" s="8"/>
      <c r="E6289" s="8"/>
      <c r="F6289" s="8"/>
      <c r="G6289" s="8"/>
      <c r="H6289" s="8"/>
      <c r="I6289" s="8"/>
      <c r="J6289" s="8"/>
      <c r="K6289" s="8"/>
      <c r="L6289" s="8"/>
      <c r="M6289" s="1"/>
      <c r="W6289" s="15"/>
    </row>
    <row r="6290" spans="2:23" ht="0" hidden="1" customHeight="1" x14ac:dyDescent="0.2">
      <c r="B6290" s="8"/>
      <c r="C6290" s="8"/>
      <c r="D6290" s="8"/>
      <c r="E6290" s="8"/>
      <c r="F6290" s="8"/>
      <c r="G6290" s="8"/>
      <c r="H6290" s="8"/>
      <c r="I6290" s="8"/>
      <c r="J6290" s="8"/>
      <c r="K6290" s="8"/>
      <c r="L6290" s="8"/>
      <c r="M6290" s="1"/>
      <c r="W6290" s="15"/>
    </row>
    <row r="6291" spans="2:23" ht="0" hidden="1" customHeight="1" x14ac:dyDescent="0.2">
      <c r="B6291" s="8"/>
      <c r="C6291" s="8"/>
      <c r="D6291" s="8"/>
      <c r="E6291" s="8"/>
      <c r="F6291" s="8"/>
      <c r="G6291" s="8"/>
      <c r="H6291" s="8"/>
      <c r="I6291" s="8"/>
      <c r="J6291" s="8"/>
      <c r="K6291" s="8"/>
      <c r="L6291" s="8"/>
      <c r="M6291" s="1"/>
      <c r="W6291" s="15"/>
    </row>
    <row r="6292" spans="2:23" ht="0" hidden="1" customHeight="1" x14ac:dyDescent="0.2">
      <c r="B6292" s="8"/>
      <c r="C6292" s="8"/>
      <c r="D6292" s="8"/>
      <c r="E6292" s="8"/>
      <c r="F6292" s="8"/>
      <c r="G6292" s="8"/>
      <c r="H6292" s="8"/>
      <c r="I6292" s="8"/>
      <c r="J6292" s="8"/>
      <c r="K6292" s="8"/>
      <c r="L6292" s="8"/>
      <c r="M6292" s="1"/>
      <c r="W6292" s="15"/>
    </row>
    <row r="6293" spans="2:23" ht="0" hidden="1" customHeight="1" x14ac:dyDescent="0.2">
      <c r="B6293" s="8"/>
      <c r="C6293" s="8"/>
      <c r="D6293" s="8"/>
      <c r="E6293" s="8"/>
      <c r="F6293" s="8"/>
      <c r="G6293" s="8"/>
      <c r="H6293" s="8"/>
      <c r="I6293" s="8"/>
      <c r="J6293" s="8"/>
      <c r="K6293" s="8"/>
      <c r="L6293" s="8"/>
      <c r="M6293" s="1"/>
      <c r="W6293" s="15"/>
    </row>
    <row r="6294" spans="2:23" ht="0" hidden="1" customHeight="1" x14ac:dyDescent="0.2">
      <c r="B6294" s="8"/>
      <c r="C6294" s="8"/>
      <c r="D6294" s="8"/>
      <c r="E6294" s="8"/>
      <c r="F6294" s="8"/>
      <c r="G6294" s="8"/>
      <c r="H6294" s="8"/>
      <c r="I6294" s="8"/>
      <c r="J6294" s="8"/>
      <c r="K6294" s="8"/>
      <c r="L6294" s="8"/>
      <c r="M6294" s="1"/>
      <c r="W6294" s="15"/>
    </row>
    <row r="6295" spans="2:23" ht="0" hidden="1" customHeight="1" x14ac:dyDescent="0.2">
      <c r="B6295" s="8"/>
      <c r="C6295" s="8"/>
      <c r="D6295" s="8"/>
      <c r="E6295" s="8"/>
      <c r="F6295" s="8"/>
      <c r="G6295" s="8"/>
      <c r="H6295" s="8"/>
      <c r="I6295" s="8"/>
      <c r="J6295" s="8"/>
      <c r="K6295" s="8"/>
      <c r="L6295" s="8"/>
      <c r="M6295" s="1"/>
      <c r="W6295" s="15"/>
    </row>
    <row r="6296" spans="2:23" ht="0" hidden="1" customHeight="1" x14ac:dyDescent="0.2">
      <c r="B6296" s="8"/>
      <c r="C6296" s="8"/>
      <c r="D6296" s="8"/>
      <c r="E6296" s="8"/>
      <c r="F6296" s="8"/>
      <c r="G6296" s="8"/>
      <c r="H6296" s="8"/>
      <c r="I6296" s="8"/>
      <c r="J6296" s="8"/>
      <c r="K6296" s="8"/>
      <c r="L6296" s="8"/>
      <c r="M6296" s="1"/>
      <c r="W6296" s="15"/>
    </row>
    <row r="6297" spans="2:23" ht="0" hidden="1" customHeight="1" x14ac:dyDescent="0.2">
      <c r="B6297" s="8"/>
      <c r="C6297" s="8"/>
      <c r="D6297" s="8"/>
      <c r="E6297" s="8"/>
      <c r="F6297" s="8"/>
      <c r="G6297" s="8"/>
      <c r="H6297" s="8"/>
      <c r="I6297" s="8"/>
      <c r="J6297" s="8"/>
      <c r="K6297" s="8"/>
      <c r="L6297" s="8"/>
      <c r="M6297" s="1"/>
      <c r="W6297" s="15"/>
    </row>
    <row r="6298" spans="2:23" ht="0" hidden="1" customHeight="1" x14ac:dyDescent="0.2">
      <c r="B6298" s="8"/>
      <c r="C6298" s="8"/>
      <c r="D6298" s="8"/>
      <c r="E6298" s="8"/>
      <c r="F6298" s="8"/>
      <c r="G6298" s="8"/>
      <c r="H6298" s="8"/>
      <c r="I6298" s="8"/>
      <c r="J6298" s="8"/>
      <c r="K6298" s="8"/>
      <c r="L6298" s="8"/>
      <c r="M6298" s="1"/>
      <c r="W6298" s="15"/>
    </row>
    <row r="6299" spans="2:23" ht="0" hidden="1" customHeight="1" x14ac:dyDescent="0.2">
      <c r="B6299" s="8"/>
      <c r="C6299" s="8"/>
      <c r="D6299" s="8"/>
      <c r="E6299" s="8"/>
      <c r="F6299" s="8"/>
      <c r="G6299" s="8"/>
      <c r="H6299" s="8"/>
      <c r="I6299" s="8"/>
      <c r="J6299" s="8"/>
      <c r="K6299" s="8"/>
      <c r="L6299" s="8"/>
      <c r="M6299" s="1"/>
      <c r="W6299" s="15"/>
    </row>
    <row r="6300" spans="2:23" ht="0" hidden="1" customHeight="1" x14ac:dyDescent="0.2">
      <c r="B6300" s="8"/>
      <c r="C6300" s="8"/>
      <c r="D6300" s="8"/>
      <c r="E6300" s="8"/>
      <c r="F6300" s="8"/>
      <c r="G6300" s="8"/>
      <c r="H6300" s="8"/>
      <c r="I6300" s="8"/>
      <c r="J6300" s="8"/>
      <c r="K6300" s="8"/>
      <c r="L6300" s="8"/>
      <c r="M6300" s="1"/>
      <c r="W6300" s="15"/>
    </row>
    <row r="6301" spans="2:23" ht="0" hidden="1" customHeight="1" x14ac:dyDescent="0.2">
      <c r="B6301" s="8"/>
      <c r="C6301" s="8"/>
      <c r="D6301" s="8"/>
      <c r="E6301" s="8"/>
      <c r="F6301" s="8"/>
      <c r="G6301" s="8"/>
      <c r="H6301" s="8"/>
      <c r="I6301" s="8"/>
      <c r="J6301" s="8"/>
      <c r="K6301" s="8"/>
      <c r="L6301" s="8"/>
      <c r="M6301" s="1"/>
      <c r="W6301" s="15"/>
    </row>
    <row r="6302" spans="2:23" ht="0" hidden="1" customHeight="1" x14ac:dyDescent="0.2">
      <c r="B6302" s="8"/>
      <c r="C6302" s="8"/>
      <c r="D6302" s="8"/>
      <c r="E6302" s="8"/>
      <c r="F6302" s="8"/>
      <c r="G6302" s="8"/>
      <c r="H6302" s="8"/>
      <c r="I6302" s="8"/>
      <c r="J6302" s="8"/>
      <c r="K6302" s="8"/>
      <c r="L6302" s="8"/>
      <c r="M6302" s="1"/>
      <c r="W6302" s="15"/>
    </row>
    <row r="6303" spans="2:23" ht="0" hidden="1" customHeight="1" x14ac:dyDescent="0.2">
      <c r="B6303" s="8"/>
      <c r="C6303" s="8"/>
      <c r="D6303" s="8"/>
      <c r="E6303" s="8"/>
      <c r="F6303" s="8"/>
      <c r="G6303" s="8"/>
      <c r="H6303" s="8"/>
      <c r="I6303" s="8"/>
      <c r="J6303" s="8"/>
      <c r="K6303" s="8"/>
      <c r="L6303" s="8"/>
      <c r="M6303" s="1"/>
      <c r="W6303" s="15"/>
    </row>
    <row r="6304" spans="2:23" ht="0" hidden="1" customHeight="1" x14ac:dyDescent="0.2">
      <c r="B6304" s="8"/>
      <c r="C6304" s="8"/>
      <c r="D6304" s="8"/>
      <c r="E6304" s="8"/>
      <c r="F6304" s="8"/>
      <c r="G6304" s="8"/>
      <c r="H6304" s="8"/>
      <c r="I6304" s="8"/>
      <c r="J6304" s="8"/>
      <c r="K6304" s="8"/>
      <c r="L6304" s="8"/>
      <c r="M6304" s="1"/>
      <c r="W6304" s="15"/>
    </row>
    <row r="6305" spans="2:23" ht="0" hidden="1" customHeight="1" x14ac:dyDescent="0.2">
      <c r="B6305" s="8"/>
      <c r="C6305" s="8"/>
      <c r="D6305" s="8"/>
      <c r="E6305" s="8"/>
      <c r="F6305" s="8"/>
      <c r="G6305" s="8"/>
      <c r="H6305" s="8"/>
      <c r="I6305" s="8"/>
      <c r="J6305" s="8"/>
      <c r="K6305" s="8"/>
      <c r="L6305" s="8"/>
      <c r="M6305" s="1"/>
      <c r="W6305" s="15"/>
    </row>
    <row r="6306" spans="2:23" ht="0" hidden="1" customHeight="1" x14ac:dyDescent="0.2">
      <c r="B6306" s="8"/>
      <c r="C6306" s="8"/>
      <c r="D6306" s="8"/>
      <c r="E6306" s="8"/>
      <c r="F6306" s="8"/>
      <c r="G6306" s="8"/>
      <c r="H6306" s="8"/>
      <c r="I6306" s="8"/>
      <c r="J6306" s="8"/>
      <c r="K6306" s="8"/>
      <c r="L6306" s="8"/>
      <c r="M6306" s="1"/>
      <c r="W6306" s="15"/>
    </row>
    <row r="6307" spans="2:23" ht="0" hidden="1" customHeight="1" x14ac:dyDescent="0.2">
      <c r="B6307" s="8"/>
      <c r="C6307" s="8"/>
      <c r="D6307" s="8"/>
      <c r="E6307" s="8"/>
      <c r="F6307" s="8"/>
      <c r="G6307" s="8"/>
      <c r="H6307" s="8"/>
      <c r="I6307" s="8"/>
      <c r="J6307" s="8"/>
      <c r="K6307" s="8"/>
      <c r="L6307" s="8"/>
      <c r="M6307" s="1"/>
      <c r="W6307" s="15"/>
    </row>
    <row r="6308" spans="2:23" ht="0" hidden="1" customHeight="1" x14ac:dyDescent="0.2">
      <c r="B6308" s="8"/>
      <c r="C6308" s="8"/>
      <c r="D6308" s="8"/>
      <c r="E6308" s="8"/>
      <c r="F6308" s="8"/>
      <c r="G6308" s="8"/>
      <c r="H6308" s="8"/>
      <c r="I6308" s="8"/>
      <c r="J6308" s="8"/>
      <c r="K6308" s="8"/>
      <c r="L6308" s="8"/>
      <c r="M6308" s="1"/>
      <c r="W6308" s="15"/>
    </row>
    <row r="6309" spans="2:23" ht="0" hidden="1" customHeight="1" x14ac:dyDescent="0.2">
      <c r="B6309" s="8"/>
      <c r="C6309" s="8"/>
      <c r="D6309" s="8"/>
      <c r="E6309" s="8"/>
      <c r="F6309" s="8"/>
      <c r="G6309" s="8"/>
      <c r="H6309" s="8"/>
      <c r="I6309" s="8"/>
      <c r="J6309" s="8"/>
      <c r="K6309" s="8"/>
      <c r="L6309" s="8"/>
      <c r="M6309" s="1"/>
      <c r="W6309" s="15"/>
    </row>
    <row r="6310" spans="2:23" ht="0" hidden="1" customHeight="1" x14ac:dyDescent="0.2">
      <c r="B6310" s="8"/>
      <c r="C6310" s="8"/>
      <c r="D6310" s="8"/>
      <c r="E6310" s="8"/>
      <c r="F6310" s="8"/>
      <c r="G6310" s="8"/>
      <c r="H6310" s="8"/>
      <c r="I6310" s="8"/>
      <c r="J6310" s="8"/>
      <c r="K6310" s="8"/>
      <c r="L6310" s="8"/>
      <c r="M6310" s="1"/>
      <c r="W6310" s="15"/>
    </row>
    <row r="6311" spans="2:23" ht="0" hidden="1" customHeight="1" x14ac:dyDescent="0.2">
      <c r="B6311" s="8"/>
      <c r="C6311" s="8"/>
      <c r="D6311" s="8"/>
      <c r="E6311" s="8"/>
      <c r="F6311" s="8"/>
      <c r="G6311" s="8"/>
      <c r="H6311" s="8"/>
      <c r="I6311" s="8"/>
      <c r="J6311" s="8"/>
      <c r="K6311" s="8"/>
      <c r="L6311" s="8"/>
      <c r="M6311" s="1"/>
      <c r="W6311" s="15"/>
    </row>
    <row r="6312" spans="2:23" ht="0" hidden="1" customHeight="1" x14ac:dyDescent="0.2">
      <c r="B6312" s="8"/>
      <c r="C6312" s="8"/>
      <c r="D6312" s="8"/>
      <c r="E6312" s="8"/>
      <c r="F6312" s="8"/>
      <c r="G6312" s="8"/>
      <c r="H6312" s="8"/>
      <c r="I6312" s="8"/>
      <c r="J6312" s="8"/>
      <c r="K6312" s="8"/>
      <c r="L6312" s="8"/>
      <c r="M6312" s="1"/>
      <c r="W6312" s="15"/>
    </row>
    <row r="6313" spans="2:23" ht="0" hidden="1" customHeight="1" x14ac:dyDescent="0.2">
      <c r="B6313" s="8"/>
      <c r="C6313" s="8"/>
      <c r="D6313" s="8"/>
      <c r="E6313" s="8"/>
      <c r="F6313" s="8"/>
      <c r="G6313" s="8"/>
      <c r="H6313" s="8"/>
      <c r="I6313" s="8"/>
      <c r="J6313" s="8"/>
      <c r="K6313" s="8"/>
      <c r="L6313" s="8"/>
      <c r="M6313" s="1"/>
      <c r="W6313" s="15"/>
    </row>
    <row r="6314" spans="2:23" ht="0" hidden="1" customHeight="1" x14ac:dyDescent="0.2">
      <c r="B6314" s="8"/>
      <c r="C6314" s="8"/>
      <c r="D6314" s="8"/>
      <c r="E6314" s="8"/>
      <c r="F6314" s="8"/>
      <c r="G6314" s="8"/>
      <c r="H6314" s="8"/>
      <c r="I6314" s="8"/>
      <c r="J6314" s="8"/>
      <c r="K6314" s="8"/>
      <c r="L6314" s="8"/>
      <c r="M6314" s="1"/>
      <c r="W6314" s="15"/>
    </row>
    <row r="6315" spans="2:23" ht="0" hidden="1" customHeight="1" x14ac:dyDescent="0.2">
      <c r="B6315" s="8"/>
      <c r="C6315" s="8"/>
      <c r="D6315" s="8"/>
      <c r="E6315" s="8"/>
      <c r="F6315" s="8"/>
      <c r="G6315" s="8"/>
      <c r="H6315" s="8"/>
      <c r="I6315" s="8"/>
      <c r="J6315" s="8"/>
      <c r="K6315" s="8"/>
      <c r="L6315" s="8"/>
      <c r="M6315" s="1"/>
      <c r="W6315" s="15"/>
    </row>
    <row r="6316" spans="2:23" ht="0" hidden="1" customHeight="1" x14ac:dyDescent="0.2">
      <c r="B6316" s="8"/>
      <c r="C6316" s="8"/>
      <c r="D6316" s="8"/>
      <c r="E6316" s="8"/>
      <c r="F6316" s="8"/>
      <c r="G6316" s="8"/>
      <c r="H6316" s="8"/>
      <c r="I6316" s="8"/>
      <c r="J6316" s="8"/>
      <c r="K6316" s="8"/>
      <c r="L6316" s="8"/>
      <c r="M6316" s="1"/>
      <c r="W6316" s="15"/>
    </row>
    <row r="6317" spans="2:23" ht="0" hidden="1" customHeight="1" x14ac:dyDescent="0.2">
      <c r="B6317" s="8"/>
      <c r="C6317" s="8"/>
      <c r="D6317" s="8"/>
      <c r="E6317" s="8"/>
      <c r="F6317" s="8"/>
      <c r="G6317" s="8"/>
      <c r="H6317" s="8"/>
      <c r="I6317" s="8"/>
      <c r="J6317" s="8"/>
      <c r="K6317" s="8"/>
      <c r="L6317" s="8"/>
      <c r="M6317" s="1"/>
      <c r="W6317" s="15"/>
    </row>
    <row r="6318" spans="2:23" ht="0" hidden="1" customHeight="1" x14ac:dyDescent="0.2">
      <c r="B6318" s="8"/>
      <c r="C6318" s="8"/>
      <c r="D6318" s="8"/>
      <c r="E6318" s="8"/>
      <c r="F6318" s="8"/>
      <c r="G6318" s="8"/>
      <c r="H6318" s="8"/>
      <c r="I6318" s="8"/>
      <c r="J6318" s="8"/>
      <c r="K6318" s="8"/>
      <c r="L6318" s="8"/>
      <c r="M6318" s="1"/>
      <c r="W6318" s="15"/>
    </row>
    <row r="6319" spans="2:23" ht="0" hidden="1" customHeight="1" x14ac:dyDescent="0.2">
      <c r="B6319" s="8"/>
      <c r="C6319" s="8"/>
      <c r="D6319" s="8"/>
      <c r="E6319" s="8"/>
      <c r="F6319" s="8"/>
      <c r="G6319" s="8"/>
      <c r="H6319" s="8"/>
      <c r="I6319" s="8"/>
      <c r="J6319" s="8"/>
      <c r="K6319" s="8"/>
      <c r="L6319" s="8"/>
      <c r="M6319" s="1"/>
      <c r="W6319" s="15"/>
    </row>
    <row r="6320" spans="2:23" ht="0" hidden="1" customHeight="1" x14ac:dyDescent="0.2">
      <c r="B6320" s="8"/>
      <c r="C6320" s="8"/>
      <c r="D6320" s="8"/>
      <c r="E6320" s="8"/>
      <c r="F6320" s="8"/>
      <c r="G6320" s="8"/>
      <c r="H6320" s="8"/>
      <c r="I6320" s="8"/>
      <c r="J6320" s="8"/>
      <c r="K6320" s="8"/>
      <c r="L6320" s="8"/>
      <c r="M6320" s="1"/>
      <c r="W6320" s="15"/>
    </row>
    <row r="6321" spans="2:23" ht="0" hidden="1" customHeight="1" x14ac:dyDescent="0.2">
      <c r="B6321" s="8"/>
      <c r="C6321" s="8"/>
      <c r="D6321" s="8"/>
      <c r="E6321" s="8"/>
      <c r="F6321" s="8"/>
      <c r="G6321" s="8"/>
      <c r="H6321" s="8"/>
      <c r="I6321" s="8"/>
      <c r="J6321" s="8"/>
      <c r="K6321" s="8"/>
      <c r="L6321" s="8"/>
      <c r="M6321" s="1"/>
      <c r="W6321" s="15"/>
    </row>
    <row r="6322" spans="2:23" ht="0" hidden="1" customHeight="1" x14ac:dyDescent="0.2">
      <c r="B6322" s="8"/>
      <c r="C6322" s="8"/>
      <c r="D6322" s="8"/>
      <c r="E6322" s="8"/>
      <c r="F6322" s="8"/>
      <c r="G6322" s="8"/>
      <c r="H6322" s="8"/>
      <c r="I6322" s="8"/>
      <c r="J6322" s="8"/>
      <c r="K6322" s="8"/>
      <c r="L6322" s="8"/>
      <c r="M6322" s="1"/>
      <c r="W6322" s="15"/>
    </row>
    <row r="6323" spans="2:23" ht="0" hidden="1" customHeight="1" x14ac:dyDescent="0.2">
      <c r="B6323" s="8"/>
      <c r="C6323" s="8"/>
      <c r="D6323" s="8"/>
      <c r="E6323" s="8"/>
      <c r="F6323" s="8"/>
      <c r="G6323" s="8"/>
      <c r="H6323" s="8"/>
      <c r="I6323" s="8"/>
      <c r="J6323" s="8"/>
      <c r="K6323" s="8"/>
      <c r="L6323" s="8"/>
      <c r="M6323" s="1"/>
      <c r="W6323" s="15"/>
    </row>
    <row r="6324" spans="2:23" ht="0" hidden="1" customHeight="1" x14ac:dyDescent="0.2">
      <c r="B6324" s="8"/>
      <c r="C6324" s="8"/>
      <c r="D6324" s="8"/>
      <c r="E6324" s="8"/>
      <c r="F6324" s="8"/>
      <c r="G6324" s="8"/>
      <c r="H6324" s="8"/>
      <c r="I6324" s="8"/>
      <c r="J6324" s="8"/>
      <c r="K6324" s="8"/>
      <c r="L6324" s="8"/>
      <c r="M6324" s="1"/>
      <c r="W6324" s="15"/>
    </row>
    <row r="6325" spans="2:23" ht="0" hidden="1" customHeight="1" x14ac:dyDescent="0.2">
      <c r="B6325" s="8"/>
      <c r="C6325" s="8"/>
      <c r="D6325" s="8"/>
      <c r="E6325" s="8"/>
      <c r="F6325" s="8"/>
      <c r="G6325" s="8"/>
      <c r="H6325" s="8"/>
      <c r="I6325" s="8"/>
      <c r="J6325" s="8"/>
      <c r="K6325" s="8"/>
      <c r="L6325" s="8"/>
      <c r="M6325" s="1"/>
      <c r="W6325" s="15"/>
    </row>
    <row r="6326" spans="2:23" ht="0" hidden="1" customHeight="1" x14ac:dyDescent="0.2">
      <c r="B6326" s="8"/>
      <c r="C6326" s="8"/>
      <c r="D6326" s="8"/>
      <c r="E6326" s="8"/>
      <c r="F6326" s="8"/>
      <c r="G6326" s="8"/>
      <c r="H6326" s="8"/>
      <c r="I6326" s="8"/>
      <c r="J6326" s="8"/>
      <c r="K6326" s="8"/>
      <c r="L6326" s="8"/>
      <c r="M6326" s="1"/>
      <c r="W6326" s="15"/>
    </row>
    <row r="6327" spans="2:23" ht="0" hidden="1" customHeight="1" x14ac:dyDescent="0.2">
      <c r="B6327" s="8"/>
      <c r="C6327" s="8"/>
      <c r="D6327" s="8"/>
      <c r="E6327" s="8"/>
      <c r="F6327" s="8"/>
      <c r="G6327" s="8"/>
      <c r="H6327" s="8"/>
      <c r="I6327" s="8"/>
      <c r="J6327" s="8"/>
      <c r="K6327" s="8"/>
      <c r="L6327" s="8"/>
      <c r="M6327" s="1"/>
      <c r="W6327" s="15"/>
    </row>
    <row r="6328" spans="2:23" ht="0" hidden="1" customHeight="1" x14ac:dyDescent="0.2">
      <c r="B6328" s="8"/>
      <c r="C6328" s="8"/>
      <c r="D6328" s="8"/>
      <c r="E6328" s="8"/>
      <c r="F6328" s="8"/>
      <c r="G6328" s="8"/>
      <c r="H6328" s="8"/>
      <c r="I6328" s="8"/>
      <c r="J6328" s="8"/>
      <c r="K6328" s="8"/>
      <c r="L6328" s="8"/>
      <c r="M6328" s="1"/>
      <c r="W6328" s="15"/>
    </row>
    <row r="6329" spans="2:23" ht="0" hidden="1" customHeight="1" x14ac:dyDescent="0.2">
      <c r="B6329" s="8"/>
      <c r="C6329" s="8"/>
      <c r="D6329" s="8"/>
      <c r="E6329" s="8"/>
      <c r="F6329" s="8"/>
      <c r="G6329" s="8"/>
      <c r="H6329" s="8"/>
      <c r="I6329" s="8"/>
      <c r="J6329" s="8"/>
      <c r="K6329" s="8"/>
      <c r="L6329" s="8"/>
      <c r="M6329" s="1"/>
      <c r="W6329" s="15"/>
    </row>
    <row r="6330" spans="2:23" ht="0" hidden="1" customHeight="1" x14ac:dyDescent="0.2">
      <c r="B6330" s="8"/>
      <c r="C6330" s="8"/>
      <c r="D6330" s="8"/>
      <c r="E6330" s="8"/>
      <c r="F6330" s="8"/>
      <c r="G6330" s="8"/>
      <c r="H6330" s="8"/>
      <c r="I6330" s="8"/>
      <c r="J6330" s="8"/>
      <c r="K6330" s="8"/>
      <c r="L6330" s="8"/>
      <c r="M6330" s="1"/>
      <c r="W6330" s="15"/>
    </row>
    <row r="6331" spans="2:23" ht="0" hidden="1" customHeight="1" x14ac:dyDescent="0.2">
      <c r="B6331" s="8"/>
      <c r="C6331" s="8"/>
      <c r="D6331" s="8"/>
      <c r="E6331" s="8"/>
      <c r="F6331" s="8"/>
      <c r="G6331" s="8"/>
      <c r="H6331" s="8"/>
      <c r="I6331" s="8"/>
      <c r="J6331" s="8"/>
      <c r="K6331" s="8"/>
      <c r="L6331" s="8"/>
      <c r="M6331" s="1"/>
      <c r="W6331" s="15"/>
    </row>
    <row r="6332" spans="2:23" ht="0" hidden="1" customHeight="1" x14ac:dyDescent="0.2">
      <c r="B6332" s="8"/>
      <c r="C6332" s="8"/>
      <c r="D6332" s="8"/>
      <c r="E6332" s="8"/>
      <c r="F6332" s="8"/>
      <c r="G6332" s="8"/>
      <c r="H6332" s="8"/>
      <c r="I6332" s="8"/>
      <c r="J6332" s="8"/>
      <c r="K6332" s="8"/>
      <c r="L6332" s="8"/>
      <c r="M6332" s="1"/>
      <c r="W6332" s="15"/>
    </row>
    <row r="6333" spans="2:23" ht="0" hidden="1" customHeight="1" x14ac:dyDescent="0.2">
      <c r="B6333" s="8"/>
      <c r="C6333" s="8"/>
      <c r="D6333" s="8"/>
      <c r="E6333" s="8"/>
      <c r="F6333" s="8"/>
      <c r="G6333" s="8"/>
      <c r="H6333" s="8"/>
      <c r="I6333" s="8"/>
      <c r="J6333" s="8"/>
      <c r="K6333" s="8"/>
      <c r="L6333" s="8"/>
      <c r="M6333" s="1"/>
      <c r="W6333" s="15"/>
    </row>
    <row r="6334" spans="2:23" ht="0" hidden="1" customHeight="1" x14ac:dyDescent="0.2">
      <c r="B6334" s="8"/>
      <c r="C6334" s="8"/>
      <c r="D6334" s="8"/>
      <c r="E6334" s="8"/>
      <c r="F6334" s="8"/>
      <c r="G6334" s="8"/>
      <c r="H6334" s="8"/>
      <c r="I6334" s="8"/>
      <c r="J6334" s="8"/>
      <c r="K6334" s="8"/>
      <c r="L6334" s="8"/>
      <c r="M6334" s="1"/>
      <c r="W6334" s="15"/>
    </row>
    <row r="6335" spans="2:23" ht="0" hidden="1" customHeight="1" x14ac:dyDescent="0.2">
      <c r="B6335" s="8"/>
      <c r="C6335" s="8"/>
      <c r="D6335" s="8"/>
      <c r="E6335" s="8"/>
      <c r="F6335" s="8"/>
      <c r="G6335" s="8"/>
      <c r="H6335" s="8"/>
      <c r="I6335" s="8"/>
      <c r="J6335" s="8"/>
      <c r="K6335" s="8"/>
      <c r="L6335" s="8"/>
      <c r="M6335" s="1"/>
      <c r="W6335" s="15"/>
    </row>
    <row r="6336" spans="2:23" ht="0" hidden="1" customHeight="1" x14ac:dyDescent="0.2">
      <c r="B6336" s="8"/>
      <c r="C6336" s="8"/>
      <c r="D6336" s="8"/>
      <c r="E6336" s="8"/>
      <c r="F6336" s="8"/>
      <c r="G6336" s="8"/>
      <c r="H6336" s="8"/>
      <c r="I6336" s="8"/>
      <c r="J6336" s="8"/>
      <c r="K6336" s="8"/>
      <c r="L6336" s="8"/>
      <c r="M6336" s="1"/>
      <c r="W6336" s="15"/>
    </row>
    <row r="6337" spans="2:23" ht="0" hidden="1" customHeight="1" x14ac:dyDescent="0.2">
      <c r="B6337" s="8"/>
      <c r="C6337" s="8"/>
      <c r="D6337" s="8"/>
      <c r="E6337" s="8"/>
      <c r="F6337" s="8"/>
      <c r="G6337" s="8"/>
      <c r="H6337" s="8"/>
      <c r="I6337" s="8"/>
      <c r="J6337" s="8"/>
      <c r="K6337" s="8"/>
      <c r="L6337" s="8"/>
      <c r="M6337" s="1"/>
      <c r="W6337" s="15"/>
    </row>
    <row r="6338" spans="2:23" ht="0" hidden="1" customHeight="1" x14ac:dyDescent="0.2">
      <c r="B6338" s="8"/>
      <c r="C6338" s="8"/>
      <c r="D6338" s="8"/>
      <c r="E6338" s="8"/>
      <c r="F6338" s="8"/>
      <c r="G6338" s="8"/>
      <c r="H6338" s="8"/>
      <c r="I6338" s="8"/>
      <c r="J6338" s="8"/>
      <c r="K6338" s="8"/>
      <c r="L6338" s="8"/>
      <c r="M6338" s="1"/>
      <c r="W6338" s="15"/>
    </row>
    <row r="6339" spans="2:23" ht="0" hidden="1" customHeight="1" x14ac:dyDescent="0.2">
      <c r="B6339" s="8"/>
      <c r="C6339" s="8"/>
      <c r="D6339" s="8"/>
      <c r="E6339" s="8"/>
      <c r="F6339" s="8"/>
      <c r="G6339" s="8"/>
      <c r="H6339" s="8"/>
      <c r="I6339" s="8"/>
      <c r="J6339" s="8"/>
      <c r="K6339" s="8"/>
      <c r="L6339" s="8"/>
      <c r="M6339" s="1"/>
      <c r="W6339" s="15"/>
    </row>
    <row r="6340" spans="2:23" ht="0" hidden="1" customHeight="1" x14ac:dyDescent="0.2">
      <c r="B6340" s="8"/>
      <c r="C6340" s="8"/>
      <c r="D6340" s="8"/>
      <c r="E6340" s="8"/>
      <c r="F6340" s="8"/>
      <c r="G6340" s="8"/>
      <c r="H6340" s="8"/>
      <c r="I6340" s="8"/>
      <c r="J6340" s="8"/>
      <c r="K6340" s="8"/>
      <c r="L6340" s="8"/>
      <c r="M6340" s="1"/>
      <c r="W6340" s="15"/>
    </row>
    <row r="6341" spans="2:23" ht="0" hidden="1" customHeight="1" x14ac:dyDescent="0.2">
      <c r="B6341" s="8"/>
      <c r="C6341" s="8"/>
      <c r="D6341" s="8"/>
      <c r="E6341" s="8"/>
      <c r="F6341" s="8"/>
      <c r="G6341" s="8"/>
      <c r="H6341" s="8"/>
      <c r="I6341" s="8"/>
      <c r="J6341" s="8"/>
      <c r="K6341" s="8"/>
      <c r="L6341" s="8"/>
      <c r="M6341" s="1"/>
      <c r="W6341" s="15"/>
    </row>
    <row r="6342" spans="2:23" ht="0" hidden="1" customHeight="1" x14ac:dyDescent="0.2">
      <c r="B6342" s="8"/>
      <c r="C6342" s="8"/>
      <c r="D6342" s="8"/>
      <c r="E6342" s="8"/>
      <c r="F6342" s="8"/>
      <c r="G6342" s="8"/>
      <c r="H6342" s="8"/>
      <c r="I6342" s="8"/>
      <c r="J6342" s="8"/>
      <c r="K6342" s="8"/>
      <c r="L6342" s="8"/>
      <c r="M6342" s="1"/>
      <c r="W6342" s="15"/>
    </row>
    <row r="6343" spans="2:23" ht="0" hidden="1" customHeight="1" x14ac:dyDescent="0.2">
      <c r="B6343" s="8"/>
      <c r="C6343" s="8"/>
      <c r="D6343" s="8"/>
      <c r="E6343" s="8"/>
      <c r="F6343" s="8"/>
      <c r="G6343" s="8"/>
      <c r="H6343" s="8"/>
      <c r="I6343" s="8"/>
      <c r="J6343" s="8"/>
      <c r="K6343" s="8"/>
      <c r="L6343" s="8"/>
      <c r="M6343" s="1"/>
      <c r="W6343" s="15"/>
    </row>
    <row r="6344" spans="2:23" ht="0" hidden="1" customHeight="1" x14ac:dyDescent="0.2">
      <c r="B6344" s="8"/>
      <c r="C6344" s="8"/>
      <c r="D6344" s="8"/>
      <c r="E6344" s="8"/>
      <c r="F6344" s="8"/>
      <c r="G6344" s="8"/>
      <c r="H6344" s="8"/>
      <c r="I6344" s="8"/>
      <c r="J6344" s="8"/>
      <c r="K6344" s="8"/>
      <c r="L6344" s="8"/>
      <c r="M6344" s="1"/>
      <c r="W6344" s="15"/>
    </row>
    <row r="6345" spans="2:23" ht="0" hidden="1" customHeight="1" x14ac:dyDescent="0.2">
      <c r="B6345" s="8"/>
      <c r="C6345" s="8"/>
      <c r="D6345" s="8"/>
      <c r="E6345" s="8"/>
      <c r="F6345" s="8"/>
      <c r="G6345" s="8"/>
      <c r="H6345" s="8"/>
      <c r="I6345" s="8"/>
      <c r="J6345" s="8"/>
      <c r="K6345" s="8"/>
      <c r="L6345" s="8"/>
      <c r="M6345" s="1"/>
      <c r="W6345" s="15"/>
    </row>
    <row r="6346" spans="2:23" ht="0" hidden="1" customHeight="1" x14ac:dyDescent="0.2">
      <c r="B6346" s="8"/>
      <c r="C6346" s="8"/>
      <c r="D6346" s="8"/>
      <c r="E6346" s="8"/>
      <c r="F6346" s="8"/>
      <c r="G6346" s="8"/>
      <c r="H6346" s="8"/>
      <c r="I6346" s="8"/>
      <c r="J6346" s="8"/>
      <c r="K6346" s="8"/>
      <c r="L6346" s="8"/>
      <c r="M6346" s="1"/>
      <c r="W6346" s="15"/>
    </row>
    <row r="6347" spans="2:23" ht="0" hidden="1" customHeight="1" x14ac:dyDescent="0.2">
      <c r="B6347" s="8"/>
      <c r="C6347" s="8"/>
      <c r="D6347" s="8"/>
      <c r="E6347" s="8"/>
      <c r="F6347" s="8"/>
      <c r="G6347" s="8"/>
      <c r="H6347" s="8"/>
      <c r="I6347" s="8"/>
      <c r="J6347" s="8"/>
      <c r="K6347" s="8"/>
      <c r="L6347" s="8"/>
      <c r="M6347" s="1"/>
      <c r="W6347" s="15"/>
    </row>
    <row r="6348" spans="2:23" ht="0" hidden="1" customHeight="1" x14ac:dyDescent="0.2">
      <c r="B6348" s="8"/>
      <c r="C6348" s="8"/>
      <c r="D6348" s="8"/>
      <c r="E6348" s="8"/>
      <c r="F6348" s="8"/>
      <c r="G6348" s="8"/>
      <c r="H6348" s="8"/>
      <c r="I6348" s="8"/>
      <c r="J6348" s="8"/>
      <c r="K6348" s="8"/>
      <c r="L6348" s="8"/>
      <c r="M6348" s="1"/>
      <c r="W6348" s="15"/>
    </row>
    <row r="6349" spans="2:23" ht="0" hidden="1" customHeight="1" x14ac:dyDescent="0.2">
      <c r="B6349" s="8"/>
      <c r="C6349" s="8"/>
      <c r="D6349" s="8"/>
      <c r="E6349" s="8"/>
      <c r="F6349" s="8"/>
      <c r="G6349" s="8"/>
      <c r="H6349" s="8"/>
      <c r="I6349" s="8"/>
      <c r="J6349" s="8"/>
      <c r="K6349" s="8"/>
      <c r="L6349" s="8"/>
      <c r="M6349" s="1"/>
      <c r="W6349" s="15"/>
    </row>
    <row r="6350" spans="2:23" ht="0" hidden="1" customHeight="1" x14ac:dyDescent="0.2">
      <c r="B6350" s="8"/>
      <c r="C6350" s="8"/>
      <c r="D6350" s="8"/>
      <c r="E6350" s="8"/>
      <c r="F6350" s="8"/>
      <c r="G6350" s="8"/>
      <c r="H6350" s="8"/>
      <c r="I6350" s="8"/>
      <c r="J6350" s="8"/>
      <c r="K6350" s="8"/>
      <c r="L6350" s="8"/>
      <c r="M6350" s="1"/>
      <c r="W6350" s="15"/>
    </row>
    <row r="6351" spans="2:23" ht="0" hidden="1" customHeight="1" x14ac:dyDescent="0.2">
      <c r="B6351" s="8"/>
      <c r="C6351" s="8"/>
      <c r="D6351" s="8"/>
      <c r="E6351" s="8"/>
      <c r="F6351" s="8"/>
      <c r="G6351" s="8"/>
      <c r="H6351" s="8"/>
      <c r="I6351" s="8"/>
      <c r="J6351" s="8"/>
      <c r="K6351" s="8"/>
      <c r="L6351" s="8"/>
      <c r="M6351" s="1"/>
      <c r="W6351" s="15"/>
    </row>
    <row r="6352" spans="2:23" ht="0" hidden="1" customHeight="1" x14ac:dyDescent="0.2">
      <c r="B6352" s="8"/>
      <c r="C6352" s="8"/>
      <c r="D6352" s="8"/>
      <c r="E6352" s="8"/>
      <c r="F6352" s="8"/>
      <c r="G6352" s="8"/>
      <c r="H6352" s="8"/>
      <c r="I6352" s="8"/>
      <c r="J6352" s="8"/>
      <c r="K6352" s="8"/>
      <c r="L6352" s="8"/>
      <c r="M6352" s="1"/>
      <c r="W6352" s="15"/>
    </row>
    <row r="6353" spans="2:23" ht="0" hidden="1" customHeight="1" x14ac:dyDescent="0.2">
      <c r="B6353" s="8"/>
      <c r="C6353" s="8"/>
      <c r="D6353" s="8"/>
      <c r="E6353" s="8"/>
      <c r="F6353" s="8"/>
      <c r="G6353" s="8"/>
      <c r="H6353" s="8"/>
      <c r="I6353" s="8"/>
      <c r="J6353" s="8"/>
      <c r="K6353" s="8"/>
      <c r="L6353" s="8"/>
      <c r="M6353" s="1"/>
      <c r="W6353" s="15"/>
    </row>
    <row r="6354" spans="2:23" ht="0" hidden="1" customHeight="1" x14ac:dyDescent="0.2">
      <c r="B6354" s="8"/>
      <c r="C6354" s="8"/>
      <c r="D6354" s="8"/>
      <c r="E6354" s="8"/>
      <c r="F6354" s="8"/>
      <c r="G6354" s="8"/>
      <c r="H6354" s="8"/>
      <c r="I6354" s="8"/>
      <c r="J6354" s="8"/>
      <c r="K6354" s="8"/>
      <c r="L6354" s="8"/>
      <c r="M6354" s="1"/>
      <c r="W6354" s="15"/>
    </row>
    <row r="6355" spans="2:23" ht="0" hidden="1" customHeight="1" x14ac:dyDescent="0.2">
      <c r="B6355" s="8"/>
      <c r="C6355" s="8"/>
      <c r="D6355" s="8"/>
      <c r="E6355" s="8"/>
      <c r="F6355" s="8"/>
      <c r="G6355" s="8"/>
      <c r="H6355" s="8"/>
      <c r="I6355" s="8"/>
      <c r="J6355" s="8"/>
      <c r="K6355" s="8"/>
      <c r="L6355" s="8"/>
      <c r="M6355" s="1"/>
      <c r="W6355" s="15"/>
    </row>
    <row r="6356" spans="2:23" ht="0" hidden="1" customHeight="1" x14ac:dyDescent="0.2">
      <c r="B6356" s="8"/>
      <c r="C6356" s="8"/>
      <c r="D6356" s="8"/>
      <c r="E6356" s="8"/>
      <c r="F6356" s="8"/>
      <c r="G6356" s="8"/>
      <c r="H6356" s="8"/>
      <c r="I6356" s="8"/>
      <c r="J6356" s="8"/>
      <c r="K6356" s="8"/>
      <c r="L6356" s="8"/>
      <c r="M6356" s="1"/>
      <c r="W6356" s="15"/>
    </row>
    <row r="6357" spans="2:23" ht="0" hidden="1" customHeight="1" x14ac:dyDescent="0.2">
      <c r="B6357" s="8"/>
      <c r="C6357" s="8"/>
      <c r="D6357" s="8"/>
      <c r="E6357" s="8"/>
      <c r="F6357" s="8"/>
      <c r="G6357" s="8"/>
      <c r="H6357" s="8"/>
      <c r="I6357" s="8"/>
      <c r="J6357" s="8"/>
      <c r="K6357" s="8"/>
      <c r="L6357" s="8"/>
      <c r="M6357" s="1"/>
      <c r="W6357" s="15"/>
    </row>
    <row r="6358" spans="2:23" ht="0" hidden="1" customHeight="1" x14ac:dyDescent="0.2">
      <c r="B6358" s="8"/>
      <c r="C6358" s="8"/>
      <c r="D6358" s="8"/>
      <c r="E6358" s="8"/>
      <c r="F6358" s="8"/>
      <c r="G6358" s="8"/>
      <c r="H6358" s="8"/>
      <c r="I6358" s="8"/>
      <c r="J6358" s="8"/>
      <c r="K6358" s="8"/>
      <c r="L6358" s="8"/>
      <c r="M6358" s="1"/>
      <c r="W6358" s="15"/>
    </row>
    <row r="6359" spans="2:23" ht="0" hidden="1" customHeight="1" x14ac:dyDescent="0.2">
      <c r="B6359" s="8"/>
      <c r="C6359" s="8"/>
      <c r="D6359" s="8"/>
      <c r="E6359" s="8"/>
      <c r="F6359" s="8"/>
      <c r="G6359" s="8"/>
      <c r="H6359" s="8"/>
      <c r="I6359" s="8"/>
      <c r="J6359" s="8"/>
      <c r="K6359" s="8"/>
      <c r="L6359" s="8"/>
      <c r="M6359" s="1"/>
      <c r="W6359" s="15"/>
    </row>
    <row r="6360" spans="2:23" ht="0" hidden="1" customHeight="1" x14ac:dyDescent="0.2">
      <c r="B6360" s="8"/>
      <c r="C6360" s="8"/>
      <c r="D6360" s="8"/>
      <c r="E6360" s="8"/>
      <c r="F6360" s="8"/>
      <c r="G6360" s="8"/>
      <c r="H6360" s="8"/>
      <c r="I6360" s="8"/>
      <c r="J6360" s="8"/>
      <c r="K6360" s="8"/>
      <c r="L6360" s="8"/>
      <c r="M6360" s="1"/>
      <c r="W6360" s="15"/>
    </row>
    <row r="6361" spans="2:23" ht="0" hidden="1" customHeight="1" x14ac:dyDescent="0.2">
      <c r="B6361" s="8"/>
      <c r="C6361" s="8"/>
      <c r="D6361" s="8"/>
      <c r="E6361" s="8"/>
      <c r="F6361" s="8"/>
      <c r="G6361" s="8"/>
      <c r="H6361" s="8"/>
      <c r="I6361" s="8"/>
      <c r="J6361" s="8"/>
      <c r="K6361" s="8"/>
      <c r="L6361" s="8"/>
      <c r="M6361" s="1"/>
      <c r="W6361" s="15"/>
    </row>
    <row r="6362" spans="2:23" ht="0" hidden="1" customHeight="1" x14ac:dyDescent="0.2">
      <c r="B6362" s="8"/>
      <c r="C6362" s="8"/>
      <c r="D6362" s="8"/>
      <c r="E6362" s="8"/>
      <c r="F6362" s="8"/>
      <c r="G6362" s="8"/>
      <c r="H6362" s="8"/>
      <c r="I6362" s="8"/>
      <c r="J6362" s="8"/>
      <c r="K6362" s="8"/>
      <c r="L6362" s="8"/>
      <c r="M6362" s="1"/>
      <c r="W6362" s="15"/>
    </row>
    <row r="6363" spans="2:23" ht="0" hidden="1" customHeight="1" x14ac:dyDescent="0.2">
      <c r="B6363" s="8"/>
      <c r="C6363" s="8"/>
      <c r="D6363" s="8"/>
      <c r="E6363" s="8"/>
      <c r="F6363" s="8"/>
      <c r="G6363" s="8"/>
      <c r="H6363" s="8"/>
      <c r="I6363" s="8"/>
      <c r="J6363" s="8"/>
      <c r="K6363" s="8"/>
      <c r="L6363" s="8"/>
      <c r="M6363" s="1"/>
      <c r="W6363" s="15"/>
    </row>
    <row r="6364" spans="2:23" ht="0" hidden="1" customHeight="1" x14ac:dyDescent="0.2">
      <c r="B6364" s="8"/>
      <c r="C6364" s="8"/>
      <c r="D6364" s="8"/>
      <c r="E6364" s="8"/>
      <c r="F6364" s="8"/>
      <c r="G6364" s="8"/>
      <c r="H6364" s="8"/>
      <c r="I6364" s="8"/>
      <c r="J6364" s="8"/>
      <c r="K6364" s="8"/>
      <c r="L6364" s="8"/>
      <c r="M6364" s="1"/>
      <c r="W6364" s="15"/>
    </row>
    <row r="6365" spans="2:23" ht="0" hidden="1" customHeight="1" x14ac:dyDescent="0.2">
      <c r="B6365" s="8"/>
      <c r="C6365" s="8"/>
      <c r="D6365" s="8"/>
      <c r="E6365" s="8"/>
      <c r="F6365" s="8"/>
      <c r="G6365" s="8"/>
      <c r="H6365" s="8"/>
      <c r="I6365" s="8"/>
      <c r="J6365" s="8"/>
      <c r="K6365" s="8"/>
      <c r="L6365" s="8"/>
      <c r="M6365" s="1"/>
      <c r="W6365" s="15"/>
    </row>
    <row r="6366" spans="2:23" ht="0" hidden="1" customHeight="1" x14ac:dyDescent="0.2">
      <c r="B6366" s="8"/>
      <c r="C6366" s="8"/>
      <c r="D6366" s="8"/>
      <c r="E6366" s="8"/>
      <c r="F6366" s="8"/>
      <c r="G6366" s="8"/>
      <c r="H6366" s="8"/>
      <c r="I6366" s="8"/>
      <c r="J6366" s="8"/>
      <c r="K6366" s="8"/>
      <c r="L6366" s="8"/>
      <c r="M6366" s="1"/>
      <c r="W6366" s="15"/>
    </row>
    <row r="6367" spans="2:23" ht="0" hidden="1" customHeight="1" x14ac:dyDescent="0.2">
      <c r="B6367" s="8"/>
      <c r="C6367" s="8"/>
      <c r="D6367" s="8"/>
      <c r="E6367" s="8"/>
      <c r="F6367" s="8"/>
      <c r="G6367" s="8"/>
      <c r="H6367" s="8"/>
      <c r="I6367" s="8"/>
      <c r="J6367" s="8"/>
      <c r="K6367" s="8"/>
      <c r="L6367" s="8"/>
      <c r="M6367" s="1"/>
      <c r="W6367" s="15"/>
    </row>
    <row r="6368" spans="2:23" ht="0" hidden="1" customHeight="1" x14ac:dyDescent="0.2">
      <c r="B6368" s="8"/>
      <c r="C6368" s="8"/>
      <c r="D6368" s="8"/>
      <c r="E6368" s="8"/>
      <c r="F6368" s="8"/>
      <c r="G6368" s="8"/>
      <c r="H6368" s="8"/>
      <c r="I6368" s="8"/>
      <c r="J6368" s="8"/>
      <c r="K6368" s="8"/>
      <c r="L6368" s="8"/>
      <c r="M6368" s="1"/>
      <c r="W6368" s="15"/>
    </row>
    <row r="6369" spans="2:23" ht="0" hidden="1" customHeight="1" x14ac:dyDescent="0.2">
      <c r="B6369" s="8"/>
      <c r="C6369" s="8"/>
      <c r="D6369" s="8"/>
      <c r="E6369" s="8"/>
      <c r="F6369" s="8"/>
      <c r="G6369" s="8"/>
      <c r="H6369" s="8"/>
      <c r="I6369" s="8"/>
      <c r="J6369" s="8"/>
      <c r="K6369" s="8"/>
      <c r="L6369" s="8"/>
      <c r="M6369" s="1"/>
      <c r="W6369" s="15"/>
    </row>
    <row r="6370" spans="2:23" ht="0" hidden="1" customHeight="1" x14ac:dyDescent="0.2">
      <c r="B6370" s="8"/>
      <c r="C6370" s="8"/>
      <c r="D6370" s="8"/>
      <c r="E6370" s="8"/>
      <c r="F6370" s="8"/>
      <c r="G6370" s="8"/>
      <c r="H6370" s="8"/>
      <c r="I6370" s="8"/>
      <c r="J6370" s="8"/>
      <c r="K6370" s="8"/>
      <c r="L6370" s="8"/>
      <c r="M6370" s="1"/>
      <c r="W6370" s="15"/>
    </row>
    <row r="6371" spans="2:23" ht="0" hidden="1" customHeight="1" x14ac:dyDescent="0.2">
      <c r="B6371" s="8"/>
      <c r="C6371" s="8"/>
      <c r="D6371" s="8"/>
      <c r="E6371" s="8"/>
      <c r="F6371" s="8"/>
      <c r="G6371" s="8"/>
      <c r="H6371" s="8"/>
      <c r="I6371" s="8"/>
      <c r="J6371" s="8"/>
      <c r="K6371" s="8"/>
      <c r="L6371" s="8"/>
      <c r="M6371" s="1"/>
      <c r="W6371" s="15"/>
    </row>
    <row r="6372" spans="2:23" ht="0" hidden="1" customHeight="1" x14ac:dyDescent="0.2">
      <c r="B6372" s="8"/>
      <c r="C6372" s="8"/>
      <c r="D6372" s="8"/>
      <c r="E6372" s="8"/>
      <c r="F6372" s="8"/>
      <c r="G6372" s="8"/>
      <c r="H6372" s="8"/>
      <c r="I6372" s="8"/>
      <c r="J6372" s="8"/>
      <c r="K6372" s="8"/>
      <c r="L6372" s="8"/>
      <c r="M6372" s="1"/>
      <c r="W6372" s="15"/>
    </row>
    <row r="6373" spans="2:23" ht="0" hidden="1" customHeight="1" x14ac:dyDescent="0.2">
      <c r="B6373" s="8"/>
      <c r="C6373" s="8"/>
      <c r="D6373" s="8"/>
      <c r="E6373" s="8"/>
      <c r="F6373" s="8"/>
      <c r="G6373" s="8"/>
      <c r="H6373" s="8"/>
      <c r="I6373" s="8"/>
      <c r="J6373" s="8"/>
      <c r="K6373" s="8"/>
      <c r="L6373" s="8"/>
      <c r="M6373" s="1"/>
      <c r="W6373" s="15"/>
    </row>
    <row r="6374" spans="2:23" ht="0" hidden="1" customHeight="1" x14ac:dyDescent="0.2">
      <c r="B6374" s="8"/>
      <c r="C6374" s="8"/>
      <c r="D6374" s="8"/>
      <c r="E6374" s="8"/>
      <c r="F6374" s="8"/>
      <c r="G6374" s="8"/>
      <c r="H6374" s="8"/>
      <c r="I6374" s="8"/>
      <c r="J6374" s="8"/>
      <c r="K6374" s="8"/>
      <c r="L6374" s="8"/>
      <c r="M6374" s="1"/>
      <c r="W6374" s="15"/>
    </row>
    <row r="6375" spans="2:23" ht="0" hidden="1" customHeight="1" x14ac:dyDescent="0.2">
      <c r="B6375" s="8"/>
      <c r="C6375" s="8"/>
      <c r="D6375" s="8"/>
      <c r="E6375" s="8"/>
      <c r="F6375" s="8"/>
      <c r="G6375" s="8"/>
      <c r="H6375" s="8"/>
      <c r="I6375" s="8"/>
      <c r="J6375" s="8"/>
      <c r="K6375" s="8"/>
      <c r="L6375" s="8"/>
      <c r="M6375" s="1"/>
      <c r="W6375" s="15"/>
    </row>
    <row r="6376" spans="2:23" ht="0" hidden="1" customHeight="1" x14ac:dyDescent="0.2">
      <c r="B6376" s="8"/>
      <c r="C6376" s="8"/>
      <c r="D6376" s="8"/>
      <c r="E6376" s="8"/>
      <c r="F6376" s="8"/>
      <c r="G6376" s="8"/>
      <c r="H6376" s="8"/>
      <c r="I6376" s="8"/>
      <c r="J6376" s="8"/>
      <c r="K6376" s="8"/>
      <c r="L6376" s="8"/>
      <c r="M6376" s="1"/>
      <c r="W6376" s="15"/>
    </row>
    <row r="6377" spans="2:23" ht="0" hidden="1" customHeight="1" x14ac:dyDescent="0.2">
      <c r="B6377" s="8"/>
      <c r="C6377" s="8"/>
      <c r="D6377" s="8"/>
      <c r="E6377" s="8"/>
      <c r="F6377" s="8"/>
      <c r="G6377" s="8"/>
      <c r="H6377" s="8"/>
      <c r="I6377" s="8"/>
      <c r="J6377" s="8"/>
      <c r="K6377" s="8"/>
      <c r="L6377" s="8"/>
      <c r="M6377" s="1"/>
      <c r="W6377" s="15"/>
    </row>
    <row r="6378" spans="2:23" ht="0" hidden="1" customHeight="1" x14ac:dyDescent="0.2">
      <c r="B6378" s="8"/>
      <c r="C6378" s="8"/>
      <c r="D6378" s="8"/>
      <c r="E6378" s="8"/>
      <c r="F6378" s="8"/>
      <c r="G6378" s="8"/>
      <c r="H6378" s="8"/>
      <c r="I6378" s="8"/>
      <c r="J6378" s="8"/>
      <c r="K6378" s="8"/>
      <c r="L6378" s="8"/>
      <c r="M6378" s="1"/>
      <c r="W6378" s="15"/>
    </row>
    <row r="6379" spans="2:23" ht="0" hidden="1" customHeight="1" x14ac:dyDescent="0.2">
      <c r="B6379" s="8"/>
      <c r="C6379" s="8"/>
      <c r="D6379" s="8"/>
      <c r="E6379" s="8"/>
      <c r="F6379" s="8"/>
      <c r="G6379" s="8"/>
      <c r="H6379" s="8"/>
      <c r="I6379" s="8"/>
      <c r="J6379" s="8"/>
      <c r="K6379" s="8"/>
      <c r="L6379" s="8"/>
      <c r="M6379" s="1"/>
      <c r="W6379" s="15"/>
    </row>
    <row r="6380" spans="2:23" ht="0" hidden="1" customHeight="1" x14ac:dyDescent="0.2">
      <c r="B6380" s="8"/>
      <c r="C6380" s="8"/>
      <c r="D6380" s="8"/>
      <c r="E6380" s="8"/>
      <c r="F6380" s="8"/>
      <c r="G6380" s="8"/>
      <c r="H6380" s="8"/>
      <c r="I6380" s="8"/>
      <c r="J6380" s="8"/>
      <c r="K6380" s="8"/>
      <c r="L6380" s="8"/>
      <c r="M6380" s="1"/>
      <c r="W6380" s="15"/>
    </row>
    <row r="6381" spans="2:23" ht="0" hidden="1" customHeight="1" x14ac:dyDescent="0.2">
      <c r="B6381" s="8"/>
      <c r="C6381" s="8"/>
      <c r="D6381" s="8"/>
      <c r="E6381" s="8"/>
      <c r="F6381" s="8"/>
      <c r="G6381" s="8"/>
      <c r="H6381" s="8"/>
      <c r="I6381" s="8"/>
      <c r="J6381" s="8"/>
      <c r="K6381" s="8"/>
      <c r="L6381" s="8"/>
      <c r="M6381" s="1"/>
      <c r="W6381" s="15"/>
    </row>
    <row r="6382" spans="2:23" ht="0" hidden="1" customHeight="1" x14ac:dyDescent="0.2">
      <c r="B6382" s="8"/>
      <c r="C6382" s="8"/>
      <c r="D6382" s="8"/>
      <c r="E6382" s="8"/>
      <c r="F6382" s="8"/>
      <c r="G6382" s="8"/>
      <c r="H6382" s="8"/>
      <c r="I6382" s="8"/>
      <c r="J6382" s="8"/>
      <c r="K6382" s="8"/>
      <c r="L6382" s="8"/>
      <c r="M6382" s="1"/>
      <c r="W6382" s="15"/>
    </row>
    <row r="6383" spans="2:23" ht="0" hidden="1" customHeight="1" x14ac:dyDescent="0.2">
      <c r="B6383" s="8"/>
      <c r="C6383" s="8"/>
      <c r="D6383" s="8"/>
      <c r="E6383" s="8"/>
      <c r="F6383" s="8"/>
      <c r="G6383" s="8"/>
      <c r="H6383" s="8"/>
      <c r="I6383" s="8"/>
      <c r="J6383" s="8"/>
      <c r="K6383" s="8"/>
      <c r="L6383" s="8"/>
      <c r="M6383" s="1"/>
      <c r="W6383" s="15"/>
    </row>
    <row r="6384" spans="2:23" ht="0" hidden="1" customHeight="1" x14ac:dyDescent="0.2">
      <c r="B6384" s="8"/>
      <c r="C6384" s="8"/>
      <c r="D6384" s="8"/>
      <c r="E6384" s="8"/>
      <c r="F6384" s="8"/>
      <c r="G6384" s="8"/>
      <c r="H6384" s="8"/>
      <c r="I6384" s="8"/>
      <c r="J6384" s="8"/>
      <c r="K6384" s="8"/>
      <c r="L6384" s="8"/>
      <c r="M6384" s="1"/>
      <c r="W6384" s="15"/>
    </row>
    <row r="6385" spans="2:23" ht="0" hidden="1" customHeight="1" x14ac:dyDescent="0.2">
      <c r="B6385" s="8"/>
      <c r="C6385" s="8"/>
      <c r="D6385" s="8"/>
      <c r="E6385" s="8"/>
      <c r="F6385" s="8"/>
      <c r="G6385" s="8"/>
      <c r="H6385" s="8"/>
      <c r="I6385" s="8"/>
      <c r="J6385" s="8"/>
      <c r="K6385" s="8"/>
      <c r="L6385" s="8"/>
      <c r="M6385" s="1"/>
      <c r="W6385" s="15"/>
    </row>
    <row r="6386" spans="2:23" ht="0" hidden="1" customHeight="1" x14ac:dyDescent="0.2">
      <c r="B6386" s="8"/>
      <c r="C6386" s="8"/>
      <c r="D6386" s="8"/>
      <c r="E6386" s="8"/>
      <c r="F6386" s="8"/>
      <c r="G6386" s="8"/>
      <c r="H6386" s="8"/>
      <c r="I6386" s="8"/>
      <c r="J6386" s="8"/>
      <c r="K6386" s="8"/>
      <c r="L6386" s="8"/>
      <c r="M6386" s="1"/>
      <c r="W6386" s="15"/>
    </row>
    <row r="6387" spans="2:23" ht="0" hidden="1" customHeight="1" x14ac:dyDescent="0.2">
      <c r="B6387" s="8"/>
      <c r="C6387" s="8"/>
      <c r="D6387" s="8"/>
      <c r="E6387" s="8"/>
      <c r="F6387" s="8"/>
      <c r="G6387" s="8"/>
      <c r="H6387" s="8"/>
      <c r="I6387" s="8"/>
      <c r="J6387" s="8"/>
      <c r="K6387" s="8"/>
      <c r="L6387" s="8"/>
      <c r="M6387" s="1"/>
      <c r="W6387" s="15"/>
    </row>
    <row r="6388" spans="2:23" ht="0" hidden="1" customHeight="1" x14ac:dyDescent="0.2">
      <c r="B6388" s="8"/>
      <c r="C6388" s="8"/>
      <c r="D6388" s="8"/>
      <c r="E6388" s="8"/>
      <c r="F6388" s="8"/>
      <c r="G6388" s="8"/>
      <c r="H6388" s="8"/>
      <c r="I6388" s="8"/>
      <c r="J6388" s="8"/>
      <c r="K6388" s="8"/>
      <c r="L6388" s="8"/>
      <c r="M6388" s="1"/>
      <c r="W6388" s="15"/>
    </row>
    <row r="6389" spans="2:23" ht="0" hidden="1" customHeight="1" x14ac:dyDescent="0.2">
      <c r="B6389" s="8"/>
      <c r="C6389" s="8"/>
      <c r="D6389" s="8"/>
      <c r="E6389" s="8"/>
      <c r="F6389" s="8"/>
      <c r="G6389" s="8"/>
      <c r="H6389" s="8"/>
      <c r="I6389" s="8"/>
      <c r="J6389" s="8"/>
      <c r="K6389" s="8"/>
      <c r="L6389" s="8"/>
      <c r="M6389" s="1"/>
      <c r="W6389" s="15"/>
    </row>
    <row r="6390" spans="2:23" ht="0" hidden="1" customHeight="1" x14ac:dyDescent="0.2">
      <c r="B6390" s="8"/>
      <c r="C6390" s="8"/>
      <c r="D6390" s="8"/>
      <c r="E6390" s="8"/>
      <c r="F6390" s="8"/>
      <c r="G6390" s="8"/>
      <c r="H6390" s="8"/>
      <c r="I6390" s="8"/>
      <c r="J6390" s="8"/>
      <c r="K6390" s="8"/>
      <c r="L6390" s="8"/>
      <c r="M6390" s="1"/>
      <c r="W6390" s="15"/>
    </row>
    <row r="6391" spans="2:23" ht="0" hidden="1" customHeight="1" x14ac:dyDescent="0.2">
      <c r="B6391" s="8"/>
      <c r="C6391" s="8"/>
      <c r="D6391" s="8"/>
      <c r="E6391" s="8"/>
      <c r="F6391" s="8"/>
      <c r="G6391" s="8"/>
      <c r="H6391" s="8"/>
      <c r="I6391" s="8"/>
      <c r="J6391" s="8"/>
      <c r="K6391" s="8"/>
      <c r="L6391" s="8"/>
      <c r="M6391" s="1"/>
      <c r="W6391" s="15"/>
    </row>
    <row r="6392" spans="2:23" ht="0" hidden="1" customHeight="1" x14ac:dyDescent="0.2">
      <c r="B6392" s="8"/>
      <c r="C6392" s="8"/>
      <c r="D6392" s="8"/>
      <c r="E6392" s="8"/>
      <c r="F6392" s="8"/>
      <c r="G6392" s="8"/>
      <c r="H6392" s="8"/>
      <c r="I6392" s="8"/>
      <c r="J6392" s="8"/>
      <c r="K6392" s="8"/>
      <c r="L6392" s="8"/>
      <c r="M6392" s="1"/>
      <c r="W6392" s="15"/>
    </row>
    <row r="6393" spans="2:23" ht="0" hidden="1" customHeight="1" x14ac:dyDescent="0.2">
      <c r="B6393" s="8"/>
      <c r="C6393" s="8"/>
      <c r="D6393" s="8"/>
      <c r="E6393" s="8"/>
      <c r="F6393" s="8"/>
      <c r="G6393" s="8"/>
      <c r="H6393" s="8"/>
      <c r="I6393" s="8"/>
      <c r="J6393" s="8"/>
      <c r="K6393" s="8"/>
      <c r="L6393" s="8"/>
      <c r="M6393" s="1"/>
      <c r="W6393" s="15"/>
    </row>
    <row r="6394" spans="2:23" ht="0" hidden="1" customHeight="1" x14ac:dyDescent="0.2">
      <c r="B6394" s="8"/>
      <c r="C6394" s="8"/>
      <c r="D6394" s="8"/>
      <c r="E6394" s="8"/>
      <c r="F6394" s="8"/>
      <c r="G6394" s="8"/>
      <c r="H6394" s="8"/>
      <c r="I6394" s="8"/>
      <c r="J6394" s="8"/>
      <c r="K6394" s="8"/>
      <c r="L6394" s="8"/>
      <c r="M6394" s="1"/>
      <c r="W6394" s="15"/>
    </row>
    <row r="6395" spans="2:23" ht="0" hidden="1" customHeight="1" x14ac:dyDescent="0.2">
      <c r="B6395" s="8"/>
      <c r="C6395" s="8"/>
      <c r="D6395" s="8"/>
      <c r="E6395" s="8"/>
      <c r="F6395" s="8"/>
      <c r="G6395" s="8"/>
      <c r="H6395" s="8"/>
      <c r="I6395" s="8"/>
      <c r="J6395" s="8"/>
      <c r="K6395" s="8"/>
      <c r="L6395" s="8"/>
      <c r="M6395" s="1"/>
      <c r="W6395" s="15"/>
    </row>
    <row r="6396" spans="2:23" ht="0" hidden="1" customHeight="1" x14ac:dyDescent="0.2">
      <c r="B6396" s="8"/>
      <c r="C6396" s="8"/>
      <c r="D6396" s="8"/>
      <c r="E6396" s="8"/>
      <c r="F6396" s="8"/>
      <c r="G6396" s="8"/>
      <c r="H6396" s="8"/>
      <c r="I6396" s="8"/>
      <c r="J6396" s="8"/>
      <c r="K6396" s="8"/>
      <c r="L6396" s="8"/>
      <c r="M6396" s="1"/>
      <c r="W6396" s="15"/>
    </row>
    <row r="6397" spans="2:23" ht="0" hidden="1" customHeight="1" x14ac:dyDescent="0.2">
      <c r="B6397" s="8"/>
      <c r="C6397" s="8"/>
      <c r="D6397" s="8"/>
      <c r="E6397" s="8"/>
      <c r="F6397" s="8"/>
      <c r="G6397" s="8"/>
      <c r="H6397" s="8"/>
      <c r="I6397" s="8"/>
      <c r="J6397" s="8"/>
      <c r="K6397" s="8"/>
      <c r="L6397" s="8"/>
      <c r="M6397" s="1"/>
      <c r="W6397" s="15"/>
    </row>
    <row r="6398" spans="2:23" ht="0" hidden="1" customHeight="1" x14ac:dyDescent="0.2">
      <c r="B6398" s="8"/>
      <c r="C6398" s="8"/>
      <c r="D6398" s="8"/>
      <c r="E6398" s="8"/>
      <c r="F6398" s="8"/>
      <c r="G6398" s="8"/>
      <c r="H6398" s="8"/>
      <c r="I6398" s="8"/>
      <c r="J6398" s="8"/>
      <c r="K6398" s="8"/>
      <c r="L6398" s="8"/>
      <c r="M6398" s="1"/>
      <c r="W6398" s="15"/>
    </row>
    <row r="6399" spans="2:23" ht="0" hidden="1" customHeight="1" x14ac:dyDescent="0.2">
      <c r="B6399" s="8"/>
      <c r="C6399" s="8"/>
      <c r="D6399" s="8"/>
      <c r="E6399" s="8"/>
      <c r="F6399" s="8"/>
      <c r="G6399" s="8"/>
      <c r="H6399" s="8"/>
      <c r="I6399" s="8"/>
      <c r="J6399" s="8"/>
      <c r="K6399" s="8"/>
      <c r="L6399" s="8"/>
      <c r="M6399" s="1"/>
      <c r="W6399" s="15"/>
    </row>
    <row r="6400" spans="2:23" ht="0" hidden="1" customHeight="1" x14ac:dyDescent="0.2">
      <c r="B6400" s="8"/>
      <c r="C6400" s="8"/>
      <c r="D6400" s="8"/>
      <c r="E6400" s="8"/>
      <c r="F6400" s="8"/>
      <c r="G6400" s="8"/>
      <c r="H6400" s="8"/>
      <c r="I6400" s="8"/>
      <c r="J6400" s="8"/>
      <c r="K6400" s="8"/>
      <c r="L6400" s="8"/>
      <c r="M6400" s="1"/>
      <c r="W6400" s="15"/>
    </row>
    <row r="6401" spans="2:23" ht="0" hidden="1" customHeight="1" x14ac:dyDescent="0.2">
      <c r="B6401" s="8"/>
      <c r="C6401" s="8"/>
      <c r="D6401" s="8"/>
      <c r="E6401" s="8"/>
      <c r="F6401" s="8"/>
      <c r="G6401" s="8"/>
      <c r="H6401" s="8"/>
      <c r="I6401" s="8"/>
      <c r="J6401" s="8"/>
      <c r="K6401" s="8"/>
      <c r="L6401" s="8"/>
      <c r="M6401" s="1"/>
      <c r="W6401" s="15"/>
    </row>
    <row r="6402" spans="2:23" ht="0" hidden="1" customHeight="1" x14ac:dyDescent="0.2">
      <c r="B6402" s="8"/>
      <c r="C6402" s="8"/>
      <c r="D6402" s="8"/>
      <c r="E6402" s="8"/>
      <c r="F6402" s="8"/>
      <c r="G6402" s="8"/>
      <c r="H6402" s="8"/>
      <c r="I6402" s="8"/>
      <c r="J6402" s="8"/>
      <c r="K6402" s="8"/>
      <c r="L6402" s="8"/>
      <c r="M6402" s="1"/>
      <c r="W6402" s="15"/>
    </row>
    <row r="6403" spans="2:23" ht="0" hidden="1" customHeight="1" x14ac:dyDescent="0.2">
      <c r="B6403" s="8"/>
      <c r="C6403" s="8"/>
      <c r="D6403" s="8"/>
      <c r="E6403" s="8"/>
      <c r="F6403" s="8"/>
      <c r="G6403" s="8"/>
      <c r="H6403" s="8"/>
      <c r="I6403" s="8"/>
      <c r="J6403" s="8"/>
      <c r="K6403" s="8"/>
      <c r="L6403" s="8"/>
      <c r="M6403" s="1"/>
      <c r="W6403" s="15"/>
    </row>
    <row r="6404" spans="2:23" ht="0" hidden="1" customHeight="1" x14ac:dyDescent="0.2">
      <c r="B6404" s="8"/>
      <c r="C6404" s="8"/>
      <c r="D6404" s="8"/>
      <c r="E6404" s="8"/>
      <c r="F6404" s="8"/>
      <c r="G6404" s="8"/>
      <c r="H6404" s="8"/>
      <c r="I6404" s="8"/>
      <c r="J6404" s="8"/>
      <c r="K6404" s="8"/>
      <c r="L6404" s="8"/>
      <c r="M6404" s="1"/>
      <c r="W6404" s="15"/>
    </row>
    <row r="6405" spans="2:23" ht="0" hidden="1" customHeight="1" x14ac:dyDescent="0.2">
      <c r="B6405" s="8"/>
      <c r="C6405" s="8"/>
      <c r="D6405" s="8"/>
      <c r="E6405" s="8"/>
      <c r="F6405" s="8"/>
      <c r="G6405" s="8"/>
      <c r="H6405" s="8"/>
      <c r="I6405" s="8"/>
      <c r="J6405" s="8"/>
      <c r="K6405" s="8"/>
      <c r="L6405" s="8"/>
      <c r="M6405" s="1"/>
      <c r="W6405" s="15"/>
    </row>
    <row r="6406" spans="2:23" ht="0" hidden="1" customHeight="1" x14ac:dyDescent="0.2">
      <c r="B6406" s="8"/>
      <c r="C6406" s="8"/>
      <c r="D6406" s="8"/>
      <c r="E6406" s="8"/>
      <c r="F6406" s="8"/>
      <c r="G6406" s="8"/>
      <c r="H6406" s="8"/>
      <c r="I6406" s="8"/>
      <c r="J6406" s="8"/>
      <c r="K6406" s="8"/>
      <c r="L6406" s="8"/>
      <c r="M6406" s="1"/>
      <c r="W6406" s="15"/>
    </row>
    <row r="6407" spans="2:23" ht="0" hidden="1" customHeight="1" x14ac:dyDescent="0.2">
      <c r="B6407" s="8"/>
      <c r="C6407" s="8"/>
      <c r="D6407" s="8"/>
      <c r="E6407" s="8"/>
      <c r="F6407" s="8"/>
      <c r="G6407" s="8"/>
      <c r="H6407" s="8"/>
      <c r="I6407" s="8"/>
      <c r="J6407" s="8"/>
      <c r="K6407" s="8"/>
      <c r="L6407" s="8"/>
      <c r="M6407" s="1"/>
      <c r="W6407" s="15"/>
    </row>
    <row r="6408" spans="2:23" ht="0" hidden="1" customHeight="1" x14ac:dyDescent="0.2">
      <c r="B6408" s="8"/>
      <c r="C6408" s="8"/>
      <c r="D6408" s="8"/>
      <c r="E6408" s="8"/>
      <c r="F6408" s="8"/>
      <c r="G6408" s="8"/>
      <c r="H6408" s="8"/>
      <c r="I6408" s="8"/>
      <c r="J6408" s="8"/>
      <c r="K6408" s="8"/>
      <c r="L6408" s="8"/>
      <c r="M6408" s="1"/>
      <c r="W6408" s="15"/>
    </row>
    <row r="6409" spans="2:23" ht="0" hidden="1" customHeight="1" x14ac:dyDescent="0.2">
      <c r="B6409" s="8"/>
      <c r="C6409" s="8"/>
      <c r="D6409" s="8"/>
      <c r="E6409" s="8"/>
      <c r="F6409" s="8"/>
      <c r="G6409" s="8"/>
      <c r="H6409" s="8"/>
      <c r="I6409" s="8"/>
      <c r="J6409" s="8"/>
      <c r="K6409" s="8"/>
      <c r="L6409" s="8"/>
      <c r="M6409" s="1"/>
      <c r="W6409" s="15"/>
    </row>
    <row r="6410" spans="2:23" ht="0" hidden="1" customHeight="1" x14ac:dyDescent="0.2">
      <c r="B6410" s="8"/>
      <c r="C6410" s="8"/>
      <c r="D6410" s="8"/>
      <c r="E6410" s="8"/>
      <c r="F6410" s="8"/>
      <c r="G6410" s="8"/>
      <c r="H6410" s="8"/>
      <c r="I6410" s="8"/>
      <c r="J6410" s="8"/>
      <c r="K6410" s="8"/>
      <c r="L6410" s="8"/>
      <c r="M6410" s="1"/>
      <c r="W6410" s="15"/>
    </row>
    <row r="6411" spans="2:23" ht="0" hidden="1" customHeight="1" x14ac:dyDescent="0.2">
      <c r="B6411" s="8"/>
      <c r="C6411" s="8"/>
      <c r="D6411" s="8"/>
      <c r="E6411" s="8"/>
      <c r="F6411" s="8"/>
      <c r="G6411" s="8"/>
      <c r="H6411" s="8"/>
      <c r="I6411" s="8"/>
      <c r="J6411" s="8"/>
      <c r="K6411" s="8"/>
      <c r="L6411" s="8"/>
      <c r="M6411" s="1"/>
      <c r="W6411" s="15"/>
    </row>
    <row r="6412" spans="2:23" ht="0" hidden="1" customHeight="1" x14ac:dyDescent="0.2">
      <c r="B6412" s="8"/>
      <c r="C6412" s="8"/>
      <c r="D6412" s="8"/>
      <c r="E6412" s="8"/>
      <c r="F6412" s="8"/>
      <c r="G6412" s="8"/>
      <c r="H6412" s="8"/>
      <c r="I6412" s="8"/>
      <c r="J6412" s="8"/>
      <c r="K6412" s="8"/>
      <c r="L6412" s="8"/>
      <c r="M6412" s="1"/>
      <c r="W6412" s="15"/>
    </row>
    <row r="6413" spans="2:23" ht="0" hidden="1" customHeight="1" x14ac:dyDescent="0.2">
      <c r="B6413" s="8"/>
      <c r="C6413" s="8"/>
      <c r="D6413" s="8"/>
      <c r="E6413" s="8"/>
      <c r="F6413" s="8"/>
      <c r="G6413" s="8"/>
      <c r="H6413" s="8"/>
      <c r="I6413" s="8"/>
      <c r="J6413" s="8"/>
      <c r="K6413" s="8"/>
      <c r="L6413" s="8"/>
      <c r="M6413" s="1"/>
      <c r="W6413" s="15"/>
    </row>
    <row r="6414" spans="2:23" ht="0" hidden="1" customHeight="1" x14ac:dyDescent="0.2">
      <c r="B6414" s="8"/>
      <c r="C6414" s="8"/>
      <c r="D6414" s="8"/>
      <c r="E6414" s="8"/>
      <c r="F6414" s="8"/>
      <c r="G6414" s="8"/>
      <c r="H6414" s="8"/>
      <c r="I6414" s="8"/>
      <c r="J6414" s="8"/>
      <c r="K6414" s="8"/>
      <c r="L6414" s="8"/>
      <c r="M6414" s="1"/>
      <c r="W6414" s="15"/>
    </row>
    <row r="6415" spans="2:23" ht="0" hidden="1" customHeight="1" x14ac:dyDescent="0.2">
      <c r="B6415" s="8"/>
      <c r="C6415" s="8"/>
      <c r="D6415" s="8"/>
      <c r="E6415" s="8"/>
      <c r="F6415" s="8"/>
      <c r="G6415" s="8"/>
      <c r="H6415" s="8"/>
      <c r="I6415" s="8"/>
      <c r="J6415" s="8"/>
      <c r="K6415" s="8"/>
      <c r="L6415" s="8"/>
      <c r="M6415" s="1"/>
      <c r="W6415" s="15"/>
    </row>
    <row r="6416" spans="2:23" ht="0" hidden="1" customHeight="1" x14ac:dyDescent="0.2">
      <c r="B6416" s="8"/>
      <c r="C6416" s="8"/>
      <c r="D6416" s="8"/>
      <c r="E6416" s="8"/>
      <c r="F6416" s="8"/>
      <c r="G6416" s="8"/>
      <c r="H6416" s="8"/>
      <c r="I6416" s="8"/>
      <c r="J6416" s="8"/>
      <c r="K6416" s="8"/>
      <c r="L6416" s="8"/>
      <c r="M6416" s="1"/>
      <c r="W6416" s="15"/>
    </row>
    <row r="6417" spans="2:23" ht="0" hidden="1" customHeight="1" x14ac:dyDescent="0.2">
      <c r="B6417" s="8"/>
      <c r="C6417" s="8"/>
      <c r="D6417" s="8"/>
      <c r="E6417" s="8"/>
      <c r="F6417" s="8"/>
      <c r="G6417" s="8"/>
      <c r="H6417" s="8"/>
      <c r="I6417" s="8"/>
      <c r="J6417" s="8"/>
      <c r="K6417" s="8"/>
      <c r="L6417" s="8"/>
      <c r="M6417" s="1"/>
      <c r="W6417" s="15"/>
    </row>
    <row r="6418" spans="2:23" ht="0" hidden="1" customHeight="1" x14ac:dyDescent="0.2">
      <c r="B6418" s="8"/>
      <c r="C6418" s="8"/>
      <c r="D6418" s="8"/>
      <c r="E6418" s="8"/>
      <c r="F6418" s="8"/>
      <c r="G6418" s="8"/>
      <c r="H6418" s="8"/>
      <c r="I6418" s="8"/>
      <c r="J6418" s="8"/>
      <c r="K6418" s="8"/>
      <c r="L6418" s="8"/>
      <c r="M6418" s="1"/>
      <c r="W6418" s="15"/>
    </row>
    <row r="6419" spans="2:23" ht="0" hidden="1" customHeight="1" x14ac:dyDescent="0.2">
      <c r="B6419" s="8"/>
      <c r="C6419" s="8"/>
      <c r="D6419" s="8"/>
      <c r="E6419" s="8"/>
      <c r="F6419" s="8"/>
      <c r="G6419" s="8"/>
      <c r="H6419" s="8"/>
      <c r="I6419" s="8"/>
      <c r="J6419" s="8"/>
      <c r="K6419" s="8"/>
      <c r="L6419" s="8"/>
      <c r="M6419" s="1"/>
      <c r="W6419" s="15"/>
    </row>
    <row r="6420" spans="2:23" ht="0" hidden="1" customHeight="1" x14ac:dyDescent="0.2">
      <c r="B6420" s="8"/>
      <c r="C6420" s="8"/>
      <c r="D6420" s="8"/>
      <c r="E6420" s="8"/>
      <c r="F6420" s="8"/>
      <c r="G6420" s="8"/>
      <c r="H6420" s="8"/>
      <c r="I6420" s="8"/>
      <c r="J6420" s="8"/>
      <c r="K6420" s="8"/>
      <c r="L6420" s="8"/>
      <c r="M6420" s="1"/>
      <c r="W6420" s="15"/>
    </row>
    <row r="6421" spans="2:23" ht="0" hidden="1" customHeight="1" x14ac:dyDescent="0.2">
      <c r="B6421" s="8"/>
      <c r="C6421" s="8"/>
      <c r="D6421" s="8"/>
      <c r="E6421" s="8"/>
      <c r="F6421" s="8"/>
      <c r="G6421" s="8"/>
      <c r="H6421" s="8"/>
      <c r="I6421" s="8"/>
      <c r="J6421" s="8"/>
      <c r="K6421" s="8"/>
      <c r="L6421" s="8"/>
      <c r="M6421" s="1"/>
      <c r="W6421" s="15"/>
    </row>
    <row r="6422" spans="2:23" ht="0" hidden="1" customHeight="1" x14ac:dyDescent="0.2">
      <c r="B6422" s="8"/>
      <c r="C6422" s="8"/>
      <c r="D6422" s="8"/>
      <c r="E6422" s="8"/>
      <c r="F6422" s="8"/>
      <c r="G6422" s="8"/>
      <c r="H6422" s="8"/>
      <c r="I6422" s="8"/>
      <c r="J6422" s="8"/>
      <c r="K6422" s="8"/>
      <c r="L6422" s="8"/>
      <c r="M6422" s="1"/>
      <c r="W6422" s="15"/>
    </row>
    <row r="6423" spans="2:23" ht="0" hidden="1" customHeight="1" x14ac:dyDescent="0.2">
      <c r="B6423" s="8"/>
      <c r="C6423" s="8"/>
      <c r="D6423" s="8"/>
      <c r="E6423" s="8"/>
      <c r="F6423" s="8"/>
      <c r="G6423" s="8"/>
      <c r="H6423" s="8"/>
      <c r="I6423" s="8"/>
      <c r="J6423" s="8"/>
      <c r="K6423" s="8"/>
      <c r="L6423" s="8"/>
      <c r="M6423" s="1"/>
      <c r="W6423" s="15"/>
    </row>
    <row r="6424" spans="2:23" ht="0" hidden="1" customHeight="1" x14ac:dyDescent="0.2">
      <c r="B6424" s="8"/>
      <c r="C6424" s="8"/>
      <c r="D6424" s="8"/>
      <c r="E6424" s="8"/>
      <c r="F6424" s="8"/>
      <c r="G6424" s="8"/>
      <c r="H6424" s="8"/>
      <c r="I6424" s="8"/>
      <c r="J6424" s="8"/>
      <c r="K6424" s="8"/>
      <c r="L6424" s="8"/>
      <c r="M6424" s="1"/>
      <c r="W6424" s="15"/>
    </row>
    <row r="6425" spans="2:23" ht="0" hidden="1" customHeight="1" x14ac:dyDescent="0.2">
      <c r="B6425" s="8"/>
      <c r="C6425" s="8"/>
      <c r="D6425" s="8"/>
      <c r="E6425" s="8"/>
      <c r="F6425" s="8"/>
      <c r="G6425" s="8"/>
      <c r="H6425" s="8"/>
      <c r="I6425" s="8"/>
      <c r="J6425" s="8"/>
      <c r="K6425" s="8"/>
      <c r="L6425" s="8"/>
      <c r="M6425" s="1"/>
      <c r="W6425" s="15"/>
    </row>
    <row r="6426" spans="2:23" ht="0" hidden="1" customHeight="1" x14ac:dyDescent="0.2">
      <c r="B6426" s="8"/>
      <c r="C6426" s="8"/>
      <c r="D6426" s="8"/>
      <c r="E6426" s="8"/>
      <c r="F6426" s="8"/>
      <c r="G6426" s="8"/>
      <c r="H6426" s="8"/>
      <c r="I6426" s="8"/>
      <c r="J6426" s="8"/>
      <c r="K6426" s="8"/>
      <c r="L6426" s="8"/>
      <c r="M6426" s="1"/>
      <c r="W6426" s="15"/>
    </row>
    <row r="6427" spans="2:23" ht="0" hidden="1" customHeight="1" x14ac:dyDescent="0.2">
      <c r="B6427" s="8"/>
      <c r="C6427" s="8"/>
      <c r="D6427" s="8"/>
      <c r="E6427" s="8"/>
      <c r="F6427" s="8"/>
      <c r="G6427" s="8"/>
      <c r="H6427" s="8"/>
      <c r="I6427" s="8"/>
      <c r="J6427" s="8"/>
      <c r="K6427" s="8"/>
      <c r="L6427" s="8"/>
      <c r="M6427" s="1"/>
      <c r="W6427" s="15"/>
    </row>
    <row r="6428" spans="2:23" ht="0" hidden="1" customHeight="1" x14ac:dyDescent="0.2">
      <c r="B6428" s="8"/>
      <c r="C6428" s="8"/>
      <c r="D6428" s="8"/>
      <c r="E6428" s="8"/>
      <c r="F6428" s="8"/>
      <c r="G6428" s="8"/>
      <c r="H6428" s="8"/>
      <c r="I6428" s="8"/>
      <c r="J6428" s="8"/>
      <c r="K6428" s="8"/>
      <c r="L6428" s="8"/>
      <c r="M6428" s="1"/>
      <c r="W6428" s="15"/>
    </row>
    <row r="6429" spans="2:23" ht="0" hidden="1" customHeight="1" x14ac:dyDescent="0.2">
      <c r="B6429" s="8"/>
      <c r="C6429" s="8"/>
      <c r="D6429" s="8"/>
      <c r="E6429" s="8"/>
      <c r="F6429" s="8"/>
      <c r="G6429" s="8"/>
      <c r="H6429" s="8"/>
      <c r="I6429" s="8"/>
      <c r="J6429" s="8"/>
      <c r="K6429" s="8"/>
      <c r="L6429" s="8"/>
      <c r="M6429" s="1"/>
      <c r="W6429" s="15"/>
    </row>
    <row r="6430" spans="2:23" ht="0" hidden="1" customHeight="1" x14ac:dyDescent="0.2">
      <c r="B6430" s="8"/>
      <c r="C6430" s="8"/>
      <c r="D6430" s="8"/>
      <c r="E6430" s="8"/>
      <c r="F6430" s="8"/>
      <c r="G6430" s="8"/>
      <c r="H6430" s="8"/>
      <c r="I6430" s="8"/>
      <c r="J6430" s="8"/>
      <c r="K6430" s="8"/>
      <c r="L6430" s="8"/>
      <c r="M6430" s="1"/>
      <c r="W6430" s="15"/>
    </row>
    <row r="6431" spans="2:23" ht="0" hidden="1" customHeight="1" x14ac:dyDescent="0.2">
      <c r="B6431" s="8"/>
      <c r="C6431" s="8"/>
      <c r="D6431" s="8"/>
      <c r="E6431" s="8"/>
      <c r="F6431" s="8"/>
      <c r="G6431" s="8"/>
      <c r="H6431" s="8"/>
      <c r="I6431" s="8"/>
      <c r="J6431" s="8"/>
      <c r="K6431" s="8"/>
      <c r="L6431" s="8"/>
      <c r="M6431" s="1"/>
      <c r="W6431" s="15"/>
    </row>
    <row r="6432" spans="2:23" ht="0" hidden="1" customHeight="1" x14ac:dyDescent="0.2">
      <c r="B6432" s="8"/>
      <c r="C6432" s="8"/>
      <c r="D6432" s="8"/>
      <c r="E6432" s="8"/>
      <c r="F6432" s="8"/>
      <c r="G6432" s="8"/>
      <c r="H6432" s="8"/>
      <c r="I6432" s="8"/>
      <c r="J6432" s="8"/>
      <c r="K6432" s="8"/>
      <c r="L6432" s="8"/>
      <c r="M6432" s="1"/>
      <c r="W6432" s="15"/>
    </row>
    <row r="6433" spans="2:23" ht="0" hidden="1" customHeight="1" x14ac:dyDescent="0.2">
      <c r="B6433" s="8"/>
      <c r="C6433" s="8"/>
      <c r="D6433" s="8"/>
      <c r="E6433" s="8"/>
      <c r="F6433" s="8"/>
      <c r="G6433" s="8"/>
      <c r="H6433" s="8"/>
      <c r="I6433" s="8"/>
      <c r="J6433" s="8"/>
      <c r="K6433" s="8"/>
      <c r="L6433" s="8"/>
      <c r="M6433" s="1"/>
      <c r="W6433" s="15"/>
    </row>
    <row r="6434" spans="2:23" ht="0" hidden="1" customHeight="1" x14ac:dyDescent="0.2">
      <c r="B6434" s="8"/>
      <c r="C6434" s="8"/>
      <c r="D6434" s="8"/>
      <c r="E6434" s="8"/>
      <c r="F6434" s="8"/>
      <c r="G6434" s="8"/>
      <c r="H6434" s="8"/>
      <c r="I6434" s="8"/>
      <c r="J6434" s="8"/>
      <c r="K6434" s="8"/>
      <c r="L6434" s="8"/>
      <c r="M6434" s="1"/>
      <c r="W6434" s="15"/>
    </row>
    <row r="6435" spans="2:23" ht="0" hidden="1" customHeight="1" x14ac:dyDescent="0.2">
      <c r="B6435" s="8"/>
      <c r="C6435" s="8"/>
      <c r="D6435" s="8"/>
      <c r="E6435" s="8"/>
      <c r="F6435" s="8"/>
      <c r="G6435" s="8"/>
      <c r="H6435" s="8"/>
      <c r="I6435" s="8"/>
      <c r="J6435" s="8"/>
      <c r="K6435" s="8"/>
      <c r="L6435" s="8"/>
      <c r="M6435" s="1"/>
      <c r="W6435" s="15"/>
    </row>
    <row r="6436" spans="2:23" ht="0" hidden="1" customHeight="1" x14ac:dyDescent="0.2">
      <c r="B6436" s="8"/>
      <c r="C6436" s="8"/>
      <c r="D6436" s="8"/>
      <c r="E6436" s="8"/>
      <c r="F6436" s="8"/>
      <c r="G6436" s="8"/>
      <c r="H6436" s="8"/>
      <c r="I6436" s="8"/>
      <c r="J6436" s="8"/>
      <c r="K6436" s="8"/>
      <c r="L6436" s="8"/>
      <c r="M6436" s="1"/>
      <c r="W6436" s="15"/>
    </row>
    <row r="6437" spans="2:23" ht="0" hidden="1" customHeight="1" x14ac:dyDescent="0.2">
      <c r="B6437" s="8"/>
      <c r="C6437" s="8"/>
      <c r="D6437" s="8"/>
      <c r="E6437" s="8"/>
      <c r="F6437" s="8"/>
      <c r="G6437" s="8"/>
      <c r="H6437" s="8"/>
      <c r="I6437" s="8"/>
      <c r="J6437" s="8"/>
      <c r="K6437" s="8"/>
      <c r="L6437" s="8"/>
      <c r="M6437" s="1"/>
      <c r="W6437" s="15"/>
    </row>
    <row r="6438" spans="2:23" ht="0" hidden="1" customHeight="1" x14ac:dyDescent="0.2">
      <c r="B6438" s="8"/>
      <c r="C6438" s="8"/>
      <c r="D6438" s="8"/>
      <c r="E6438" s="8"/>
      <c r="F6438" s="8"/>
      <c r="G6438" s="8"/>
      <c r="H6438" s="8"/>
      <c r="I6438" s="8"/>
      <c r="J6438" s="8"/>
      <c r="K6438" s="8"/>
      <c r="L6438" s="8"/>
      <c r="M6438" s="1"/>
      <c r="W6438" s="15"/>
    </row>
    <row r="6439" spans="2:23" ht="0" hidden="1" customHeight="1" x14ac:dyDescent="0.2">
      <c r="B6439" s="8"/>
      <c r="C6439" s="8"/>
      <c r="D6439" s="8"/>
      <c r="E6439" s="8"/>
      <c r="F6439" s="8"/>
      <c r="G6439" s="8"/>
      <c r="H6439" s="8"/>
      <c r="I6439" s="8"/>
      <c r="J6439" s="8"/>
      <c r="K6439" s="8"/>
      <c r="L6439" s="8"/>
      <c r="M6439" s="1"/>
      <c r="W6439" s="15"/>
    </row>
    <row r="6440" spans="2:23" ht="0" hidden="1" customHeight="1" x14ac:dyDescent="0.2">
      <c r="B6440" s="8"/>
      <c r="C6440" s="8"/>
      <c r="D6440" s="8"/>
      <c r="E6440" s="8"/>
      <c r="F6440" s="8"/>
      <c r="G6440" s="8"/>
      <c r="H6440" s="8"/>
      <c r="I6440" s="8"/>
      <c r="J6440" s="8"/>
      <c r="K6440" s="8"/>
      <c r="L6440" s="8"/>
      <c r="M6440" s="1"/>
      <c r="W6440" s="15"/>
    </row>
    <row r="6441" spans="2:23" ht="0" hidden="1" customHeight="1" x14ac:dyDescent="0.2">
      <c r="B6441" s="8"/>
      <c r="C6441" s="8"/>
      <c r="D6441" s="8"/>
      <c r="E6441" s="8"/>
      <c r="F6441" s="8"/>
      <c r="G6441" s="8"/>
      <c r="H6441" s="8"/>
      <c r="I6441" s="8"/>
      <c r="J6441" s="8"/>
      <c r="K6441" s="8"/>
      <c r="L6441" s="8"/>
      <c r="M6441" s="1"/>
      <c r="W6441" s="15"/>
    </row>
    <row r="6442" spans="2:23" ht="0" hidden="1" customHeight="1" x14ac:dyDescent="0.2">
      <c r="B6442" s="8"/>
      <c r="C6442" s="8"/>
      <c r="D6442" s="8"/>
      <c r="E6442" s="8"/>
      <c r="F6442" s="8"/>
      <c r="G6442" s="8"/>
      <c r="H6442" s="8"/>
      <c r="I6442" s="8"/>
      <c r="J6442" s="8"/>
      <c r="K6442" s="8"/>
      <c r="L6442" s="8"/>
      <c r="M6442" s="1"/>
      <c r="W6442" s="15"/>
    </row>
    <row r="6443" spans="2:23" ht="0" hidden="1" customHeight="1" x14ac:dyDescent="0.2">
      <c r="B6443" s="8"/>
      <c r="C6443" s="8"/>
      <c r="D6443" s="8"/>
      <c r="E6443" s="8"/>
      <c r="F6443" s="8"/>
      <c r="G6443" s="8"/>
      <c r="H6443" s="8"/>
      <c r="I6443" s="8"/>
      <c r="J6443" s="8"/>
      <c r="K6443" s="8"/>
      <c r="L6443" s="8"/>
      <c r="M6443" s="1"/>
      <c r="W6443" s="15"/>
    </row>
    <row r="6444" spans="2:23" ht="0" hidden="1" customHeight="1" x14ac:dyDescent="0.2">
      <c r="B6444" s="8"/>
      <c r="C6444" s="8"/>
      <c r="D6444" s="8"/>
      <c r="E6444" s="8"/>
      <c r="F6444" s="8"/>
      <c r="G6444" s="8"/>
      <c r="H6444" s="8"/>
      <c r="I6444" s="8"/>
      <c r="J6444" s="8"/>
      <c r="K6444" s="8"/>
      <c r="L6444" s="8"/>
      <c r="M6444" s="1"/>
      <c r="W6444" s="15"/>
    </row>
    <row r="6445" spans="2:23" ht="0" hidden="1" customHeight="1" x14ac:dyDescent="0.2">
      <c r="B6445" s="8"/>
      <c r="C6445" s="8"/>
      <c r="D6445" s="8"/>
      <c r="E6445" s="8"/>
      <c r="F6445" s="8"/>
      <c r="G6445" s="8"/>
      <c r="H6445" s="8"/>
      <c r="I6445" s="8"/>
      <c r="J6445" s="8"/>
      <c r="K6445" s="8"/>
      <c r="L6445" s="8"/>
      <c r="M6445" s="1"/>
      <c r="W6445" s="15"/>
    </row>
    <row r="6446" spans="2:23" ht="0" hidden="1" customHeight="1" x14ac:dyDescent="0.2">
      <c r="B6446" s="8"/>
      <c r="C6446" s="8"/>
      <c r="D6446" s="8"/>
      <c r="E6446" s="8"/>
      <c r="F6446" s="8"/>
      <c r="G6446" s="8"/>
      <c r="H6446" s="8"/>
      <c r="I6446" s="8"/>
      <c r="J6446" s="8"/>
      <c r="K6446" s="8"/>
      <c r="L6446" s="8"/>
      <c r="M6446" s="1"/>
      <c r="W6446" s="15"/>
    </row>
    <row r="6447" spans="2:23" ht="0" hidden="1" customHeight="1" x14ac:dyDescent="0.2">
      <c r="B6447" s="8"/>
      <c r="C6447" s="8"/>
      <c r="D6447" s="8"/>
      <c r="E6447" s="8"/>
      <c r="F6447" s="8"/>
      <c r="G6447" s="8"/>
      <c r="H6447" s="8"/>
      <c r="I6447" s="8"/>
      <c r="J6447" s="8"/>
      <c r="K6447" s="8"/>
      <c r="L6447" s="8"/>
      <c r="M6447" s="1"/>
      <c r="W6447" s="15"/>
    </row>
    <row r="6448" spans="2:23" ht="0" hidden="1" customHeight="1" x14ac:dyDescent="0.2">
      <c r="B6448" s="8"/>
      <c r="C6448" s="8"/>
      <c r="D6448" s="8"/>
      <c r="E6448" s="8"/>
      <c r="F6448" s="8"/>
      <c r="G6448" s="8"/>
      <c r="H6448" s="8"/>
      <c r="I6448" s="8"/>
      <c r="J6448" s="8"/>
      <c r="K6448" s="8"/>
      <c r="L6448" s="8"/>
      <c r="M6448" s="1"/>
      <c r="W6448" s="15"/>
    </row>
    <row r="6449" spans="2:23" ht="0" hidden="1" customHeight="1" x14ac:dyDescent="0.2">
      <c r="B6449" s="8"/>
      <c r="C6449" s="8"/>
      <c r="D6449" s="8"/>
      <c r="E6449" s="8"/>
      <c r="F6449" s="8"/>
      <c r="G6449" s="8"/>
      <c r="H6449" s="8"/>
      <c r="I6449" s="8"/>
      <c r="J6449" s="8"/>
      <c r="K6449" s="8"/>
      <c r="L6449" s="8"/>
      <c r="M6449" s="1"/>
      <c r="W6449" s="15"/>
    </row>
    <row r="6450" spans="2:23" ht="0" hidden="1" customHeight="1" x14ac:dyDescent="0.2">
      <c r="B6450" s="8"/>
      <c r="C6450" s="8"/>
      <c r="D6450" s="8"/>
      <c r="E6450" s="8"/>
      <c r="F6450" s="8"/>
      <c r="G6450" s="8"/>
      <c r="H6450" s="8"/>
      <c r="I6450" s="8"/>
      <c r="J6450" s="8"/>
      <c r="K6450" s="8"/>
      <c r="L6450" s="8"/>
      <c r="M6450" s="1"/>
      <c r="W6450" s="15"/>
    </row>
    <row r="6451" spans="2:23" ht="0" hidden="1" customHeight="1" x14ac:dyDescent="0.2">
      <c r="B6451" s="8"/>
      <c r="C6451" s="8"/>
      <c r="D6451" s="8"/>
      <c r="E6451" s="8"/>
      <c r="F6451" s="8"/>
      <c r="G6451" s="8"/>
      <c r="H6451" s="8"/>
      <c r="I6451" s="8"/>
      <c r="J6451" s="8"/>
      <c r="K6451" s="8"/>
      <c r="L6451" s="8"/>
      <c r="M6451" s="1"/>
      <c r="W6451" s="15"/>
    </row>
    <row r="6452" spans="2:23" ht="0" hidden="1" customHeight="1" x14ac:dyDescent="0.2">
      <c r="B6452" s="8"/>
      <c r="C6452" s="8"/>
      <c r="D6452" s="8"/>
      <c r="E6452" s="8"/>
      <c r="F6452" s="8"/>
      <c r="G6452" s="8"/>
      <c r="H6452" s="8"/>
      <c r="I6452" s="8"/>
      <c r="J6452" s="8"/>
      <c r="K6452" s="8"/>
      <c r="L6452" s="8"/>
      <c r="M6452" s="1"/>
      <c r="W6452" s="15"/>
    </row>
    <row r="6453" spans="2:23" ht="0" hidden="1" customHeight="1" x14ac:dyDescent="0.2">
      <c r="B6453" s="8"/>
      <c r="C6453" s="8"/>
      <c r="D6453" s="8"/>
      <c r="E6453" s="8"/>
      <c r="F6453" s="8"/>
      <c r="G6453" s="8"/>
      <c r="H6453" s="8"/>
      <c r="I6453" s="8"/>
      <c r="J6453" s="8"/>
      <c r="K6453" s="8"/>
      <c r="L6453" s="8"/>
      <c r="M6453" s="1"/>
      <c r="W6453" s="15"/>
    </row>
    <row r="6454" spans="2:23" ht="0" hidden="1" customHeight="1" x14ac:dyDescent="0.2">
      <c r="B6454" s="8"/>
      <c r="C6454" s="8"/>
      <c r="D6454" s="8"/>
      <c r="E6454" s="8"/>
      <c r="F6454" s="8"/>
      <c r="G6454" s="8"/>
      <c r="H6454" s="8"/>
      <c r="I6454" s="8"/>
      <c r="J6454" s="8"/>
      <c r="K6454" s="8"/>
      <c r="L6454" s="8"/>
      <c r="M6454" s="1"/>
      <c r="W6454" s="15"/>
    </row>
    <row r="6455" spans="2:23" ht="0" hidden="1" customHeight="1" x14ac:dyDescent="0.2">
      <c r="B6455" s="8"/>
      <c r="C6455" s="8"/>
      <c r="D6455" s="8"/>
      <c r="E6455" s="8"/>
      <c r="F6455" s="8"/>
      <c r="G6455" s="8"/>
      <c r="H6455" s="8"/>
      <c r="I6455" s="8"/>
      <c r="J6455" s="8"/>
      <c r="K6455" s="8"/>
      <c r="L6455" s="8"/>
      <c r="M6455" s="1"/>
      <c r="W6455" s="15"/>
    </row>
    <row r="6456" spans="2:23" ht="0" hidden="1" customHeight="1" x14ac:dyDescent="0.2">
      <c r="B6456" s="8"/>
      <c r="C6456" s="8"/>
      <c r="D6456" s="8"/>
      <c r="E6456" s="8"/>
      <c r="F6456" s="8"/>
      <c r="G6456" s="8"/>
      <c r="H6456" s="8"/>
      <c r="I6456" s="8"/>
      <c r="J6456" s="8"/>
      <c r="K6456" s="8"/>
      <c r="L6456" s="8"/>
      <c r="M6456" s="1"/>
      <c r="W6456" s="15"/>
    </row>
    <row r="6457" spans="2:23" ht="0" hidden="1" customHeight="1" x14ac:dyDescent="0.2">
      <c r="B6457" s="8"/>
      <c r="C6457" s="8"/>
      <c r="D6457" s="8"/>
      <c r="E6457" s="8"/>
      <c r="F6457" s="8"/>
      <c r="G6457" s="8"/>
      <c r="H6457" s="8"/>
      <c r="I6457" s="8"/>
      <c r="J6457" s="8"/>
      <c r="K6457" s="8"/>
      <c r="L6457" s="8"/>
      <c r="M6457" s="1"/>
      <c r="W6457" s="15"/>
    </row>
    <row r="6458" spans="2:23" ht="0" hidden="1" customHeight="1" x14ac:dyDescent="0.2">
      <c r="B6458" s="8"/>
      <c r="C6458" s="8"/>
      <c r="D6458" s="8"/>
      <c r="E6458" s="8"/>
      <c r="F6458" s="8"/>
      <c r="G6458" s="8"/>
      <c r="H6458" s="8"/>
      <c r="I6458" s="8"/>
      <c r="J6458" s="8"/>
      <c r="K6458" s="8"/>
      <c r="L6458" s="8"/>
      <c r="M6458" s="1"/>
      <c r="W6458" s="15"/>
    </row>
    <row r="6459" spans="2:23" ht="0" hidden="1" customHeight="1" x14ac:dyDescent="0.2">
      <c r="B6459" s="8"/>
      <c r="C6459" s="8"/>
      <c r="D6459" s="8"/>
      <c r="E6459" s="8"/>
      <c r="F6459" s="8"/>
      <c r="G6459" s="8"/>
      <c r="H6459" s="8"/>
      <c r="I6459" s="8"/>
      <c r="J6459" s="8"/>
      <c r="K6459" s="8"/>
      <c r="L6459" s="8"/>
      <c r="M6459" s="1"/>
      <c r="W6459" s="15"/>
    </row>
    <row r="6460" spans="2:23" ht="0" hidden="1" customHeight="1" x14ac:dyDescent="0.2">
      <c r="B6460" s="8"/>
      <c r="C6460" s="8"/>
      <c r="D6460" s="8"/>
      <c r="E6460" s="8"/>
      <c r="F6460" s="8"/>
      <c r="G6460" s="8"/>
      <c r="H6460" s="8"/>
      <c r="I6460" s="8"/>
      <c r="J6460" s="8"/>
      <c r="K6460" s="8"/>
      <c r="L6460" s="8"/>
      <c r="M6460" s="1"/>
      <c r="W6460" s="15"/>
    </row>
    <row r="6461" spans="2:23" ht="0" hidden="1" customHeight="1" x14ac:dyDescent="0.2">
      <c r="B6461" s="8"/>
      <c r="C6461" s="8"/>
      <c r="D6461" s="8"/>
      <c r="E6461" s="8"/>
      <c r="F6461" s="8"/>
      <c r="G6461" s="8"/>
      <c r="H6461" s="8"/>
      <c r="I6461" s="8"/>
      <c r="J6461" s="8"/>
      <c r="K6461" s="8"/>
      <c r="L6461" s="8"/>
      <c r="M6461" s="1"/>
      <c r="W6461" s="15"/>
    </row>
    <row r="6462" spans="2:23" ht="0" hidden="1" customHeight="1" x14ac:dyDescent="0.2">
      <c r="B6462" s="8"/>
      <c r="C6462" s="8"/>
      <c r="D6462" s="8"/>
      <c r="E6462" s="8"/>
      <c r="F6462" s="8"/>
      <c r="G6462" s="8"/>
      <c r="H6462" s="8"/>
      <c r="I6462" s="8"/>
      <c r="J6462" s="8"/>
      <c r="K6462" s="8"/>
      <c r="L6462" s="8"/>
      <c r="M6462" s="1"/>
      <c r="W6462" s="15"/>
    </row>
    <row r="6463" spans="2:23" ht="0" hidden="1" customHeight="1" x14ac:dyDescent="0.2">
      <c r="B6463" s="8"/>
      <c r="C6463" s="8"/>
      <c r="D6463" s="8"/>
      <c r="E6463" s="8"/>
      <c r="F6463" s="8"/>
      <c r="G6463" s="8"/>
      <c r="H6463" s="8"/>
      <c r="I6463" s="8"/>
      <c r="J6463" s="8"/>
      <c r="K6463" s="8"/>
      <c r="L6463" s="8"/>
      <c r="M6463" s="1"/>
      <c r="W6463" s="15"/>
    </row>
    <row r="6464" spans="2:23" ht="0" hidden="1" customHeight="1" x14ac:dyDescent="0.2">
      <c r="B6464" s="8"/>
      <c r="C6464" s="8"/>
      <c r="D6464" s="8"/>
      <c r="E6464" s="8"/>
      <c r="F6464" s="8"/>
      <c r="G6464" s="8"/>
      <c r="H6464" s="8"/>
      <c r="I6464" s="8"/>
      <c r="J6464" s="8"/>
      <c r="K6464" s="8"/>
      <c r="L6464" s="8"/>
      <c r="M6464" s="1"/>
      <c r="W6464" s="15"/>
    </row>
    <row r="6465" spans="2:23" ht="0" hidden="1" customHeight="1" x14ac:dyDescent="0.2">
      <c r="B6465" s="8"/>
      <c r="C6465" s="8"/>
      <c r="D6465" s="8"/>
      <c r="E6465" s="8"/>
      <c r="F6465" s="8"/>
      <c r="G6465" s="8"/>
      <c r="H6465" s="8"/>
      <c r="I6465" s="8"/>
      <c r="J6465" s="8"/>
      <c r="K6465" s="8"/>
      <c r="L6465" s="8"/>
      <c r="M6465" s="1"/>
      <c r="W6465" s="15"/>
    </row>
    <row r="6466" spans="2:23" ht="0" hidden="1" customHeight="1" x14ac:dyDescent="0.2">
      <c r="B6466" s="8"/>
      <c r="C6466" s="8"/>
      <c r="D6466" s="8"/>
      <c r="E6466" s="8"/>
      <c r="F6466" s="8"/>
      <c r="G6466" s="8"/>
      <c r="H6466" s="8"/>
      <c r="I6466" s="8"/>
      <c r="J6466" s="8"/>
      <c r="K6466" s="8"/>
      <c r="L6466" s="8"/>
      <c r="M6466" s="1"/>
      <c r="W6466" s="15"/>
    </row>
    <row r="6467" spans="2:23" ht="0" hidden="1" customHeight="1" x14ac:dyDescent="0.2">
      <c r="B6467" s="8"/>
      <c r="C6467" s="8"/>
      <c r="D6467" s="8"/>
      <c r="E6467" s="8"/>
      <c r="F6467" s="8"/>
      <c r="G6467" s="8"/>
      <c r="H6467" s="8"/>
      <c r="I6467" s="8"/>
      <c r="J6467" s="8"/>
      <c r="K6467" s="8"/>
      <c r="L6467" s="8"/>
      <c r="M6467" s="1"/>
      <c r="W6467" s="15"/>
    </row>
    <row r="6468" spans="2:23" ht="0" hidden="1" customHeight="1" x14ac:dyDescent="0.2">
      <c r="B6468" s="8"/>
      <c r="C6468" s="8"/>
      <c r="D6468" s="8"/>
      <c r="E6468" s="8"/>
      <c r="F6468" s="8"/>
      <c r="G6468" s="8"/>
      <c r="H6468" s="8"/>
      <c r="I6468" s="8"/>
      <c r="J6468" s="8"/>
      <c r="K6468" s="8"/>
      <c r="L6468" s="8"/>
      <c r="M6468" s="1"/>
      <c r="W6468" s="15"/>
    </row>
    <row r="6469" spans="2:23" ht="0" hidden="1" customHeight="1" x14ac:dyDescent="0.2">
      <c r="B6469" s="8"/>
      <c r="C6469" s="8"/>
      <c r="D6469" s="8"/>
      <c r="E6469" s="8"/>
      <c r="F6469" s="8"/>
      <c r="G6469" s="8"/>
      <c r="H6469" s="8"/>
      <c r="I6469" s="8"/>
      <c r="J6469" s="8"/>
      <c r="K6469" s="8"/>
      <c r="L6469" s="8"/>
      <c r="M6469" s="1"/>
      <c r="W6469" s="15"/>
    </row>
    <row r="6470" spans="2:23" ht="0" hidden="1" customHeight="1" x14ac:dyDescent="0.2">
      <c r="B6470" s="8"/>
      <c r="C6470" s="8"/>
      <c r="D6470" s="8"/>
      <c r="E6470" s="8"/>
      <c r="F6470" s="8"/>
      <c r="G6470" s="8"/>
      <c r="H6470" s="8"/>
      <c r="I6470" s="8"/>
      <c r="J6470" s="8"/>
      <c r="K6470" s="8"/>
      <c r="L6470" s="8"/>
      <c r="M6470" s="1"/>
      <c r="W6470" s="15"/>
    </row>
    <row r="6471" spans="2:23" ht="0" hidden="1" customHeight="1" x14ac:dyDescent="0.2">
      <c r="B6471" s="8"/>
      <c r="C6471" s="8"/>
      <c r="D6471" s="8"/>
      <c r="E6471" s="8"/>
      <c r="F6471" s="8"/>
      <c r="G6471" s="8"/>
      <c r="H6471" s="8"/>
      <c r="I6471" s="8"/>
      <c r="J6471" s="8"/>
      <c r="K6471" s="8"/>
      <c r="L6471" s="8"/>
      <c r="M6471" s="1"/>
      <c r="W6471" s="15"/>
    </row>
    <row r="6472" spans="2:23" ht="0" hidden="1" customHeight="1" x14ac:dyDescent="0.2">
      <c r="B6472" s="8"/>
      <c r="C6472" s="8"/>
      <c r="D6472" s="8"/>
      <c r="E6472" s="8"/>
      <c r="F6472" s="8"/>
      <c r="G6472" s="8"/>
      <c r="H6472" s="8"/>
      <c r="I6472" s="8"/>
      <c r="J6472" s="8"/>
      <c r="K6472" s="8"/>
      <c r="L6472" s="8"/>
      <c r="M6472" s="1"/>
      <c r="W6472" s="15"/>
    </row>
    <row r="6473" spans="2:23" ht="0" hidden="1" customHeight="1" x14ac:dyDescent="0.2">
      <c r="B6473" s="8"/>
      <c r="C6473" s="8"/>
      <c r="D6473" s="8"/>
      <c r="E6473" s="8"/>
      <c r="F6473" s="8"/>
      <c r="G6473" s="8"/>
      <c r="H6473" s="8"/>
      <c r="I6473" s="8"/>
      <c r="J6473" s="8"/>
      <c r="K6473" s="8"/>
      <c r="L6473" s="8"/>
      <c r="M6473" s="1"/>
      <c r="W6473" s="15"/>
    </row>
    <row r="6474" spans="2:23" ht="0" hidden="1" customHeight="1" x14ac:dyDescent="0.2">
      <c r="B6474" s="8"/>
      <c r="C6474" s="8"/>
      <c r="D6474" s="8"/>
      <c r="E6474" s="8"/>
      <c r="F6474" s="8"/>
      <c r="G6474" s="8"/>
      <c r="H6474" s="8"/>
      <c r="I6474" s="8"/>
      <c r="J6474" s="8"/>
      <c r="K6474" s="8"/>
      <c r="L6474" s="8"/>
      <c r="M6474" s="1"/>
      <c r="W6474" s="15"/>
    </row>
    <row r="6475" spans="2:23" ht="0" hidden="1" customHeight="1" x14ac:dyDescent="0.2">
      <c r="B6475" s="8"/>
      <c r="C6475" s="8"/>
      <c r="D6475" s="8"/>
      <c r="E6475" s="8"/>
      <c r="F6475" s="8"/>
      <c r="G6475" s="8"/>
      <c r="H6475" s="8"/>
      <c r="I6475" s="8"/>
      <c r="J6475" s="8"/>
      <c r="K6475" s="8"/>
      <c r="L6475" s="8"/>
      <c r="M6475" s="1"/>
      <c r="W6475" s="15"/>
    </row>
    <row r="6476" spans="2:23" ht="0" hidden="1" customHeight="1" x14ac:dyDescent="0.2">
      <c r="B6476" s="8"/>
      <c r="C6476" s="8"/>
      <c r="D6476" s="8"/>
      <c r="E6476" s="8"/>
      <c r="F6476" s="8"/>
      <c r="G6476" s="8"/>
      <c r="H6476" s="8"/>
      <c r="I6476" s="8"/>
      <c r="J6476" s="8"/>
      <c r="K6476" s="8"/>
      <c r="L6476" s="8"/>
      <c r="M6476" s="1"/>
      <c r="W6476" s="15"/>
    </row>
    <row r="6477" spans="2:23" ht="0" hidden="1" customHeight="1" x14ac:dyDescent="0.2">
      <c r="B6477" s="8"/>
      <c r="C6477" s="8"/>
      <c r="D6477" s="8"/>
      <c r="E6477" s="8"/>
      <c r="F6477" s="8"/>
      <c r="G6477" s="8"/>
      <c r="H6477" s="8"/>
      <c r="I6477" s="8"/>
      <c r="J6477" s="8"/>
      <c r="K6477" s="8"/>
      <c r="L6477" s="8"/>
      <c r="M6477" s="1"/>
      <c r="W6477" s="15"/>
    </row>
    <row r="6478" spans="2:23" ht="0" hidden="1" customHeight="1" x14ac:dyDescent="0.2">
      <c r="B6478" s="8"/>
      <c r="C6478" s="8"/>
      <c r="D6478" s="8"/>
      <c r="E6478" s="8"/>
      <c r="F6478" s="8"/>
      <c r="G6478" s="8"/>
      <c r="H6478" s="8"/>
      <c r="I6478" s="8"/>
      <c r="J6478" s="8"/>
      <c r="K6478" s="8"/>
      <c r="L6478" s="8"/>
      <c r="M6478" s="1"/>
      <c r="W6478" s="15"/>
    </row>
    <row r="6479" spans="2:23" ht="0" hidden="1" customHeight="1" x14ac:dyDescent="0.2">
      <c r="B6479" s="8"/>
      <c r="C6479" s="8"/>
      <c r="D6479" s="8"/>
      <c r="E6479" s="8"/>
      <c r="F6479" s="8"/>
      <c r="G6479" s="8"/>
      <c r="H6479" s="8"/>
      <c r="I6479" s="8"/>
      <c r="J6479" s="8"/>
      <c r="K6479" s="8"/>
      <c r="L6479" s="8"/>
      <c r="M6479" s="1"/>
      <c r="W6479" s="15"/>
    </row>
    <row r="6480" spans="2:23" ht="0" hidden="1" customHeight="1" x14ac:dyDescent="0.2">
      <c r="B6480" s="8"/>
      <c r="C6480" s="8"/>
      <c r="D6480" s="8"/>
      <c r="E6480" s="8"/>
      <c r="F6480" s="8"/>
      <c r="G6480" s="8"/>
      <c r="H6480" s="8"/>
      <c r="I6480" s="8"/>
      <c r="J6480" s="8"/>
      <c r="K6480" s="8"/>
      <c r="L6480" s="8"/>
      <c r="M6480" s="1"/>
      <c r="W6480" s="15"/>
    </row>
    <row r="6481" spans="2:23" ht="0" hidden="1" customHeight="1" x14ac:dyDescent="0.2">
      <c r="B6481" s="8"/>
      <c r="C6481" s="8"/>
      <c r="D6481" s="8"/>
      <c r="E6481" s="8"/>
      <c r="F6481" s="8"/>
      <c r="G6481" s="8"/>
      <c r="H6481" s="8"/>
      <c r="I6481" s="8"/>
      <c r="J6481" s="8"/>
      <c r="K6481" s="8"/>
      <c r="L6481" s="8"/>
      <c r="M6481" s="1"/>
      <c r="W6481" s="15"/>
    </row>
    <row r="6482" spans="2:23" ht="0" hidden="1" customHeight="1" x14ac:dyDescent="0.2">
      <c r="B6482" s="8"/>
      <c r="C6482" s="8"/>
      <c r="D6482" s="8"/>
      <c r="E6482" s="8"/>
      <c r="F6482" s="8"/>
      <c r="G6482" s="8"/>
      <c r="H6482" s="8"/>
      <c r="I6482" s="8"/>
      <c r="J6482" s="8"/>
      <c r="K6482" s="8"/>
      <c r="L6482" s="8"/>
      <c r="M6482" s="1"/>
      <c r="W6482" s="15"/>
    </row>
    <row r="6483" spans="2:23" ht="0" hidden="1" customHeight="1" x14ac:dyDescent="0.2">
      <c r="B6483" s="8"/>
      <c r="C6483" s="8"/>
      <c r="D6483" s="8"/>
      <c r="E6483" s="8"/>
      <c r="F6483" s="8"/>
      <c r="G6483" s="8"/>
      <c r="H6483" s="8"/>
      <c r="I6483" s="8"/>
      <c r="J6483" s="8"/>
      <c r="K6483" s="8"/>
      <c r="L6483" s="8"/>
      <c r="M6483" s="1"/>
      <c r="W6483" s="15"/>
    </row>
    <row r="6484" spans="2:23" ht="0" hidden="1" customHeight="1" x14ac:dyDescent="0.2">
      <c r="B6484" s="8"/>
      <c r="C6484" s="8"/>
      <c r="D6484" s="8"/>
      <c r="E6484" s="8"/>
      <c r="F6484" s="8"/>
      <c r="G6484" s="8"/>
      <c r="H6484" s="8"/>
      <c r="I6484" s="8"/>
      <c r="J6484" s="8"/>
      <c r="K6484" s="8"/>
      <c r="L6484" s="8"/>
      <c r="M6484" s="1"/>
      <c r="W6484" s="15"/>
    </row>
    <row r="6485" spans="2:23" ht="0" hidden="1" customHeight="1" x14ac:dyDescent="0.2">
      <c r="B6485" s="8"/>
      <c r="C6485" s="8"/>
      <c r="D6485" s="8"/>
      <c r="E6485" s="8"/>
      <c r="F6485" s="8"/>
      <c r="G6485" s="8"/>
      <c r="H6485" s="8"/>
      <c r="I6485" s="8"/>
      <c r="J6485" s="8"/>
      <c r="K6485" s="8"/>
      <c r="L6485" s="8"/>
      <c r="M6485" s="1"/>
      <c r="W6485" s="15"/>
    </row>
    <row r="6486" spans="2:23" ht="0" hidden="1" customHeight="1" x14ac:dyDescent="0.2">
      <c r="B6486" s="8"/>
      <c r="C6486" s="8"/>
      <c r="D6486" s="8"/>
      <c r="E6486" s="8"/>
      <c r="F6486" s="8"/>
      <c r="G6486" s="8"/>
      <c r="H6486" s="8"/>
      <c r="I6486" s="8"/>
      <c r="J6486" s="8"/>
      <c r="K6486" s="8"/>
      <c r="L6486" s="8"/>
      <c r="M6486" s="1"/>
      <c r="W6486" s="15"/>
    </row>
    <row r="6487" spans="2:23" ht="0" hidden="1" customHeight="1" x14ac:dyDescent="0.2">
      <c r="B6487" s="8"/>
      <c r="C6487" s="8"/>
      <c r="D6487" s="8"/>
      <c r="E6487" s="8"/>
      <c r="F6487" s="8"/>
      <c r="G6487" s="8"/>
      <c r="H6487" s="8"/>
      <c r="I6487" s="8"/>
      <c r="J6487" s="8"/>
      <c r="K6487" s="8"/>
      <c r="L6487" s="8"/>
      <c r="M6487" s="1"/>
      <c r="W6487" s="15"/>
    </row>
    <row r="6488" spans="2:23" ht="0" hidden="1" customHeight="1" x14ac:dyDescent="0.2">
      <c r="B6488" s="8"/>
      <c r="C6488" s="8"/>
      <c r="D6488" s="8"/>
      <c r="E6488" s="8"/>
      <c r="F6488" s="8"/>
      <c r="G6488" s="8"/>
      <c r="H6488" s="8"/>
      <c r="I6488" s="8"/>
      <c r="J6488" s="8"/>
      <c r="K6488" s="8"/>
      <c r="L6488" s="8"/>
      <c r="M6488" s="1"/>
      <c r="W6488" s="15"/>
    </row>
    <row r="6489" spans="2:23" ht="0" hidden="1" customHeight="1" x14ac:dyDescent="0.2">
      <c r="B6489" s="8"/>
      <c r="C6489" s="8"/>
      <c r="D6489" s="8"/>
      <c r="E6489" s="8"/>
      <c r="F6489" s="8"/>
      <c r="G6489" s="8"/>
      <c r="H6489" s="8"/>
      <c r="I6489" s="8"/>
      <c r="J6489" s="8"/>
      <c r="K6489" s="8"/>
      <c r="L6489" s="8"/>
      <c r="M6489" s="1"/>
      <c r="W6489" s="15"/>
    </row>
    <row r="6490" spans="2:23" ht="0" hidden="1" customHeight="1" x14ac:dyDescent="0.2">
      <c r="B6490" s="8"/>
      <c r="C6490" s="8"/>
      <c r="D6490" s="8"/>
      <c r="E6490" s="8"/>
      <c r="F6490" s="8"/>
      <c r="G6490" s="8"/>
      <c r="H6490" s="8"/>
      <c r="I6490" s="8"/>
      <c r="J6490" s="8"/>
      <c r="K6490" s="8"/>
      <c r="L6490" s="8"/>
      <c r="M6490" s="1"/>
      <c r="W6490" s="15"/>
    </row>
    <row r="6491" spans="2:23" ht="0" hidden="1" customHeight="1" x14ac:dyDescent="0.2">
      <c r="B6491" s="8"/>
      <c r="C6491" s="8"/>
      <c r="D6491" s="8"/>
      <c r="E6491" s="8"/>
      <c r="F6491" s="8"/>
      <c r="G6491" s="8"/>
      <c r="H6491" s="8"/>
      <c r="I6491" s="8"/>
      <c r="J6491" s="8"/>
      <c r="K6491" s="8"/>
      <c r="L6491" s="8"/>
      <c r="M6491" s="1"/>
      <c r="W6491" s="15"/>
    </row>
    <row r="6492" spans="2:23" ht="0" hidden="1" customHeight="1" x14ac:dyDescent="0.2">
      <c r="B6492" s="8"/>
      <c r="C6492" s="8"/>
      <c r="D6492" s="8"/>
      <c r="E6492" s="8"/>
      <c r="F6492" s="8"/>
      <c r="G6492" s="8"/>
      <c r="H6492" s="8"/>
      <c r="I6492" s="8"/>
      <c r="J6492" s="8"/>
      <c r="K6492" s="8"/>
      <c r="L6492" s="8"/>
      <c r="M6492" s="1"/>
      <c r="W6492" s="15"/>
    </row>
    <row r="6493" spans="2:23" ht="0" hidden="1" customHeight="1" x14ac:dyDescent="0.2">
      <c r="B6493" s="8"/>
      <c r="C6493" s="8"/>
      <c r="D6493" s="8"/>
      <c r="E6493" s="8"/>
      <c r="F6493" s="8"/>
      <c r="G6493" s="8"/>
      <c r="H6493" s="8"/>
      <c r="I6493" s="8"/>
      <c r="J6493" s="8"/>
      <c r="K6493" s="8"/>
      <c r="L6493" s="8"/>
      <c r="M6493" s="1"/>
      <c r="W6493" s="15"/>
    </row>
    <row r="6494" spans="2:23" ht="0" hidden="1" customHeight="1" x14ac:dyDescent="0.2">
      <c r="B6494" s="8"/>
      <c r="C6494" s="8"/>
      <c r="D6494" s="8"/>
      <c r="E6494" s="8"/>
      <c r="F6494" s="8"/>
      <c r="G6494" s="8"/>
      <c r="H6494" s="8"/>
      <c r="I6494" s="8"/>
      <c r="J6494" s="8"/>
      <c r="K6494" s="8"/>
      <c r="L6494" s="8"/>
      <c r="M6494" s="1"/>
      <c r="W6494" s="15"/>
    </row>
    <row r="6495" spans="2:23" ht="0" hidden="1" customHeight="1" x14ac:dyDescent="0.2">
      <c r="B6495" s="8"/>
      <c r="C6495" s="8"/>
      <c r="D6495" s="8"/>
      <c r="E6495" s="8"/>
      <c r="F6495" s="8"/>
      <c r="G6495" s="8"/>
      <c r="H6495" s="8"/>
      <c r="I6495" s="8"/>
      <c r="J6495" s="8"/>
      <c r="K6495" s="8"/>
      <c r="L6495" s="8"/>
      <c r="M6495" s="1"/>
      <c r="W6495" s="15"/>
    </row>
    <row r="6496" spans="2:23" ht="0" hidden="1" customHeight="1" x14ac:dyDescent="0.2">
      <c r="B6496" s="8"/>
      <c r="C6496" s="8"/>
      <c r="D6496" s="8"/>
      <c r="E6496" s="8"/>
      <c r="F6496" s="8"/>
      <c r="G6496" s="8"/>
      <c r="H6496" s="8"/>
      <c r="I6496" s="8"/>
      <c r="J6496" s="8"/>
      <c r="K6496" s="8"/>
      <c r="L6496" s="8"/>
      <c r="M6496" s="1"/>
      <c r="W6496" s="15"/>
    </row>
    <row r="6497" spans="2:23" ht="0" hidden="1" customHeight="1" x14ac:dyDescent="0.2">
      <c r="B6497" s="8"/>
      <c r="C6497" s="8"/>
      <c r="D6497" s="8"/>
      <c r="E6497" s="8"/>
      <c r="F6497" s="8"/>
      <c r="G6497" s="8"/>
      <c r="H6497" s="8"/>
      <c r="I6497" s="8"/>
      <c r="J6497" s="8"/>
      <c r="K6497" s="8"/>
      <c r="L6497" s="8"/>
      <c r="M6497" s="1"/>
      <c r="W6497" s="15"/>
    </row>
    <row r="6498" spans="2:23" ht="0" hidden="1" customHeight="1" x14ac:dyDescent="0.2">
      <c r="B6498" s="8"/>
      <c r="C6498" s="8"/>
      <c r="D6498" s="8"/>
      <c r="E6498" s="8"/>
      <c r="F6498" s="8"/>
      <c r="G6498" s="8"/>
      <c r="H6498" s="8"/>
      <c r="I6498" s="8"/>
      <c r="J6498" s="8"/>
      <c r="K6498" s="8"/>
      <c r="L6498" s="8"/>
      <c r="M6498" s="1"/>
      <c r="W6498" s="15"/>
    </row>
    <row r="6499" spans="2:23" ht="0" hidden="1" customHeight="1" x14ac:dyDescent="0.2">
      <c r="B6499" s="8"/>
      <c r="C6499" s="8"/>
      <c r="D6499" s="8"/>
      <c r="E6499" s="8"/>
      <c r="F6499" s="8"/>
      <c r="G6499" s="8"/>
      <c r="H6499" s="8"/>
      <c r="I6499" s="8"/>
      <c r="J6499" s="8"/>
      <c r="K6499" s="8"/>
      <c r="L6499" s="8"/>
      <c r="M6499" s="1"/>
      <c r="W6499" s="15"/>
    </row>
    <row r="6500" spans="2:23" ht="0" hidden="1" customHeight="1" x14ac:dyDescent="0.2">
      <c r="B6500" s="8"/>
      <c r="C6500" s="8"/>
      <c r="D6500" s="8"/>
      <c r="E6500" s="8"/>
      <c r="F6500" s="8"/>
      <c r="G6500" s="8"/>
      <c r="H6500" s="8"/>
      <c r="I6500" s="8"/>
      <c r="J6500" s="8"/>
      <c r="K6500" s="8"/>
      <c r="L6500" s="8"/>
      <c r="M6500" s="1"/>
      <c r="W6500" s="15"/>
    </row>
    <row r="6501" spans="2:23" ht="0" hidden="1" customHeight="1" x14ac:dyDescent="0.2">
      <c r="B6501" s="8"/>
      <c r="C6501" s="8"/>
      <c r="D6501" s="8"/>
      <c r="E6501" s="8"/>
      <c r="F6501" s="8"/>
      <c r="G6501" s="8"/>
      <c r="H6501" s="8"/>
      <c r="I6501" s="8"/>
      <c r="J6501" s="8"/>
      <c r="K6501" s="8"/>
      <c r="L6501" s="8"/>
      <c r="M6501" s="1"/>
      <c r="W6501" s="15"/>
    </row>
    <row r="6502" spans="2:23" ht="0" hidden="1" customHeight="1" x14ac:dyDescent="0.2">
      <c r="B6502" s="8"/>
      <c r="C6502" s="8"/>
      <c r="D6502" s="8"/>
      <c r="E6502" s="8"/>
      <c r="F6502" s="8"/>
      <c r="G6502" s="8"/>
      <c r="H6502" s="8"/>
      <c r="I6502" s="8"/>
      <c r="J6502" s="8"/>
      <c r="K6502" s="8"/>
      <c r="L6502" s="8"/>
      <c r="M6502" s="1"/>
      <c r="W6502" s="15"/>
    </row>
    <row r="6503" spans="2:23" ht="0" hidden="1" customHeight="1" x14ac:dyDescent="0.2">
      <c r="B6503" s="8"/>
      <c r="C6503" s="8"/>
      <c r="D6503" s="8"/>
      <c r="E6503" s="8"/>
      <c r="F6503" s="8"/>
      <c r="G6503" s="8"/>
      <c r="H6503" s="8"/>
      <c r="I6503" s="8"/>
      <c r="J6503" s="8"/>
      <c r="K6503" s="8"/>
      <c r="L6503" s="8"/>
      <c r="M6503" s="1"/>
      <c r="W6503" s="15"/>
    </row>
    <row r="6504" spans="2:23" ht="0" hidden="1" customHeight="1" x14ac:dyDescent="0.2">
      <c r="B6504" s="8"/>
      <c r="C6504" s="8"/>
      <c r="D6504" s="8"/>
      <c r="E6504" s="8"/>
      <c r="F6504" s="8"/>
      <c r="G6504" s="8"/>
      <c r="H6504" s="8"/>
      <c r="I6504" s="8"/>
      <c r="J6504" s="8"/>
      <c r="K6504" s="8"/>
      <c r="L6504" s="8"/>
      <c r="M6504" s="1"/>
      <c r="W6504" s="15"/>
    </row>
    <row r="6505" spans="2:23" ht="0" hidden="1" customHeight="1" x14ac:dyDescent="0.2">
      <c r="B6505" s="8"/>
      <c r="C6505" s="8"/>
      <c r="D6505" s="8"/>
      <c r="E6505" s="8"/>
      <c r="F6505" s="8"/>
      <c r="G6505" s="8"/>
      <c r="H6505" s="8"/>
      <c r="I6505" s="8"/>
      <c r="J6505" s="8"/>
      <c r="K6505" s="8"/>
      <c r="L6505" s="8"/>
      <c r="M6505" s="1"/>
      <c r="W6505" s="15"/>
    </row>
    <row r="6506" spans="2:23" ht="0" hidden="1" customHeight="1" x14ac:dyDescent="0.2">
      <c r="B6506" s="8"/>
      <c r="C6506" s="8"/>
      <c r="D6506" s="8"/>
      <c r="E6506" s="8"/>
      <c r="F6506" s="8"/>
      <c r="G6506" s="8"/>
      <c r="H6506" s="8"/>
      <c r="I6506" s="8"/>
      <c r="J6506" s="8"/>
      <c r="K6506" s="8"/>
      <c r="L6506" s="8"/>
      <c r="M6506" s="1"/>
      <c r="W6506" s="15"/>
    </row>
    <row r="6507" spans="2:23" ht="0" hidden="1" customHeight="1" x14ac:dyDescent="0.2">
      <c r="B6507" s="8"/>
      <c r="C6507" s="8"/>
      <c r="D6507" s="8"/>
      <c r="E6507" s="8"/>
      <c r="F6507" s="8"/>
      <c r="G6507" s="8"/>
      <c r="H6507" s="8"/>
      <c r="I6507" s="8"/>
      <c r="J6507" s="8"/>
      <c r="K6507" s="8"/>
      <c r="L6507" s="8"/>
      <c r="M6507" s="1"/>
      <c r="W6507" s="15"/>
    </row>
    <row r="6508" spans="2:23" ht="0" hidden="1" customHeight="1" x14ac:dyDescent="0.2">
      <c r="B6508" s="8"/>
      <c r="C6508" s="8"/>
      <c r="D6508" s="8"/>
      <c r="E6508" s="8"/>
      <c r="F6508" s="8"/>
      <c r="G6508" s="8"/>
      <c r="H6508" s="8"/>
      <c r="I6508" s="8"/>
      <c r="J6508" s="8"/>
      <c r="K6508" s="8"/>
      <c r="L6508" s="8"/>
      <c r="M6508" s="1"/>
      <c r="W6508" s="15"/>
    </row>
    <row r="6509" spans="2:23" ht="0" hidden="1" customHeight="1" x14ac:dyDescent="0.2">
      <c r="B6509" s="8"/>
      <c r="C6509" s="8"/>
      <c r="D6509" s="8"/>
      <c r="E6509" s="8"/>
      <c r="F6509" s="8"/>
      <c r="G6509" s="8"/>
      <c r="H6509" s="8"/>
      <c r="I6509" s="8"/>
      <c r="J6509" s="8"/>
      <c r="K6509" s="8"/>
      <c r="L6509" s="8"/>
      <c r="M6509" s="1"/>
      <c r="W6509" s="15"/>
    </row>
    <row r="6510" spans="2:23" ht="0" hidden="1" customHeight="1" x14ac:dyDescent="0.2">
      <c r="B6510" s="8"/>
      <c r="C6510" s="8"/>
      <c r="D6510" s="8"/>
      <c r="E6510" s="8"/>
      <c r="F6510" s="8"/>
      <c r="G6510" s="8"/>
      <c r="H6510" s="8"/>
      <c r="I6510" s="8"/>
      <c r="J6510" s="8"/>
      <c r="K6510" s="8"/>
      <c r="L6510" s="8"/>
      <c r="M6510" s="1"/>
      <c r="W6510" s="15"/>
    </row>
    <row r="6511" spans="2:23" ht="0" hidden="1" customHeight="1" x14ac:dyDescent="0.2">
      <c r="B6511" s="8"/>
      <c r="C6511" s="8"/>
      <c r="D6511" s="8"/>
      <c r="E6511" s="8"/>
      <c r="F6511" s="8"/>
      <c r="G6511" s="8"/>
      <c r="H6511" s="8"/>
      <c r="I6511" s="8"/>
      <c r="J6511" s="8"/>
      <c r="K6511" s="8"/>
      <c r="L6511" s="8"/>
      <c r="M6511" s="1"/>
      <c r="W6511" s="15"/>
    </row>
    <row r="6512" spans="2:23" ht="0" hidden="1" customHeight="1" x14ac:dyDescent="0.2">
      <c r="B6512" s="8"/>
      <c r="C6512" s="8"/>
      <c r="D6512" s="8"/>
      <c r="E6512" s="8"/>
      <c r="F6512" s="8"/>
      <c r="G6512" s="8"/>
      <c r="H6512" s="8"/>
      <c r="I6512" s="8"/>
      <c r="J6512" s="8"/>
      <c r="K6512" s="8"/>
      <c r="L6512" s="8"/>
      <c r="M6512" s="1"/>
      <c r="W6512" s="15"/>
    </row>
    <row r="6513" spans="2:23" ht="0" hidden="1" customHeight="1" x14ac:dyDescent="0.2">
      <c r="B6513" s="8"/>
      <c r="C6513" s="8"/>
      <c r="D6513" s="8"/>
      <c r="E6513" s="8"/>
      <c r="F6513" s="8"/>
      <c r="G6513" s="8"/>
      <c r="H6513" s="8"/>
      <c r="I6513" s="8"/>
      <c r="J6513" s="8"/>
      <c r="K6513" s="8"/>
      <c r="L6513" s="8"/>
      <c r="M6513" s="1"/>
      <c r="W6513" s="15"/>
    </row>
    <row r="6514" spans="2:23" ht="0" hidden="1" customHeight="1" x14ac:dyDescent="0.2">
      <c r="B6514" s="8"/>
      <c r="C6514" s="8"/>
      <c r="D6514" s="8"/>
      <c r="E6514" s="8"/>
      <c r="F6514" s="8"/>
      <c r="G6514" s="8"/>
      <c r="H6514" s="8"/>
      <c r="I6514" s="8"/>
      <c r="J6514" s="8"/>
      <c r="K6514" s="8"/>
      <c r="L6514" s="8"/>
      <c r="M6514" s="1"/>
      <c r="W6514" s="15"/>
    </row>
    <row r="6515" spans="2:23" ht="0" hidden="1" customHeight="1" x14ac:dyDescent="0.2">
      <c r="B6515" s="8"/>
      <c r="C6515" s="8"/>
      <c r="D6515" s="8"/>
      <c r="E6515" s="8"/>
      <c r="F6515" s="8"/>
      <c r="G6515" s="8"/>
      <c r="H6515" s="8"/>
      <c r="I6515" s="8"/>
      <c r="J6515" s="8"/>
      <c r="K6515" s="8"/>
      <c r="L6515" s="8"/>
      <c r="M6515" s="1"/>
      <c r="W6515" s="15"/>
    </row>
    <row r="6516" spans="2:23" ht="0" hidden="1" customHeight="1" x14ac:dyDescent="0.2">
      <c r="B6516" s="8"/>
      <c r="C6516" s="8"/>
      <c r="D6516" s="8"/>
      <c r="E6516" s="8"/>
      <c r="F6516" s="8"/>
      <c r="G6516" s="8"/>
      <c r="H6516" s="8"/>
      <c r="I6516" s="8"/>
      <c r="J6516" s="8"/>
      <c r="K6516" s="8"/>
      <c r="L6516" s="8"/>
      <c r="M6516" s="1"/>
      <c r="W6516" s="15"/>
    </row>
    <row r="6517" spans="2:23" ht="0" hidden="1" customHeight="1" x14ac:dyDescent="0.2">
      <c r="B6517" s="8"/>
      <c r="C6517" s="8"/>
      <c r="D6517" s="8"/>
      <c r="E6517" s="8"/>
      <c r="F6517" s="8"/>
      <c r="G6517" s="8"/>
      <c r="H6517" s="8"/>
      <c r="I6517" s="8"/>
      <c r="J6517" s="8"/>
      <c r="K6517" s="8"/>
      <c r="L6517" s="8"/>
      <c r="M6517" s="1"/>
      <c r="W6517" s="15"/>
    </row>
    <row r="6518" spans="2:23" ht="0" hidden="1" customHeight="1" x14ac:dyDescent="0.2">
      <c r="B6518" s="8"/>
      <c r="C6518" s="8"/>
      <c r="D6518" s="8"/>
      <c r="E6518" s="8"/>
      <c r="F6518" s="8"/>
      <c r="G6518" s="8"/>
      <c r="H6518" s="8"/>
      <c r="I6518" s="8"/>
      <c r="J6518" s="8"/>
      <c r="K6518" s="8"/>
      <c r="L6518" s="8"/>
      <c r="M6518" s="1"/>
      <c r="W6518" s="15"/>
    </row>
    <row r="6519" spans="2:23" ht="0" hidden="1" customHeight="1" x14ac:dyDescent="0.2">
      <c r="B6519" s="8"/>
      <c r="C6519" s="8"/>
      <c r="D6519" s="8"/>
      <c r="E6519" s="8"/>
      <c r="F6519" s="8"/>
      <c r="G6519" s="8"/>
      <c r="H6519" s="8"/>
      <c r="I6519" s="8"/>
      <c r="J6519" s="8"/>
      <c r="K6519" s="8"/>
      <c r="L6519" s="8"/>
      <c r="M6519" s="1"/>
      <c r="W6519" s="15"/>
    </row>
    <row r="6520" spans="2:23" ht="0" hidden="1" customHeight="1" x14ac:dyDescent="0.2">
      <c r="B6520" s="8"/>
      <c r="C6520" s="8"/>
      <c r="D6520" s="8"/>
      <c r="E6520" s="8"/>
      <c r="F6520" s="8"/>
      <c r="G6520" s="8"/>
      <c r="H6520" s="8"/>
      <c r="I6520" s="8"/>
      <c r="J6520" s="8"/>
      <c r="K6520" s="8"/>
      <c r="L6520" s="8"/>
      <c r="M6520" s="1"/>
      <c r="W6520" s="15"/>
    </row>
    <row r="6521" spans="2:23" ht="0" hidden="1" customHeight="1" x14ac:dyDescent="0.2">
      <c r="B6521" s="8"/>
      <c r="C6521" s="8"/>
      <c r="D6521" s="8"/>
      <c r="E6521" s="8"/>
      <c r="F6521" s="8"/>
      <c r="G6521" s="8"/>
      <c r="H6521" s="8"/>
      <c r="I6521" s="8"/>
      <c r="J6521" s="8"/>
      <c r="K6521" s="8"/>
      <c r="L6521" s="8"/>
      <c r="M6521" s="1"/>
      <c r="W6521" s="15"/>
    </row>
    <row r="6522" spans="2:23" ht="0" hidden="1" customHeight="1" x14ac:dyDescent="0.2">
      <c r="B6522" s="8"/>
      <c r="C6522" s="8"/>
      <c r="D6522" s="8"/>
      <c r="E6522" s="8"/>
      <c r="F6522" s="8"/>
      <c r="G6522" s="8"/>
      <c r="H6522" s="8"/>
      <c r="I6522" s="8"/>
      <c r="J6522" s="8"/>
      <c r="K6522" s="8"/>
      <c r="L6522" s="8"/>
      <c r="M6522" s="1"/>
      <c r="W6522" s="15"/>
    </row>
    <row r="6523" spans="2:23" ht="0" hidden="1" customHeight="1" x14ac:dyDescent="0.2">
      <c r="B6523" s="8"/>
      <c r="C6523" s="8"/>
      <c r="D6523" s="8"/>
      <c r="E6523" s="8"/>
      <c r="F6523" s="8"/>
      <c r="G6523" s="8"/>
      <c r="H6523" s="8"/>
      <c r="I6523" s="8"/>
      <c r="J6523" s="8"/>
      <c r="K6523" s="8"/>
      <c r="L6523" s="8"/>
      <c r="M6523" s="1"/>
      <c r="W6523" s="15"/>
    </row>
    <row r="6524" spans="2:23" ht="0" hidden="1" customHeight="1" x14ac:dyDescent="0.2">
      <c r="B6524" s="8"/>
      <c r="C6524" s="8"/>
      <c r="D6524" s="8"/>
      <c r="E6524" s="8"/>
      <c r="F6524" s="8"/>
      <c r="G6524" s="8"/>
      <c r="H6524" s="8"/>
      <c r="I6524" s="8"/>
      <c r="J6524" s="8"/>
      <c r="K6524" s="8"/>
      <c r="L6524" s="8"/>
      <c r="M6524" s="1"/>
      <c r="W6524" s="15"/>
    </row>
    <row r="6525" spans="2:23" ht="0" hidden="1" customHeight="1" x14ac:dyDescent="0.2">
      <c r="B6525" s="8"/>
      <c r="C6525" s="8"/>
      <c r="D6525" s="8"/>
      <c r="E6525" s="8"/>
      <c r="F6525" s="8"/>
      <c r="G6525" s="8"/>
      <c r="H6525" s="8"/>
      <c r="I6525" s="8"/>
      <c r="J6525" s="8"/>
      <c r="K6525" s="8"/>
      <c r="L6525" s="8"/>
      <c r="M6525" s="1"/>
      <c r="W6525" s="15"/>
    </row>
    <row r="6526" spans="2:23" ht="0" hidden="1" customHeight="1" x14ac:dyDescent="0.2">
      <c r="B6526" s="8"/>
      <c r="C6526" s="8"/>
      <c r="D6526" s="8"/>
      <c r="E6526" s="8"/>
      <c r="F6526" s="8"/>
      <c r="G6526" s="8"/>
      <c r="H6526" s="8"/>
      <c r="I6526" s="8"/>
      <c r="J6526" s="8"/>
      <c r="K6526" s="8"/>
      <c r="L6526" s="8"/>
      <c r="M6526" s="1"/>
      <c r="W6526" s="15"/>
    </row>
    <row r="6527" spans="2:23" ht="0" hidden="1" customHeight="1" x14ac:dyDescent="0.2">
      <c r="B6527" s="8"/>
      <c r="C6527" s="8"/>
      <c r="D6527" s="8"/>
      <c r="E6527" s="8"/>
      <c r="F6527" s="8"/>
      <c r="G6527" s="8"/>
      <c r="H6527" s="8"/>
      <c r="I6527" s="8"/>
      <c r="J6527" s="8"/>
      <c r="K6527" s="8"/>
      <c r="L6527" s="8"/>
      <c r="M6527" s="1"/>
      <c r="W6527" s="15"/>
    </row>
    <row r="6528" spans="2:23" ht="0" hidden="1" customHeight="1" x14ac:dyDescent="0.2">
      <c r="B6528" s="8"/>
      <c r="C6528" s="8"/>
      <c r="D6528" s="8"/>
      <c r="E6528" s="8"/>
      <c r="F6528" s="8"/>
      <c r="G6528" s="8"/>
      <c r="H6528" s="8"/>
      <c r="I6528" s="8"/>
      <c r="J6528" s="8"/>
      <c r="K6528" s="8"/>
      <c r="L6528" s="8"/>
      <c r="M6528" s="1"/>
      <c r="W6528" s="15"/>
    </row>
    <row r="6529" spans="2:23" ht="0" hidden="1" customHeight="1" x14ac:dyDescent="0.2">
      <c r="B6529" s="8"/>
      <c r="C6529" s="8"/>
      <c r="D6529" s="8"/>
      <c r="E6529" s="8"/>
      <c r="F6529" s="8"/>
      <c r="G6529" s="8"/>
      <c r="H6529" s="8"/>
      <c r="I6529" s="8"/>
      <c r="J6529" s="8"/>
      <c r="K6529" s="8"/>
      <c r="L6529" s="8"/>
      <c r="M6529" s="1"/>
      <c r="W6529" s="15"/>
    </row>
    <row r="6530" spans="2:23" ht="0" hidden="1" customHeight="1" x14ac:dyDescent="0.2">
      <c r="B6530" s="8"/>
      <c r="C6530" s="8"/>
      <c r="D6530" s="8"/>
      <c r="E6530" s="8"/>
      <c r="F6530" s="8"/>
      <c r="G6530" s="8"/>
      <c r="H6530" s="8"/>
      <c r="I6530" s="8"/>
      <c r="J6530" s="8"/>
      <c r="K6530" s="8"/>
      <c r="L6530" s="8"/>
      <c r="M6530" s="1"/>
      <c r="W6530" s="15"/>
    </row>
    <row r="6531" spans="2:23" ht="0" hidden="1" customHeight="1" x14ac:dyDescent="0.2">
      <c r="B6531" s="8"/>
      <c r="C6531" s="8"/>
      <c r="D6531" s="8"/>
      <c r="E6531" s="8"/>
      <c r="F6531" s="8"/>
      <c r="G6531" s="8"/>
      <c r="H6531" s="8"/>
      <c r="I6531" s="8"/>
      <c r="J6531" s="8"/>
      <c r="K6531" s="8"/>
      <c r="L6531" s="8"/>
      <c r="M6531" s="1"/>
      <c r="W6531" s="15"/>
    </row>
    <row r="6532" spans="2:23" ht="0" hidden="1" customHeight="1" x14ac:dyDescent="0.2">
      <c r="B6532" s="8"/>
      <c r="C6532" s="8"/>
      <c r="D6532" s="8"/>
      <c r="E6532" s="8"/>
      <c r="F6532" s="8"/>
      <c r="G6532" s="8"/>
      <c r="H6532" s="8"/>
      <c r="I6532" s="8"/>
      <c r="J6532" s="8"/>
      <c r="K6532" s="8"/>
      <c r="L6532" s="8"/>
      <c r="M6532" s="1"/>
      <c r="W6532" s="15"/>
    </row>
    <row r="6533" spans="2:23" ht="0" hidden="1" customHeight="1" x14ac:dyDescent="0.2">
      <c r="B6533" s="8"/>
      <c r="C6533" s="8"/>
      <c r="D6533" s="8"/>
      <c r="E6533" s="8"/>
      <c r="F6533" s="8"/>
      <c r="G6533" s="8"/>
      <c r="H6533" s="8"/>
      <c r="I6533" s="8"/>
      <c r="J6533" s="8"/>
      <c r="K6533" s="8"/>
      <c r="L6533" s="8"/>
      <c r="M6533" s="1"/>
      <c r="W6533" s="15"/>
    </row>
    <row r="6534" spans="2:23" ht="0" hidden="1" customHeight="1" x14ac:dyDescent="0.2">
      <c r="B6534" s="8"/>
      <c r="C6534" s="8"/>
      <c r="D6534" s="8"/>
      <c r="E6534" s="8"/>
      <c r="F6534" s="8"/>
      <c r="G6534" s="8"/>
      <c r="H6534" s="8"/>
      <c r="I6534" s="8"/>
      <c r="J6534" s="8"/>
      <c r="K6534" s="8"/>
      <c r="L6534" s="8"/>
      <c r="M6534" s="1"/>
      <c r="W6534" s="15"/>
    </row>
    <row r="6535" spans="2:23" ht="0" hidden="1" customHeight="1" x14ac:dyDescent="0.2">
      <c r="B6535" s="8"/>
      <c r="C6535" s="8"/>
      <c r="D6535" s="8"/>
      <c r="E6535" s="8"/>
      <c r="F6535" s="8"/>
      <c r="G6535" s="8"/>
      <c r="H6535" s="8"/>
      <c r="I6535" s="8"/>
      <c r="J6535" s="8"/>
      <c r="K6535" s="8"/>
      <c r="L6535" s="8"/>
      <c r="M6535" s="1"/>
      <c r="W6535" s="15"/>
    </row>
    <row r="6536" spans="2:23" ht="0" hidden="1" customHeight="1" x14ac:dyDescent="0.2">
      <c r="B6536" s="8"/>
      <c r="C6536" s="8"/>
      <c r="D6536" s="8"/>
      <c r="E6536" s="8"/>
      <c r="F6536" s="8"/>
      <c r="G6536" s="8"/>
      <c r="H6536" s="8"/>
      <c r="I6536" s="8"/>
      <c r="J6536" s="8"/>
      <c r="K6536" s="8"/>
      <c r="L6536" s="8"/>
      <c r="M6536" s="1"/>
      <c r="W6536" s="15"/>
    </row>
    <row r="6537" spans="2:23" ht="0" hidden="1" customHeight="1" x14ac:dyDescent="0.2">
      <c r="B6537" s="8"/>
      <c r="C6537" s="8"/>
      <c r="D6537" s="8"/>
      <c r="E6537" s="8"/>
      <c r="F6537" s="8"/>
      <c r="G6537" s="8"/>
      <c r="H6537" s="8"/>
      <c r="I6537" s="8"/>
      <c r="J6537" s="8"/>
      <c r="K6537" s="8"/>
      <c r="L6537" s="8"/>
      <c r="M6537" s="1"/>
      <c r="W6537" s="15"/>
    </row>
    <row r="6538" spans="2:23" ht="0" hidden="1" customHeight="1" x14ac:dyDescent="0.2">
      <c r="B6538" s="8"/>
      <c r="C6538" s="8"/>
      <c r="D6538" s="8"/>
      <c r="E6538" s="8"/>
      <c r="F6538" s="8"/>
      <c r="G6538" s="8"/>
      <c r="H6538" s="8"/>
      <c r="I6538" s="8"/>
      <c r="J6538" s="8"/>
      <c r="K6538" s="8"/>
      <c r="L6538" s="8"/>
      <c r="M6538" s="1"/>
      <c r="W6538" s="15"/>
    </row>
    <row r="6539" spans="2:23" ht="0" hidden="1" customHeight="1" x14ac:dyDescent="0.2">
      <c r="B6539" s="8"/>
      <c r="C6539" s="8"/>
      <c r="D6539" s="8"/>
      <c r="E6539" s="8"/>
      <c r="F6539" s="8"/>
      <c r="G6539" s="8"/>
      <c r="H6539" s="8"/>
      <c r="I6539" s="8"/>
      <c r="J6539" s="8"/>
      <c r="K6539" s="8"/>
      <c r="L6539" s="8"/>
      <c r="M6539" s="1"/>
      <c r="W6539" s="15"/>
    </row>
    <row r="6540" spans="2:23" ht="0" hidden="1" customHeight="1" x14ac:dyDescent="0.2">
      <c r="B6540" s="8"/>
      <c r="C6540" s="8"/>
      <c r="D6540" s="8"/>
      <c r="E6540" s="8"/>
      <c r="F6540" s="8"/>
      <c r="G6540" s="8"/>
      <c r="H6540" s="8"/>
      <c r="I6540" s="8"/>
      <c r="J6540" s="8"/>
      <c r="K6540" s="8"/>
      <c r="L6540" s="8"/>
      <c r="M6540" s="1"/>
      <c r="W6540" s="15"/>
    </row>
    <row r="6541" spans="2:23" ht="0" hidden="1" customHeight="1" x14ac:dyDescent="0.2">
      <c r="B6541" s="8"/>
      <c r="C6541" s="8"/>
      <c r="D6541" s="8"/>
      <c r="E6541" s="8"/>
      <c r="F6541" s="8"/>
      <c r="G6541" s="8"/>
      <c r="H6541" s="8"/>
      <c r="I6541" s="8"/>
      <c r="J6541" s="8"/>
      <c r="K6541" s="8"/>
      <c r="L6541" s="8"/>
      <c r="M6541" s="1"/>
      <c r="W6541" s="15"/>
    </row>
    <row r="6542" spans="2:23" ht="0" hidden="1" customHeight="1" x14ac:dyDescent="0.2">
      <c r="B6542" s="8"/>
      <c r="C6542" s="8"/>
      <c r="D6542" s="8"/>
      <c r="E6542" s="8"/>
      <c r="F6542" s="8"/>
      <c r="G6542" s="8"/>
      <c r="H6542" s="8"/>
      <c r="I6542" s="8"/>
      <c r="J6542" s="8"/>
      <c r="K6542" s="8"/>
      <c r="L6542" s="8"/>
      <c r="M6542" s="1"/>
      <c r="W6542" s="15"/>
    </row>
    <row r="6543" spans="2:23" ht="0" hidden="1" customHeight="1" x14ac:dyDescent="0.2">
      <c r="B6543" s="8"/>
      <c r="C6543" s="8"/>
      <c r="D6543" s="8"/>
      <c r="E6543" s="8"/>
      <c r="F6543" s="8"/>
      <c r="G6543" s="8"/>
      <c r="H6543" s="8"/>
      <c r="I6543" s="8"/>
      <c r="J6543" s="8"/>
      <c r="K6543" s="8"/>
      <c r="L6543" s="8"/>
      <c r="M6543" s="1"/>
      <c r="W6543" s="15"/>
    </row>
    <row r="6544" spans="2:23" ht="0" hidden="1" customHeight="1" x14ac:dyDescent="0.2">
      <c r="B6544" s="8"/>
      <c r="C6544" s="8"/>
      <c r="D6544" s="8"/>
      <c r="E6544" s="8"/>
      <c r="F6544" s="8"/>
      <c r="G6544" s="8"/>
      <c r="H6544" s="8"/>
      <c r="I6544" s="8"/>
      <c r="J6544" s="8"/>
      <c r="K6544" s="8"/>
      <c r="L6544" s="8"/>
      <c r="M6544" s="1"/>
      <c r="W6544" s="15"/>
    </row>
    <row r="6545" spans="2:23" ht="0" hidden="1" customHeight="1" x14ac:dyDescent="0.2">
      <c r="B6545" s="8"/>
      <c r="C6545" s="8"/>
      <c r="D6545" s="8"/>
      <c r="E6545" s="8"/>
      <c r="F6545" s="8"/>
      <c r="G6545" s="8"/>
      <c r="H6545" s="8"/>
      <c r="I6545" s="8"/>
      <c r="J6545" s="8"/>
      <c r="K6545" s="8"/>
      <c r="L6545" s="8"/>
      <c r="M6545" s="1"/>
      <c r="W6545" s="15"/>
    </row>
    <row r="6546" spans="2:23" ht="0" hidden="1" customHeight="1" x14ac:dyDescent="0.2">
      <c r="B6546" s="8"/>
      <c r="C6546" s="8"/>
      <c r="D6546" s="8"/>
      <c r="E6546" s="8"/>
      <c r="F6546" s="8"/>
      <c r="G6546" s="8"/>
      <c r="H6546" s="8"/>
      <c r="I6546" s="8"/>
      <c r="J6546" s="8"/>
      <c r="K6546" s="8"/>
      <c r="L6546" s="8"/>
      <c r="M6546" s="1"/>
      <c r="W6546" s="15"/>
    </row>
    <row r="6547" spans="2:23" ht="0" hidden="1" customHeight="1" x14ac:dyDescent="0.2">
      <c r="B6547" s="8"/>
      <c r="C6547" s="8"/>
      <c r="D6547" s="8"/>
      <c r="E6547" s="8"/>
      <c r="F6547" s="8"/>
      <c r="G6547" s="8"/>
      <c r="H6547" s="8"/>
      <c r="I6547" s="8"/>
      <c r="J6547" s="8"/>
      <c r="K6547" s="8"/>
      <c r="L6547" s="8"/>
      <c r="M6547" s="1"/>
      <c r="W6547" s="15"/>
    </row>
    <row r="6548" spans="2:23" ht="0" hidden="1" customHeight="1" x14ac:dyDescent="0.2">
      <c r="B6548" s="8"/>
      <c r="C6548" s="8"/>
      <c r="D6548" s="8"/>
      <c r="E6548" s="8"/>
      <c r="F6548" s="8"/>
      <c r="G6548" s="8"/>
      <c r="H6548" s="8"/>
      <c r="I6548" s="8"/>
      <c r="J6548" s="8"/>
      <c r="K6548" s="8"/>
      <c r="L6548" s="8"/>
      <c r="M6548" s="1"/>
      <c r="W6548" s="15"/>
    </row>
    <row r="6549" spans="2:23" ht="0" hidden="1" customHeight="1" x14ac:dyDescent="0.2">
      <c r="B6549" s="8"/>
      <c r="C6549" s="8"/>
      <c r="D6549" s="8"/>
      <c r="E6549" s="8"/>
      <c r="F6549" s="8"/>
      <c r="G6549" s="8"/>
      <c r="H6549" s="8"/>
      <c r="I6549" s="8"/>
      <c r="J6549" s="8"/>
      <c r="K6549" s="8"/>
      <c r="L6549" s="8"/>
      <c r="M6549" s="1"/>
      <c r="W6549" s="15"/>
    </row>
    <row r="6550" spans="2:23" ht="0" hidden="1" customHeight="1" x14ac:dyDescent="0.2">
      <c r="B6550" s="8"/>
      <c r="C6550" s="8"/>
      <c r="D6550" s="8"/>
      <c r="E6550" s="8"/>
      <c r="F6550" s="8"/>
      <c r="G6550" s="8"/>
      <c r="H6550" s="8"/>
      <c r="I6550" s="8"/>
      <c r="J6550" s="8"/>
      <c r="K6550" s="8"/>
      <c r="L6550" s="8"/>
      <c r="M6550" s="1"/>
      <c r="W6550" s="15"/>
    </row>
    <row r="6551" spans="2:23" ht="0" hidden="1" customHeight="1" x14ac:dyDescent="0.2">
      <c r="B6551" s="8"/>
      <c r="C6551" s="8"/>
      <c r="D6551" s="8"/>
      <c r="E6551" s="8"/>
      <c r="F6551" s="8"/>
      <c r="G6551" s="8"/>
      <c r="H6551" s="8"/>
      <c r="I6551" s="8"/>
      <c r="J6551" s="8"/>
      <c r="K6551" s="8"/>
      <c r="L6551" s="8"/>
      <c r="M6551" s="1"/>
      <c r="W6551" s="15"/>
    </row>
    <row r="6552" spans="2:23" ht="0" hidden="1" customHeight="1" x14ac:dyDescent="0.2">
      <c r="B6552" s="8"/>
      <c r="C6552" s="8"/>
      <c r="D6552" s="8"/>
      <c r="E6552" s="8"/>
      <c r="F6552" s="8"/>
      <c r="G6552" s="8"/>
      <c r="H6552" s="8"/>
      <c r="I6552" s="8"/>
      <c r="J6552" s="8"/>
      <c r="K6552" s="8"/>
      <c r="L6552" s="8"/>
      <c r="M6552" s="1"/>
      <c r="W6552" s="15"/>
    </row>
    <row r="6553" spans="2:23" ht="0" hidden="1" customHeight="1" x14ac:dyDescent="0.2">
      <c r="B6553" s="8"/>
      <c r="C6553" s="8"/>
      <c r="D6553" s="8"/>
      <c r="E6553" s="8"/>
      <c r="F6553" s="8"/>
      <c r="G6553" s="8"/>
      <c r="H6553" s="8"/>
      <c r="I6553" s="8"/>
      <c r="J6553" s="8"/>
      <c r="K6553" s="8"/>
      <c r="L6553" s="8"/>
      <c r="M6553" s="1"/>
      <c r="W6553" s="15"/>
    </row>
    <row r="6554" spans="2:23" ht="0" hidden="1" customHeight="1" x14ac:dyDescent="0.2">
      <c r="B6554" s="8"/>
      <c r="C6554" s="8"/>
      <c r="D6554" s="8"/>
      <c r="E6554" s="8"/>
      <c r="F6554" s="8"/>
      <c r="G6554" s="8"/>
      <c r="H6554" s="8"/>
      <c r="I6554" s="8"/>
      <c r="J6554" s="8"/>
      <c r="K6554" s="8"/>
      <c r="L6554" s="8"/>
      <c r="M6554" s="1"/>
      <c r="W6554" s="15"/>
    </row>
    <row r="6555" spans="2:23" ht="0" hidden="1" customHeight="1" x14ac:dyDescent="0.2">
      <c r="B6555" s="8"/>
      <c r="C6555" s="8"/>
      <c r="D6555" s="8"/>
      <c r="E6555" s="8"/>
      <c r="F6555" s="8"/>
      <c r="G6555" s="8"/>
      <c r="H6555" s="8"/>
      <c r="I6555" s="8"/>
      <c r="J6555" s="8"/>
      <c r="K6555" s="8"/>
      <c r="L6555" s="8"/>
      <c r="M6555" s="1"/>
      <c r="W6555" s="15"/>
    </row>
    <row r="6556" spans="2:23" ht="0" hidden="1" customHeight="1" x14ac:dyDescent="0.2">
      <c r="B6556" s="8"/>
      <c r="C6556" s="8"/>
      <c r="D6556" s="8"/>
      <c r="E6556" s="8"/>
      <c r="F6556" s="8"/>
      <c r="G6556" s="8"/>
      <c r="H6556" s="8"/>
      <c r="I6556" s="8"/>
      <c r="J6556" s="8"/>
      <c r="K6556" s="8"/>
      <c r="L6556" s="8"/>
      <c r="M6556" s="1"/>
      <c r="W6556" s="15"/>
    </row>
    <row r="6557" spans="2:23" ht="0" hidden="1" customHeight="1" x14ac:dyDescent="0.2">
      <c r="B6557" s="8"/>
      <c r="C6557" s="8"/>
      <c r="D6557" s="8"/>
      <c r="E6557" s="8"/>
      <c r="F6557" s="8"/>
      <c r="G6557" s="8"/>
      <c r="H6557" s="8"/>
      <c r="I6557" s="8"/>
      <c r="J6557" s="8"/>
      <c r="K6557" s="8"/>
      <c r="L6557" s="8"/>
      <c r="M6557" s="1"/>
      <c r="W6557" s="15"/>
    </row>
    <row r="6558" spans="2:23" ht="0" hidden="1" customHeight="1" x14ac:dyDescent="0.2">
      <c r="B6558" s="8"/>
      <c r="C6558" s="8"/>
      <c r="D6558" s="8"/>
      <c r="E6558" s="8"/>
      <c r="F6558" s="8"/>
      <c r="G6558" s="8"/>
      <c r="H6558" s="8"/>
      <c r="I6558" s="8"/>
      <c r="J6558" s="8"/>
      <c r="K6558" s="8"/>
      <c r="L6558" s="8"/>
      <c r="M6558" s="1"/>
      <c r="W6558" s="15"/>
    </row>
    <row r="6559" spans="2:23" ht="0" hidden="1" customHeight="1" x14ac:dyDescent="0.2">
      <c r="B6559" s="8"/>
      <c r="C6559" s="8"/>
      <c r="D6559" s="8"/>
      <c r="E6559" s="8"/>
      <c r="F6559" s="8"/>
      <c r="G6559" s="8"/>
      <c r="H6559" s="8"/>
      <c r="I6559" s="8"/>
      <c r="J6559" s="8"/>
      <c r="K6559" s="8"/>
      <c r="L6559" s="8"/>
      <c r="M6559" s="1"/>
      <c r="W6559" s="15"/>
    </row>
    <row r="6560" spans="2:23" ht="0" hidden="1" customHeight="1" x14ac:dyDescent="0.2">
      <c r="B6560" s="8"/>
      <c r="C6560" s="8"/>
      <c r="D6560" s="8"/>
      <c r="E6560" s="8"/>
      <c r="F6560" s="8"/>
      <c r="G6560" s="8"/>
      <c r="H6560" s="8"/>
      <c r="I6560" s="8"/>
      <c r="J6560" s="8"/>
      <c r="K6560" s="8"/>
      <c r="L6560" s="8"/>
      <c r="M6560" s="1"/>
      <c r="W6560" s="15"/>
    </row>
    <row r="6561" spans="2:23" ht="0" hidden="1" customHeight="1" x14ac:dyDescent="0.2">
      <c r="B6561" s="8"/>
      <c r="C6561" s="8"/>
      <c r="D6561" s="8"/>
      <c r="E6561" s="8"/>
      <c r="F6561" s="8"/>
      <c r="G6561" s="8"/>
      <c r="H6561" s="8"/>
      <c r="I6561" s="8"/>
      <c r="J6561" s="8"/>
      <c r="K6561" s="8"/>
      <c r="L6561" s="8"/>
      <c r="M6561" s="1"/>
      <c r="W6561" s="15"/>
    </row>
    <row r="6562" spans="2:23" ht="0" hidden="1" customHeight="1" x14ac:dyDescent="0.2">
      <c r="B6562" s="8"/>
      <c r="C6562" s="8"/>
      <c r="D6562" s="8"/>
      <c r="E6562" s="8"/>
      <c r="F6562" s="8"/>
      <c r="G6562" s="8"/>
      <c r="H6562" s="8"/>
      <c r="I6562" s="8"/>
      <c r="J6562" s="8"/>
      <c r="K6562" s="8"/>
      <c r="L6562" s="8"/>
      <c r="M6562" s="1"/>
      <c r="W6562" s="15"/>
    </row>
    <row r="6563" spans="2:23" ht="0" hidden="1" customHeight="1" x14ac:dyDescent="0.2">
      <c r="B6563" s="8"/>
      <c r="C6563" s="8"/>
      <c r="D6563" s="8"/>
      <c r="E6563" s="8"/>
      <c r="F6563" s="8"/>
      <c r="G6563" s="8"/>
      <c r="H6563" s="8"/>
      <c r="I6563" s="8"/>
      <c r="J6563" s="8"/>
      <c r="K6563" s="8"/>
      <c r="L6563" s="8"/>
      <c r="M6563" s="1"/>
      <c r="W6563" s="15"/>
    </row>
    <row r="6564" spans="2:23" ht="0" hidden="1" customHeight="1" x14ac:dyDescent="0.2">
      <c r="B6564" s="8"/>
      <c r="C6564" s="8"/>
      <c r="D6564" s="8"/>
      <c r="E6564" s="8"/>
      <c r="F6564" s="8"/>
      <c r="G6564" s="8"/>
      <c r="H6564" s="8"/>
      <c r="I6564" s="8"/>
      <c r="J6564" s="8"/>
      <c r="K6564" s="8"/>
      <c r="L6564" s="8"/>
      <c r="M6564" s="1"/>
      <c r="W6564" s="15"/>
    </row>
    <row r="6565" spans="2:23" ht="0" hidden="1" customHeight="1" x14ac:dyDescent="0.2">
      <c r="B6565" s="8"/>
      <c r="C6565" s="8"/>
      <c r="D6565" s="8"/>
      <c r="E6565" s="8"/>
      <c r="F6565" s="8"/>
      <c r="G6565" s="8"/>
      <c r="H6565" s="8"/>
      <c r="I6565" s="8"/>
      <c r="J6565" s="8"/>
      <c r="K6565" s="8"/>
      <c r="L6565" s="8"/>
      <c r="M6565" s="1"/>
      <c r="W6565" s="15"/>
    </row>
    <row r="6566" spans="2:23" ht="0" hidden="1" customHeight="1" x14ac:dyDescent="0.2">
      <c r="B6566" s="8"/>
      <c r="C6566" s="8"/>
      <c r="D6566" s="8"/>
      <c r="E6566" s="8"/>
      <c r="F6566" s="8"/>
      <c r="G6566" s="8"/>
      <c r="H6566" s="8"/>
      <c r="I6566" s="8"/>
      <c r="J6566" s="8"/>
      <c r="K6566" s="8"/>
      <c r="L6566" s="8"/>
      <c r="M6566" s="1"/>
      <c r="W6566" s="15"/>
    </row>
    <row r="6567" spans="2:23" ht="0" hidden="1" customHeight="1" x14ac:dyDescent="0.2">
      <c r="B6567" s="8"/>
      <c r="C6567" s="8"/>
      <c r="D6567" s="8"/>
      <c r="E6567" s="8"/>
      <c r="F6567" s="8"/>
      <c r="G6567" s="8"/>
      <c r="H6567" s="8"/>
      <c r="I6567" s="8"/>
      <c r="J6567" s="8"/>
      <c r="K6567" s="8"/>
      <c r="L6567" s="8"/>
      <c r="M6567" s="1"/>
      <c r="W6567" s="15"/>
    </row>
    <row r="6568" spans="2:23" ht="0" hidden="1" customHeight="1" x14ac:dyDescent="0.2">
      <c r="B6568" s="8"/>
      <c r="C6568" s="8"/>
      <c r="D6568" s="8"/>
      <c r="E6568" s="8"/>
      <c r="F6568" s="8"/>
      <c r="G6568" s="8"/>
      <c r="H6568" s="8"/>
      <c r="I6568" s="8"/>
      <c r="J6568" s="8"/>
      <c r="K6568" s="8"/>
      <c r="L6568" s="8"/>
      <c r="M6568" s="1"/>
      <c r="W6568" s="15"/>
    </row>
    <row r="6569" spans="2:23" ht="0" hidden="1" customHeight="1" x14ac:dyDescent="0.2">
      <c r="B6569" s="8"/>
      <c r="C6569" s="8"/>
      <c r="D6569" s="8"/>
      <c r="E6569" s="8"/>
      <c r="F6569" s="8"/>
      <c r="G6569" s="8"/>
      <c r="H6569" s="8"/>
      <c r="I6569" s="8"/>
      <c r="J6569" s="8"/>
      <c r="K6569" s="8"/>
      <c r="L6569" s="8"/>
      <c r="M6569" s="1"/>
      <c r="W6569" s="15"/>
    </row>
    <row r="6570" spans="2:23" ht="0" hidden="1" customHeight="1" x14ac:dyDescent="0.2">
      <c r="B6570" s="8"/>
      <c r="C6570" s="8"/>
      <c r="D6570" s="8"/>
      <c r="E6570" s="8"/>
      <c r="F6570" s="8"/>
      <c r="G6570" s="8"/>
      <c r="H6570" s="8"/>
      <c r="I6570" s="8"/>
      <c r="J6570" s="8"/>
      <c r="K6570" s="8"/>
      <c r="L6570" s="8"/>
      <c r="M6570" s="1"/>
      <c r="W6570" s="15"/>
    </row>
    <row r="6571" spans="2:23" ht="0" hidden="1" customHeight="1" x14ac:dyDescent="0.2">
      <c r="B6571" s="8"/>
      <c r="C6571" s="8"/>
      <c r="D6571" s="8"/>
      <c r="E6571" s="8"/>
      <c r="F6571" s="8"/>
      <c r="G6571" s="8"/>
      <c r="H6571" s="8"/>
      <c r="I6571" s="8"/>
      <c r="J6571" s="8"/>
      <c r="K6571" s="8"/>
      <c r="L6571" s="8"/>
      <c r="M6571" s="1"/>
      <c r="W6571" s="15"/>
    </row>
    <row r="6572" spans="2:23" ht="0" hidden="1" customHeight="1" x14ac:dyDescent="0.2">
      <c r="B6572" s="8"/>
      <c r="C6572" s="8"/>
      <c r="D6572" s="8"/>
      <c r="E6572" s="8"/>
      <c r="F6572" s="8"/>
      <c r="G6572" s="8"/>
      <c r="H6572" s="8"/>
      <c r="I6572" s="8"/>
      <c r="J6572" s="8"/>
      <c r="K6572" s="8"/>
      <c r="L6572" s="8"/>
      <c r="M6572" s="1"/>
      <c r="W6572" s="15"/>
    </row>
    <row r="6573" spans="2:23" ht="0" hidden="1" customHeight="1" x14ac:dyDescent="0.2">
      <c r="B6573" s="8"/>
      <c r="C6573" s="8"/>
      <c r="D6573" s="8"/>
      <c r="E6573" s="8"/>
      <c r="F6573" s="8"/>
      <c r="G6573" s="8"/>
      <c r="H6573" s="8"/>
      <c r="I6573" s="8"/>
      <c r="J6573" s="8"/>
      <c r="K6573" s="8"/>
      <c r="L6573" s="8"/>
      <c r="M6573" s="1"/>
      <c r="W6573" s="15"/>
    </row>
    <row r="6574" spans="2:23" ht="0" hidden="1" customHeight="1" x14ac:dyDescent="0.2">
      <c r="B6574" s="8"/>
      <c r="C6574" s="8"/>
      <c r="D6574" s="8"/>
      <c r="E6574" s="8"/>
      <c r="F6574" s="8"/>
      <c r="G6574" s="8"/>
      <c r="H6574" s="8"/>
      <c r="I6574" s="8"/>
      <c r="J6574" s="8"/>
      <c r="K6574" s="8"/>
      <c r="L6574" s="8"/>
      <c r="M6574" s="1"/>
      <c r="W6574" s="15"/>
    </row>
    <row r="6575" spans="2:23" ht="0" hidden="1" customHeight="1" x14ac:dyDescent="0.2">
      <c r="B6575" s="8"/>
      <c r="C6575" s="8"/>
      <c r="D6575" s="8"/>
      <c r="E6575" s="8"/>
      <c r="F6575" s="8"/>
      <c r="G6575" s="8"/>
      <c r="H6575" s="8"/>
      <c r="I6575" s="8"/>
      <c r="J6575" s="8"/>
      <c r="K6575" s="8"/>
      <c r="L6575" s="8"/>
      <c r="M6575" s="1"/>
      <c r="W6575" s="15"/>
    </row>
    <row r="6576" spans="2:23" ht="0" hidden="1" customHeight="1" x14ac:dyDescent="0.2">
      <c r="B6576" s="8"/>
      <c r="C6576" s="8"/>
      <c r="D6576" s="8"/>
      <c r="E6576" s="8"/>
      <c r="F6576" s="8"/>
      <c r="G6576" s="8"/>
      <c r="H6576" s="8"/>
      <c r="I6576" s="8"/>
      <c r="J6576" s="8"/>
      <c r="K6576" s="8"/>
      <c r="L6576" s="8"/>
      <c r="M6576" s="1"/>
      <c r="W6576" s="15"/>
    </row>
    <row r="6577" spans="2:23" ht="0" hidden="1" customHeight="1" x14ac:dyDescent="0.2">
      <c r="B6577" s="8"/>
      <c r="C6577" s="8"/>
      <c r="D6577" s="8"/>
      <c r="E6577" s="8"/>
      <c r="F6577" s="8"/>
      <c r="G6577" s="8"/>
      <c r="H6577" s="8"/>
      <c r="I6577" s="8"/>
      <c r="J6577" s="8"/>
      <c r="K6577" s="8"/>
      <c r="L6577" s="8"/>
      <c r="M6577" s="1"/>
      <c r="W6577" s="15"/>
    </row>
    <row r="6578" spans="2:23" ht="0" hidden="1" customHeight="1" x14ac:dyDescent="0.2">
      <c r="B6578" s="8"/>
      <c r="C6578" s="8"/>
      <c r="D6578" s="8"/>
      <c r="E6578" s="8"/>
      <c r="F6578" s="8"/>
      <c r="G6578" s="8"/>
      <c r="H6578" s="8"/>
      <c r="I6578" s="8"/>
      <c r="J6578" s="8"/>
      <c r="K6578" s="8"/>
      <c r="L6578" s="8"/>
      <c r="M6578" s="1"/>
      <c r="W6578" s="15"/>
    </row>
    <row r="6579" spans="2:23" ht="0" hidden="1" customHeight="1" x14ac:dyDescent="0.2">
      <c r="B6579" s="8"/>
      <c r="C6579" s="8"/>
      <c r="D6579" s="8"/>
      <c r="E6579" s="8"/>
      <c r="F6579" s="8"/>
      <c r="G6579" s="8"/>
      <c r="H6579" s="8"/>
      <c r="I6579" s="8"/>
      <c r="J6579" s="8"/>
      <c r="K6579" s="8"/>
      <c r="L6579" s="8"/>
      <c r="M6579" s="1"/>
      <c r="W6579" s="15"/>
    </row>
    <row r="6580" spans="2:23" ht="0" hidden="1" customHeight="1" x14ac:dyDescent="0.2">
      <c r="B6580" s="8"/>
      <c r="C6580" s="8"/>
      <c r="D6580" s="8"/>
      <c r="E6580" s="8"/>
      <c r="F6580" s="8"/>
      <c r="G6580" s="8"/>
      <c r="H6580" s="8"/>
      <c r="I6580" s="8"/>
      <c r="J6580" s="8"/>
      <c r="K6580" s="8"/>
      <c r="L6580" s="8"/>
      <c r="M6580" s="1"/>
      <c r="W6580" s="15"/>
    </row>
    <row r="6581" spans="2:23" ht="0" hidden="1" customHeight="1" x14ac:dyDescent="0.2">
      <c r="B6581" s="8"/>
      <c r="C6581" s="8"/>
      <c r="D6581" s="8"/>
      <c r="E6581" s="8"/>
      <c r="F6581" s="8"/>
      <c r="G6581" s="8"/>
      <c r="H6581" s="8"/>
      <c r="I6581" s="8"/>
      <c r="J6581" s="8"/>
      <c r="K6581" s="8"/>
      <c r="L6581" s="8"/>
      <c r="M6581" s="1"/>
      <c r="W6581" s="15"/>
    </row>
    <row r="6582" spans="2:23" ht="0" hidden="1" customHeight="1" x14ac:dyDescent="0.2">
      <c r="B6582" s="8"/>
      <c r="C6582" s="8"/>
      <c r="D6582" s="8"/>
      <c r="E6582" s="8"/>
      <c r="F6582" s="8"/>
      <c r="G6582" s="8"/>
      <c r="H6582" s="8"/>
      <c r="I6582" s="8"/>
      <c r="J6582" s="8"/>
      <c r="K6582" s="8"/>
      <c r="L6582" s="8"/>
      <c r="M6582" s="1"/>
      <c r="W6582" s="15"/>
    </row>
    <row r="6583" spans="2:23" ht="0" hidden="1" customHeight="1" x14ac:dyDescent="0.2">
      <c r="B6583" s="8"/>
      <c r="C6583" s="8"/>
      <c r="D6583" s="8"/>
      <c r="E6583" s="8"/>
      <c r="F6583" s="8"/>
      <c r="G6583" s="8"/>
      <c r="H6583" s="8"/>
      <c r="I6583" s="8"/>
      <c r="J6583" s="8"/>
      <c r="K6583" s="8"/>
      <c r="L6583" s="8"/>
      <c r="M6583" s="1"/>
      <c r="W6583" s="15"/>
    </row>
    <row r="6584" spans="2:23" ht="0" hidden="1" customHeight="1" x14ac:dyDescent="0.2">
      <c r="B6584" s="8"/>
      <c r="C6584" s="8"/>
      <c r="D6584" s="8"/>
      <c r="E6584" s="8"/>
      <c r="F6584" s="8"/>
      <c r="G6584" s="8"/>
      <c r="H6584" s="8"/>
      <c r="I6584" s="8"/>
      <c r="J6584" s="8"/>
      <c r="K6584" s="8"/>
      <c r="L6584" s="8"/>
      <c r="M6584" s="1"/>
      <c r="W6584" s="15"/>
    </row>
    <row r="6585" spans="2:23" ht="0" hidden="1" customHeight="1" x14ac:dyDescent="0.2">
      <c r="B6585" s="8"/>
      <c r="C6585" s="8"/>
      <c r="D6585" s="8"/>
      <c r="E6585" s="8"/>
      <c r="F6585" s="8"/>
      <c r="G6585" s="8"/>
      <c r="H6585" s="8"/>
      <c r="I6585" s="8"/>
      <c r="J6585" s="8"/>
      <c r="K6585" s="8"/>
      <c r="L6585" s="8"/>
      <c r="M6585" s="1"/>
      <c r="W6585" s="15"/>
    </row>
    <row r="6586" spans="2:23" ht="0" hidden="1" customHeight="1" x14ac:dyDescent="0.2">
      <c r="B6586" s="8"/>
      <c r="C6586" s="8"/>
      <c r="D6586" s="8"/>
      <c r="E6586" s="8"/>
      <c r="F6586" s="8"/>
      <c r="G6586" s="8"/>
      <c r="H6586" s="8"/>
      <c r="I6586" s="8"/>
      <c r="J6586" s="8"/>
      <c r="K6586" s="8"/>
      <c r="L6586" s="8"/>
      <c r="M6586" s="1"/>
      <c r="W6586" s="15"/>
    </row>
    <row r="6587" spans="2:23" ht="0" hidden="1" customHeight="1" x14ac:dyDescent="0.2">
      <c r="B6587" s="8"/>
      <c r="C6587" s="8"/>
      <c r="D6587" s="8"/>
      <c r="E6587" s="8"/>
      <c r="F6587" s="8"/>
      <c r="G6587" s="8"/>
      <c r="H6587" s="8"/>
      <c r="I6587" s="8"/>
      <c r="J6587" s="8"/>
      <c r="K6587" s="8"/>
      <c r="L6587" s="8"/>
      <c r="M6587" s="1"/>
      <c r="W6587" s="15"/>
    </row>
    <row r="6588" spans="2:23" ht="0" hidden="1" customHeight="1" x14ac:dyDescent="0.2">
      <c r="B6588" s="8"/>
      <c r="C6588" s="8"/>
      <c r="D6588" s="8"/>
      <c r="E6588" s="8"/>
      <c r="F6588" s="8"/>
      <c r="G6588" s="8"/>
      <c r="H6588" s="8"/>
      <c r="I6588" s="8"/>
      <c r="J6588" s="8"/>
      <c r="K6588" s="8"/>
      <c r="L6588" s="8"/>
      <c r="M6588" s="1"/>
      <c r="W6588" s="15"/>
    </row>
    <row r="6589" spans="2:23" ht="0" hidden="1" customHeight="1" x14ac:dyDescent="0.2">
      <c r="B6589" s="8"/>
      <c r="C6589" s="8"/>
      <c r="D6589" s="8"/>
      <c r="E6589" s="8"/>
      <c r="F6589" s="8"/>
      <c r="G6589" s="8"/>
      <c r="H6589" s="8"/>
      <c r="I6589" s="8"/>
      <c r="J6589" s="8"/>
      <c r="K6589" s="8"/>
      <c r="L6589" s="8"/>
      <c r="M6589" s="1"/>
      <c r="W6589" s="15"/>
    </row>
    <row r="6590" spans="2:23" ht="0" hidden="1" customHeight="1" x14ac:dyDescent="0.2">
      <c r="B6590" s="8"/>
      <c r="C6590" s="8"/>
      <c r="D6590" s="8"/>
      <c r="E6590" s="8"/>
      <c r="F6590" s="8"/>
      <c r="G6590" s="8"/>
      <c r="H6590" s="8"/>
      <c r="I6590" s="8"/>
      <c r="J6590" s="8"/>
      <c r="K6590" s="8"/>
      <c r="L6590" s="8"/>
      <c r="M6590" s="1"/>
      <c r="W6590" s="15"/>
    </row>
    <row r="6591" spans="2:23" ht="0" hidden="1" customHeight="1" x14ac:dyDescent="0.2">
      <c r="B6591" s="8"/>
      <c r="C6591" s="8"/>
      <c r="D6591" s="8"/>
      <c r="E6591" s="8"/>
      <c r="F6591" s="8"/>
      <c r="G6591" s="8"/>
      <c r="H6591" s="8"/>
      <c r="I6591" s="8"/>
      <c r="J6591" s="8"/>
      <c r="K6591" s="8"/>
      <c r="L6591" s="8"/>
      <c r="M6591" s="1"/>
      <c r="W6591" s="15"/>
    </row>
    <row r="6592" spans="2:23" ht="0" hidden="1" customHeight="1" x14ac:dyDescent="0.2">
      <c r="B6592" s="8"/>
      <c r="C6592" s="8"/>
      <c r="D6592" s="8"/>
      <c r="E6592" s="8"/>
      <c r="F6592" s="8"/>
      <c r="G6592" s="8"/>
      <c r="H6592" s="8"/>
      <c r="I6592" s="8"/>
      <c r="J6592" s="8"/>
      <c r="K6592" s="8"/>
      <c r="L6592" s="8"/>
      <c r="M6592" s="1"/>
      <c r="W6592" s="15"/>
    </row>
    <row r="6593" spans="2:23" ht="0" hidden="1" customHeight="1" x14ac:dyDescent="0.2">
      <c r="B6593" s="8"/>
      <c r="C6593" s="8"/>
      <c r="D6593" s="8"/>
      <c r="E6593" s="8"/>
      <c r="F6593" s="8"/>
      <c r="G6593" s="8"/>
      <c r="H6593" s="8"/>
      <c r="I6593" s="8"/>
      <c r="J6593" s="8"/>
      <c r="K6593" s="8"/>
      <c r="L6593" s="8"/>
      <c r="M6593" s="1"/>
      <c r="W6593" s="15"/>
    </row>
    <row r="6594" spans="2:23" ht="0" hidden="1" customHeight="1" x14ac:dyDescent="0.2">
      <c r="B6594" s="8"/>
      <c r="C6594" s="8"/>
      <c r="D6594" s="8"/>
      <c r="E6594" s="8"/>
      <c r="F6594" s="8"/>
      <c r="G6594" s="8"/>
      <c r="H6594" s="8"/>
      <c r="I6594" s="8"/>
      <c r="J6594" s="8"/>
      <c r="K6594" s="8"/>
      <c r="L6594" s="8"/>
      <c r="M6594" s="1"/>
      <c r="W6594" s="15"/>
    </row>
    <row r="6595" spans="2:23" ht="0" hidden="1" customHeight="1" x14ac:dyDescent="0.2">
      <c r="B6595" s="8"/>
      <c r="C6595" s="8"/>
      <c r="D6595" s="8"/>
      <c r="E6595" s="8"/>
      <c r="F6595" s="8"/>
      <c r="G6595" s="8"/>
      <c r="H6595" s="8"/>
      <c r="I6595" s="8"/>
      <c r="J6595" s="8"/>
      <c r="K6595" s="8"/>
      <c r="L6595" s="8"/>
      <c r="M6595" s="1"/>
      <c r="W6595" s="15"/>
    </row>
    <row r="6596" spans="2:23" ht="0" hidden="1" customHeight="1" x14ac:dyDescent="0.2">
      <c r="B6596" s="8"/>
      <c r="C6596" s="8"/>
      <c r="D6596" s="8"/>
      <c r="E6596" s="8"/>
      <c r="F6596" s="8"/>
      <c r="G6596" s="8"/>
      <c r="H6596" s="8"/>
      <c r="I6596" s="8"/>
      <c r="J6596" s="8"/>
      <c r="K6596" s="8"/>
      <c r="L6596" s="8"/>
      <c r="M6596" s="1"/>
      <c r="W6596" s="15"/>
    </row>
    <row r="6597" spans="2:23" ht="0" hidden="1" customHeight="1" x14ac:dyDescent="0.2">
      <c r="B6597" s="8"/>
      <c r="C6597" s="8"/>
      <c r="D6597" s="8"/>
      <c r="E6597" s="8"/>
      <c r="F6597" s="8"/>
      <c r="G6597" s="8"/>
      <c r="H6597" s="8"/>
      <c r="I6597" s="8"/>
      <c r="J6597" s="8"/>
      <c r="K6597" s="8"/>
      <c r="L6597" s="8"/>
      <c r="M6597" s="1"/>
      <c r="W6597" s="15"/>
    </row>
    <row r="6598" spans="2:23" ht="0" hidden="1" customHeight="1" x14ac:dyDescent="0.2">
      <c r="B6598" s="8"/>
      <c r="C6598" s="8"/>
      <c r="D6598" s="8"/>
      <c r="E6598" s="8"/>
      <c r="F6598" s="8"/>
      <c r="G6598" s="8"/>
      <c r="H6598" s="8"/>
      <c r="I6598" s="8"/>
      <c r="J6598" s="8"/>
      <c r="K6598" s="8"/>
      <c r="L6598" s="8"/>
      <c r="M6598" s="1"/>
      <c r="W6598" s="15"/>
    </row>
    <row r="6599" spans="2:23" ht="0" hidden="1" customHeight="1" x14ac:dyDescent="0.2">
      <c r="B6599" s="8"/>
      <c r="C6599" s="8"/>
      <c r="D6599" s="8"/>
      <c r="E6599" s="8"/>
      <c r="F6599" s="8"/>
      <c r="G6599" s="8"/>
      <c r="H6599" s="8"/>
      <c r="I6599" s="8"/>
      <c r="J6599" s="8"/>
      <c r="K6599" s="8"/>
      <c r="L6599" s="8"/>
      <c r="M6599" s="1"/>
      <c r="W6599" s="15"/>
    </row>
    <row r="6600" spans="2:23" ht="0" hidden="1" customHeight="1" x14ac:dyDescent="0.2">
      <c r="B6600" s="8"/>
      <c r="C6600" s="8"/>
      <c r="D6600" s="8"/>
      <c r="E6600" s="8"/>
      <c r="F6600" s="8"/>
      <c r="G6600" s="8"/>
      <c r="H6600" s="8"/>
      <c r="I6600" s="8"/>
      <c r="J6600" s="8"/>
      <c r="K6600" s="8"/>
      <c r="L6600" s="8"/>
      <c r="M6600" s="1"/>
      <c r="W6600" s="15"/>
    </row>
    <row r="6601" spans="2:23" ht="0" hidden="1" customHeight="1" x14ac:dyDescent="0.2">
      <c r="B6601" s="8"/>
      <c r="C6601" s="8"/>
      <c r="D6601" s="8"/>
      <c r="E6601" s="8"/>
      <c r="F6601" s="8"/>
      <c r="G6601" s="8"/>
      <c r="H6601" s="8"/>
      <c r="I6601" s="8"/>
      <c r="J6601" s="8"/>
      <c r="K6601" s="8"/>
      <c r="L6601" s="8"/>
      <c r="M6601" s="1"/>
      <c r="W6601" s="15"/>
    </row>
    <row r="6602" spans="2:23" ht="0" hidden="1" customHeight="1" x14ac:dyDescent="0.2">
      <c r="B6602" s="8"/>
      <c r="C6602" s="8"/>
      <c r="D6602" s="8"/>
      <c r="E6602" s="8"/>
      <c r="F6602" s="8"/>
      <c r="G6602" s="8"/>
      <c r="H6602" s="8"/>
      <c r="I6602" s="8"/>
      <c r="J6602" s="8"/>
      <c r="K6602" s="8"/>
      <c r="L6602" s="8"/>
      <c r="M6602" s="1"/>
      <c r="W6602" s="15"/>
    </row>
    <row r="6603" spans="2:23" ht="0" hidden="1" customHeight="1" x14ac:dyDescent="0.2">
      <c r="B6603" s="8"/>
      <c r="C6603" s="8"/>
      <c r="D6603" s="8"/>
      <c r="E6603" s="8"/>
      <c r="F6603" s="8"/>
      <c r="G6603" s="8"/>
      <c r="H6603" s="8"/>
      <c r="I6603" s="8"/>
      <c r="J6603" s="8"/>
      <c r="K6603" s="8"/>
      <c r="L6603" s="8"/>
      <c r="M6603" s="1"/>
      <c r="W6603" s="15"/>
    </row>
    <row r="6604" spans="2:23" ht="0" hidden="1" customHeight="1" x14ac:dyDescent="0.2">
      <c r="B6604" s="8"/>
      <c r="C6604" s="8"/>
      <c r="D6604" s="8"/>
      <c r="E6604" s="8"/>
      <c r="F6604" s="8"/>
      <c r="G6604" s="8"/>
      <c r="H6604" s="8"/>
      <c r="I6604" s="8"/>
      <c r="J6604" s="8"/>
      <c r="K6604" s="8"/>
      <c r="L6604" s="8"/>
      <c r="M6604" s="1"/>
      <c r="W6604" s="15"/>
    </row>
    <row r="6605" spans="2:23" ht="0" hidden="1" customHeight="1" x14ac:dyDescent="0.2">
      <c r="B6605" s="8"/>
      <c r="C6605" s="8"/>
      <c r="D6605" s="8"/>
      <c r="E6605" s="8"/>
      <c r="F6605" s="8"/>
      <c r="G6605" s="8"/>
      <c r="H6605" s="8"/>
      <c r="I6605" s="8"/>
      <c r="J6605" s="8"/>
      <c r="K6605" s="8"/>
      <c r="L6605" s="8"/>
      <c r="M6605" s="1"/>
      <c r="W6605" s="15"/>
    </row>
    <row r="6606" spans="2:23" ht="0" hidden="1" customHeight="1" x14ac:dyDescent="0.2">
      <c r="B6606" s="8"/>
      <c r="C6606" s="8"/>
      <c r="D6606" s="8"/>
      <c r="E6606" s="8"/>
      <c r="F6606" s="8"/>
      <c r="G6606" s="8"/>
      <c r="H6606" s="8"/>
      <c r="I6606" s="8"/>
      <c r="J6606" s="8"/>
      <c r="K6606" s="8"/>
      <c r="L6606" s="8"/>
      <c r="M6606" s="1"/>
      <c r="W6606" s="15"/>
    </row>
    <row r="6607" spans="2:23" ht="0" hidden="1" customHeight="1" x14ac:dyDescent="0.2">
      <c r="B6607" s="8"/>
      <c r="C6607" s="8"/>
      <c r="D6607" s="8"/>
      <c r="E6607" s="8"/>
      <c r="F6607" s="8"/>
      <c r="G6607" s="8"/>
      <c r="H6607" s="8"/>
      <c r="I6607" s="8"/>
      <c r="J6607" s="8"/>
      <c r="K6607" s="8"/>
      <c r="L6607" s="8"/>
      <c r="M6607" s="1"/>
      <c r="W6607" s="15"/>
    </row>
    <row r="6608" spans="2:23" ht="0" hidden="1" customHeight="1" x14ac:dyDescent="0.2">
      <c r="B6608" s="8"/>
      <c r="C6608" s="8"/>
      <c r="D6608" s="8"/>
      <c r="E6608" s="8"/>
      <c r="F6608" s="8"/>
      <c r="G6608" s="8"/>
      <c r="H6608" s="8"/>
      <c r="I6608" s="8"/>
      <c r="J6608" s="8"/>
      <c r="K6608" s="8"/>
      <c r="L6608" s="8"/>
      <c r="M6608" s="1"/>
      <c r="W6608" s="15"/>
    </row>
    <row r="6609" spans="2:23" ht="0" hidden="1" customHeight="1" x14ac:dyDescent="0.2">
      <c r="B6609" s="8"/>
      <c r="C6609" s="8"/>
      <c r="D6609" s="8"/>
      <c r="E6609" s="8"/>
      <c r="F6609" s="8"/>
      <c r="G6609" s="8"/>
      <c r="H6609" s="8"/>
      <c r="I6609" s="8"/>
      <c r="J6609" s="8"/>
      <c r="K6609" s="8"/>
      <c r="L6609" s="8"/>
      <c r="M6609" s="1"/>
      <c r="W6609" s="15"/>
    </row>
    <row r="6610" spans="2:23" ht="0" hidden="1" customHeight="1" x14ac:dyDescent="0.2">
      <c r="B6610" s="8"/>
      <c r="C6610" s="8"/>
      <c r="D6610" s="8"/>
      <c r="E6610" s="8"/>
      <c r="F6610" s="8"/>
      <c r="G6610" s="8"/>
      <c r="H6610" s="8"/>
      <c r="I6610" s="8"/>
      <c r="J6610" s="8"/>
      <c r="K6610" s="8"/>
      <c r="L6610" s="8"/>
      <c r="M6610" s="1"/>
      <c r="W6610" s="15"/>
    </row>
    <row r="6611" spans="2:23" ht="0" hidden="1" customHeight="1" x14ac:dyDescent="0.2">
      <c r="B6611" s="8"/>
      <c r="C6611" s="8"/>
      <c r="D6611" s="8"/>
      <c r="E6611" s="8"/>
      <c r="F6611" s="8"/>
      <c r="G6611" s="8"/>
      <c r="H6611" s="8"/>
      <c r="I6611" s="8"/>
      <c r="J6611" s="8"/>
      <c r="K6611" s="8"/>
      <c r="L6611" s="8"/>
      <c r="M6611" s="1"/>
      <c r="W6611" s="15"/>
    </row>
    <row r="6612" spans="2:23" ht="0" hidden="1" customHeight="1" x14ac:dyDescent="0.2">
      <c r="B6612" s="8"/>
      <c r="C6612" s="8"/>
      <c r="D6612" s="8"/>
      <c r="E6612" s="8"/>
      <c r="F6612" s="8"/>
      <c r="G6612" s="8"/>
      <c r="H6612" s="8"/>
      <c r="I6612" s="8"/>
      <c r="J6612" s="8"/>
      <c r="K6612" s="8"/>
      <c r="L6612" s="8"/>
      <c r="M6612" s="1"/>
      <c r="W6612" s="15"/>
    </row>
    <row r="6613" spans="2:23" ht="0" hidden="1" customHeight="1" x14ac:dyDescent="0.2">
      <c r="B6613" s="8"/>
      <c r="C6613" s="8"/>
      <c r="D6613" s="8"/>
      <c r="E6613" s="8"/>
      <c r="F6613" s="8"/>
      <c r="G6613" s="8"/>
      <c r="H6613" s="8"/>
      <c r="I6613" s="8"/>
      <c r="J6613" s="8"/>
      <c r="K6613" s="8"/>
      <c r="L6613" s="8"/>
      <c r="M6613" s="1"/>
      <c r="W6613" s="15"/>
    </row>
    <row r="6614" spans="2:23" ht="0" hidden="1" customHeight="1" x14ac:dyDescent="0.2">
      <c r="B6614" s="8"/>
      <c r="C6614" s="8"/>
      <c r="D6614" s="8"/>
      <c r="E6614" s="8"/>
      <c r="F6614" s="8"/>
      <c r="G6614" s="8"/>
      <c r="H6614" s="8"/>
      <c r="I6614" s="8"/>
      <c r="J6614" s="8"/>
      <c r="K6614" s="8"/>
      <c r="L6614" s="8"/>
      <c r="M6614" s="1"/>
      <c r="W6614" s="15"/>
    </row>
    <row r="6615" spans="2:23" ht="0" hidden="1" customHeight="1" x14ac:dyDescent="0.2">
      <c r="B6615" s="8"/>
      <c r="C6615" s="8"/>
      <c r="D6615" s="8"/>
      <c r="E6615" s="8"/>
      <c r="F6615" s="8"/>
      <c r="G6615" s="8"/>
      <c r="H6615" s="8"/>
      <c r="I6615" s="8"/>
      <c r="J6615" s="8"/>
      <c r="K6615" s="8"/>
      <c r="L6615" s="8"/>
      <c r="M6615" s="1"/>
      <c r="W6615" s="15"/>
    </row>
    <row r="6616" spans="2:23" ht="0" hidden="1" customHeight="1" x14ac:dyDescent="0.2">
      <c r="B6616" s="8"/>
      <c r="C6616" s="8"/>
      <c r="D6616" s="8"/>
      <c r="E6616" s="8"/>
      <c r="F6616" s="8"/>
      <c r="G6616" s="8"/>
      <c r="H6616" s="8"/>
      <c r="I6616" s="8"/>
      <c r="J6616" s="8"/>
      <c r="K6616" s="8"/>
      <c r="L6616" s="8"/>
      <c r="M6616" s="1"/>
      <c r="W6616" s="15"/>
    </row>
    <row r="6617" spans="2:23" ht="0" hidden="1" customHeight="1" x14ac:dyDescent="0.2">
      <c r="B6617" s="8"/>
      <c r="C6617" s="8"/>
      <c r="D6617" s="8"/>
      <c r="E6617" s="8"/>
      <c r="F6617" s="8"/>
      <c r="G6617" s="8"/>
      <c r="H6617" s="8"/>
      <c r="I6617" s="8"/>
      <c r="J6617" s="8"/>
      <c r="K6617" s="8"/>
      <c r="L6617" s="8"/>
      <c r="M6617" s="1"/>
      <c r="W6617" s="15"/>
    </row>
    <row r="6618" spans="2:23" ht="0" hidden="1" customHeight="1" x14ac:dyDescent="0.2">
      <c r="B6618" s="8"/>
      <c r="C6618" s="8"/>
      <c r="D6618" s="8"/>
      <c r="E6618" s="8"/>
      <c r="F6618" s="8"/>
      <c r="G6618" s="8"/>
      <c r="H6618" s="8"/>
      <c r="I6618" s="8"/>
      <c r="J6618" s="8"/>
      <c r="K6618" s="8"/>
      <c r="L6618" s="8"/>
      <c r="M6618" s="1"/>
      <c r="W6618" s="15"/>
    </row>
    <row r="6619" spans="2:23" ht="0" hidden="1" customHeight="1" x14ac:dyDescent="0.2">
      <c r="B6619" s="8"/>
      <c r="C6619" s="8"/>
      <c r="D6619" s="8"/>
      <c r="E6619" s="8"/>
      <c r="F6619" s="8"/>
      <c r="G6619" s="8"/>
      <c r="H6619" s="8"/>
      <c r="I6619" s="8"/>
      <c r="J6619" s="8"/>
      <c r="K6619" s="8"/>
      <c r="L6619" s="8"/>
      <c r="M6619" s="1"/>
      <c r="W6619" s="15"/>
    </row>
    <row r="6620" spans="2:23" ht="0" hidden="1" customHeight="1" x14ac:dyDescent="0.2">
      <c r="B6620" s="8"/>
      <c r="C6620" s="8"/>
      <c r="D6620" s="8"/>
      <c r="E6620" s="8"/>
      <c r="F6620" s="8"/>
      <c r="G6620" s="8"/>
      <c r="H6620" s="8"/>
      <c r="I6620" s="8"/>
      <c r="J6620" s="8"/>
      <c r="K6620" s="8"/>
      <c r="L6620" s="8"/>
      <c r="M6620" s="1"/>
      <c r="W6620" s="15"/>
    </row>
    <row r="6621" spans="2:23" ht="0" hidden="1" customHeight="1" x14ac:dyDescent="0.2">
      <c r="B6621" s="8"/>
      <c r="C6621" s="8"/>
      <c r="D6621" s="8"/>
      <c r="E6621" s="8"/>
      <c r="F6621" s="8"/>
      <c r="G6621" s="8"/>
      <c r="H6621" s="8"/>
      <c r="I6621" s="8"/>
      <c r="J6621" s="8"/>
      <c r="K6621" s="8"/>
      <c r="L6621" s="8"/>
      <c r="M6621" s="1"/>
      <c r="W6621" s="15"/>
    </row>
    <row r="6622" spans="2:23" ht="0" hidden="1" customHeight="1" x14ac:dyDescent="0.2">
      <c r="B6622" s="8"/>
      <c r="C6622" s="8"/>
      <c r="D6622" s="8"/>
      <c r="E6622" s="8"/>
      <c r="F6622" s="8"/>
      <c r="G6622" s="8"/>
      <c r="H6622" s="8"/>
      <c r="I6622" s="8"/>
      <c r="J6622" s="8"/>
      <c r="K6622" s="8"/>
      <c r="L6622" s="8"/>
      <c r="M6622" s="1"/>
      <c r="W6622" s="15"/>
    </row>
    <row r="6623" spans="2:23" ht="0" hidden="1" customHeight="1" x14ac:dyDescent="0.2">
      <c r="B6623" s="8"/>
      <c r="C6623" s="8"/>
      <c r="D6623" s="8"/>
      <c r="E6623" s="8"/>
      <c r="F6623" s="8"/>
      <c r="G6623" s="8"/>
      <c r="H6623" s="8"/>
      <c r="I6623" s="8"/>
      <c r="J6623" s="8"/>
      <c r="K6623" s="8"/>
      <c r="L6623" s="8"/>
      <c r="M6623" s="1"/>
      <c r="W6623" s="15"/>
    </row>
    <row r="6624" spans="2:23" ht="0" hidden="1" customHeight="1" x14ac:dyDescent="0.2">
      <c r="B6624" s="8"/>
      <c r="C6624" s="8"/>
      <c r="D6624" s="8"/>
      <c r="E6624" s="8"/>
      <c r="F6624" s="8"/>
      <c r="G6624" s="8"/>
      <c r="H6624" s="8"/>
      <c r="I6624" s="8"/>
      <c r="J6624" s="8"/>
      <c r="K6624" s="8"/>
      <c r="L6624" s="8"/>
      <c r="M6624" s="1"/>
      <c r="W6624" s="15"/>
    </row>
    <row r="6625" spans="2:23" ht="0" hidden="1" customHeight="1" x14ac:dyDescent="0.2">
      <c r="B6625" s="8"/>
      <c r="C6625" s="8"/>
      <c r="D6625" s="8"/>
      <c r="E6625" s="8"/>
      <c r="F6625" s="8"/>
      <c r="G6625" s="8"/>
      <c r="H6625" s="8"/>
      <c r="I6625" s="8"/>
      <c r="J6625" s="8"/>
      <c r="K6625" s="8"/>
      <c r="L6625" s="8"/>
      <c r="M6625" s="1"/>
      <c r="W6625" s="15"/>
    </row>
    <row r="6626" spans="2:23" ht="0" hidden="1" customHeight="1" x14ac:dyDescent="0.2">
      <c r="B6626" s="8"/>
      <c r="C6626" s="8"/>
      <c r="D6626" s="8"/>
      <c r="E6626" s="8"/>
      <c r="F6626" s="8"/>
      <c r="G6626" s="8"/>
      <c r="H6626" s="8"/>
      <c r="I6626" s="8"/>
      <c r="J6626" s="8"/>
      <c r="K6626" s="8"/>
      <c r="L6626" s="8"/>
      <c r="M6626" s="1"/>
      <c r="W6626" s="15"/>
    </row>
    <row r="6627" spans="2:23" ht="0" hidden="1" customHeight="1" x14ac:dyDescent="0.2">
      <c r="B6627" s="8"/>
      <c r="C6627" s="8"/>
      <c r="D6627" s="8"/>
      <c r="E6627" s="8"/>
      <c r="F6627" s="8"/>
      <c r="G6627" s="8"/>
      <c r="H6627" s="8"/>
      <c r="I6627" s="8"/>
      <c r="J6627" s="8"/>
      <c r="K6627" s="8"/>
      <c r="L6627" s="8"/>
      <c r="M6627" s="1"/>
      <c r="W6627" s="15"/>
    </row>
    <row r="6628" spans="2:23" ht="0" hidden="1" customHeight="1" x14ac:dyDescent="0.2">
      <c r="B6628" s="8"/>
      <c r="C6628" s="8"/>
      <c r="D6628" s="8"/>
      <c r="E6628" s="8"/>
      <c r="F6628" s="8"/>
      <c r="G6628" s="8"/>
      <c r="H6628" s="8"/>
      <c r="I6628" s="8"/>
      <c r="J6628" s="8"/>
      <c r="K6628" s="8"/>
      <c r="L6628" s="8"/>
      <c r="M6628" s="1"/>
      <c r="W6628" s="15"/>
    </row>
    <row r="6629" spans="2:23" ht="0" hidden="1" customHeight="1" x14ac:dyDescent="0.2">
      <c r="B6629" s="8"/>
      <c r="C6629" s="8"/>
      <c r="D6629" s="8"/>
      <c r="E6629" s="8"/>
      <c r="F6629" s="8"/>
      <c r="G6629" s="8"/>
      <c r="H6629" s="8"/>
      <c r="I6629" s="8"/>
      <c r="J6629" s="8"/>
      <c r="K6629" s="8"/>
      <c r="L6629" s="8"/>
      <c r="M6629" s="1"/>
      <c r="W6629" s="15"/>
    </row>
    <row r="6630" spans="2:23" ht="0" hidden="1" customHeight="1" x14ac:dyDescent="0.2">
      <c r="B6630" s="8"/>
      <c r="C6630" s="8"/>
      <c r="D6630" s="8"/>
      <c r="E6630" s="8"/>
      <c r="F6630" s="8"/>
      <c r="G6630" s="8"/>
      <c r="H6630" s="8"/>
      <c r="I6630" s="8"/>
      <c r="J6630" s="8"/>
      <c r="K6630" s="8"/>
      <c r="L6630" s="8"/>
      <c r="M6630" s="1"/>
      <c r="W6630" s="15"/>
    </row>
    <row r="6631" spans="2:23" ht="0" hidden="1" customHeight="1" x14ac:dyDescent="0.2">
      <c r="B6631" s="8"/>
      <c r="C6631" s="8"/>
      <c r="D6631" s="8"/>
      <c r="E6631" s="8"/>
      <c r="F6631" s="8"/>
      <c r="G6631" s="8"/>
      <c r="H6631" s="8"/>
      <c r="I6631" s="8"/>
      <c r="J6631" s="8"/>
      <c r="K6631" s="8"/>
      <c r="L6631" s="8"/>
      <c r="M6631" s="1"/>
      <c r="W6631" s="15"/>
    </row>
    <row r="6632" spans="2:23" ht="0" hidden="1" customHeight="1" x14ac:dyDescent="0.2">
      <c r="B6632" s="8"/>
      <c r="C6632" s="8"/>
      <c r="D6632" s="8"/>
      <c r="E6632" s="8"/>
      <c r="F6632" s="8"/>
      <c r="G6632" s="8"/>
      <c r="H6632" s="8"/>
      <c r="I6632" s="8"/>
      <c r="J6632" s="8"/>
      <c r="K6632" s="8"/>
      <c r="L6632" s="8"/>
      <c r="M6632" s="1"/>
      <c r="W6632" s="15"/>
    </row>
    <row r="6633" spans="2:23" ht="0" hidden="1" customHeight="1" x14ac:dyDescent="0.2">
      <c r="B6633" s="8"/>
      <c r="C6633" s="8"/>
      <c r="D6633" s="8"/>
      <c r="E6633" s="8"/>
      <c r="F6633" s="8"/>
      <c r="G6633" s="8"/>
      <c r="H6633" s="8"/>
      <c r="I6633" s="8"/>
      <c r="J6633" s="8"/>
      <c r="K6633" s="8"/>
      <c r="L6633" s="8"/>
      <c r="M6633" s="1"/>
      <c r="W6633" s="15"/>
    </row>
    <row r="6634" spans="2:23" ht="0" hidden="1" customHeight="1" x14ac:dyDescent="0.2">
      <c r="B6634" s="8"/>
      <c r="C6634" s="8"/>
      <c r="D6634" s="8"/>
      <c r="E6634" s="8"/>
      <c r="F6634" s="8"/>
      <c r="G6634" s="8"/>
      <c r="H6634" s="8"/>
      <c r="I6634" s="8"/>
      <c r="J6634" s="8"/>
      <c r="K6634" s="8"/>
      <c r="L6634" s="8"/>
      <c r="M6634" s="1"/>
      <c r="W6634" s="15"/>
    </row>
    <row r="6635" spans="2:23" ht="0" hidden="1" customHeight="1" x14ac:dyDescent="0.2">
      <c r="B6635" s="8"/>
      <c r="C6635" s="8"/>
      <c r="D6635" s="8"/>
      <c r="E6635" s="8"/>
      <c r="F6635" s="8"/>
      <c r="G6635" s="8"/>
      <c r="H6635" s="8"/>
      <c r="I6635" s="8"/>
      <c r="J6635" s="8"/>
      <c r="K6635" s="8"/>
      <c r="L6635" s="8"/>
      <c r="M6635" s="1"/>
      <c r="W6635" s="15"/>
    </row>
    <row r="6636" spans="2:23" ht="0" hidden="1" customHeight="1" x14ac:dyDescent="0.2">
      <c r="B6636" s="8"/>
      <c r="C6636" s="8"/>
      <c r="D6636" s="8"/>
      <c r="E6636" s="8"/>
      <c r="F6636" s="8"/>
      <c r="G6636" s="8"/>
      <c r="H6636" s="8"/>
      <c r="I6636" s="8"/>
      <c r="J6636" s="8"/>
      <c r="K6636" s="8"/>
      <c r="L6636" s="8"/>
      <c r="M6636" s="1"/>
      <c r="W6636" s="15"/>
    </row>
    <row r="6637" spans="2:23" ht="0" hidden="1" customHeight="1" x14ac:dyDescent="0.2">
      <c r="B6637" s="8"/>
      <c r="C6637" s="8"/>
      <c r="D6637" s="8"/>
      <c r="E6637" s="8"/>
      <c r="F6637" s="8"/>
      <c r="G6637" s="8"/>
      <c r="H6637" s="8"/>
      <c r="I6637" s="8"/>
      <c r="J6637" s="8"/>
      <c r="K6637" s="8"/>
      <c r="L6637" s="8"/>
      <c r="M6637" s="1"/>
      <c r="W6637" s="15"/>
    </row>
    <row r="6638" spans="2:23" ht="0" hidden="1" customHeight="1" x14ac:dyDescent="0.2">
      <c r="B6638" s="8"/>
      <c r="C6638" s="8"/>
      <c r="D6638" s="8"/>
      <c r="E6638" s="8"/>
      <c r="F6638" s="8"/>
      <c r="G6638" s="8"/>
      <c r="H6638" s="8"/>
      <c r="I6638" s="8"/>
      <c r="J6638" s="8"/>
      <c r="K6638" s="8"/>
      <c r="L6638" s="8"/>
      <c r="M6638" s="1"/>
      <c r="W6638" s="15"/>
    </row>
    <row r="6639" spans="2:23" ht="0" hidden="1" customHeight="1" x14ac:dyDescent="0.2">
      <c r="B6639" s="8"/>
      <c r="C6639" s="8"/>
      <c r="D6639" s="8"/>
      <c r="E6639" s="8"/>
      <c r="F6639" s="8"/>
      <c r="G6639" s="8"/>
      <c r="H6639" s="8"/>
      <c r="I6639" s="8"/>
      <c r="J6639" s="8"/>
      <c r="K6639" s="8"/>
      <c r="L6639" s="8"/>
      <c r="M6639" s="1"/>
      <c r="W6639" s="15"/>
    </row>
    <row r="6640" spans="2:23" ht="0" hidden="1" customHeight="1" x14ac:dyDescent="0.2">
      <c r="B6640" s="8"/>
      <c r="C6640" s="8"/>
      <c r="D6640" s="8"/>
      <c r="E6640" s="8"/>
      <c r="F6640" s="8"/>
      <c r="G6640" s="8"/>
      <c r="H6640" s="8"/>
      <c r="I6640" s="8"/>
      <c r="J6640" s="8"/>
      <c r="K6640" s="8"/>
      <c r="L6640" s="8"/>
      <c r="M6640" s="1"/>
      <c r="W6640" s="15"/>
    </row>
    <row r="6641" spans="2:23" ht="0" hidden="1" customHeight="1" x14ac:dyDescent="0.2">
      <c r="B6641" s="8"/>
      <c r="C6641" s="8"/>
      <c r="D6641" s="8"/>
      <c r="E6641" s="8"/>
      <c r="F6641" s="8"/>
      <c r="G6641" s="8"/>
      <c r="H6641" s="8"/>
      <c r="I6641" s="8"/>
      <c r="J6641" s="8"/>
      <c r="K6641" s="8"/>
      <c r="L6641" s="8"/>
      <c r="M6641" s="1"/>
      <c r="W6641" s="15"/>
    </row>
    <row r="6642" spans="2:23" ht="0" hidden="1" customHeight="1" x14ac:dyDescent="0.2">
      <c r="B6642" s="8"/>
      <c r="C6642" s="8"/>
      <c r="D6642" s="8"/>
      <c r="E6642" s="8"/>
      <c r="F6642" s="8"/>
      <c r="G6642" s="8"/>
      <c r="H6642" s="8"/>
      <c r="I6642" s="8"/>
      <c r="J6642" s="8"/>
      <c r="K6642" s="8"/>
      <c r="L6642" s="8"/>
      <c r="M6642" s="1"/>
      <c r="W6642" s="15"/>
    </row>
    <row r="6643" spans="2:23" ht="0" hidden="1" customHeight="1" x14ac:dyDescent="0.2">
      <c r="B6643" s="8"/>
      <c r="C6643" s="8"/>
      <c r="D6643" s="8"/>
      <c r="E6643" s="8"/>
      <c r="F6643" s="8"/>
      <c r="G6643" s="8"/>
      <c r="H6643" s="8"/>
      <c r="I6643" s="8"/>
      <c r="J6643" s="8"/>
      <c r="K6643" s="8"/>
      <c r="L6643" s="8"/>
      <c r="M6643" s="1"/>
      <c r="W6643" s="15"/>
    </row>
    <row r="6644" spans="2:23" ht="0" hidden="1" customHeight="1" x14ac:dyDescent="0.2">
      <c r="B6644" s="8"/>
      <c r="C6644" s="8"/>
      <c r="D6644" s="8"/>
      <c r="E6644" s="8"/>
      <c r="F6644" s="8"/>
      <c r="G6644" s="8"/>
      <c r="H6644" s="8"/>
      <c r="I6644" s="8"/>
      <c r="J6644" s="8"/>
      <c r="K6644" s="8"/>
      <c r="L6644" s="8"/>
      <c r="M6644" s="1"/>
      <c r="W6644" s="15"/>
    </row>
    <row r="6645" spans="2:23" ht="0" hidden="1" customHeight="1" x14ac:dyDescent="0.2">
      <c r="B6645" s="8"/>
      <c r="C6645" s="8"/>
      <c r="D6645" s="8"/>
      <c r="E6645" s="8"/>
      <c r="F6645" s="8"/>
      <c r="G6645" s="8"/>
      <c r="H6645" s="8"/>
      <c r="I6645" s="8"/>
      <c r="J6645" s="8"/>
      <c r="K6645" s="8"/>
      <c r="L6645" s="8"/>
      <c r="M6645" s="1"/>
      <c r="W6645" s="15"/>
    </row>
    <row r="6646" spans="2:23" ht="0" hidden="1" customHeight="1" x14ac:dyDescent="0.2">
      <c r="B6646" s="8"/>
      <c r="C6646" s="8"/>
      <c r="D6646" s="8"/>
      <c r="E6646" s="8"/>
      <c r="F6646" s="8"/>
      <c r="G6646" s="8"/>
      <c r="H6646" s="8"/>
      <c r="I6646" s="8"/>
      <c r="J6646" s="8"/>
      <c r="K6646" s="8"/>
      <c r="L6646" s="8"/>
      <c r="M6646" s="1"/>
      <c r="W6646" s="15"/>
    </row>
    <row r="6647" spans="2:23" ht="0" hidden="1" customHeight="1" x14ac:dyDescent="0.2">
      <c r="B6647" s="8"/>
      <c r="C6647" s="8"/>
      <c r="D6647" s="8"/>
      <c r="E6647" s="8"/>
      <c r="F6647" s="8"/>
      <c r="G6647" s="8"/>
      <c r="H6647" s="8"/>
      <c r="I6647" s="8"/>
      <c r="J6647" s="8"/>
      <c r="K6647" s="8"/>
      <c r="L6647" s="8"/>
      <c r="M6647" s="1"/>
      <c r="W6647" s="15"/>
    </row>
    <row r="6648" spans="2:23" ht="0" hidden="1" customHeight="1" x14ac:dyDescent="0.2">
      <c r="B6648" s="8"/>
      <c r="C6648" s="8"/>
      <c r="D6648" s="8"/>
      <c r="E6648" s="8"/>
      <c r="F6648" s="8"/>
      <c r="G6648" s="8"/>
      <c r="H6648" s="8"/>
      <c r="I6648" s="8"/>
      <c r="J6648" s="8"/>
      <c r="K6648" s="8"/>
      <c r="L6648" s="8"/>
      <c r="M6648" s="1"/>
      <c r="W6648" s="15"/>
    </row>
    <row r="6649" spans="2:23" ht="0" hidden="1" customHeight="1" x14ac:dyDescent="0.2">
      <c r="B6649" s="8"/>
      <c r="C6649" s="8"/>
      <c r="D6649" s="8"/>
      <c r="E6649" s="8"/>
      <c r="F6649" s="8"/>
      <c r="G6649" s="8"/>
      <c r="H6649" s="8"/>
      <c r="I6649" s="8"/>
      <c r="J6649" s="8"/>
      <c r="K6649" s="8"/>
      <c r="L6649" s="8"/>
      <c r="M6649" s="1"/>
      <c r="W6649" s="15"/>
    </row>
    <row r="6650" spans="2:23" ht="0" hidden="1" customHeight="1" x14ac:dyDescent="0.2">
      <c r="B6650" s="8"/>
      <c r="C6650" s="8"/>
      <c r="D6650" s="8"/>
      <c r="E6650" s="8"/>
      <c r="F6650" s="8"/>
      <c r="G6650" s="8"/>
      <c r="H6650" s="8"/>
      <c r="I6650" s="8"/>
      <c r="J6650" s="8"/>
      <c r="K6650" s="8"/>
      <c r="L6650" s="8"/>
      <c r="M6650" s="1"/>
      <c r="W6650" s="15"/>
    </row>
    <row r="6651" spans="2:23" ht="0" hidden="1" customHeight="1" x14ac:dyDescent="0.2">
      <c r="B6651" s="8"/>
      <c r="C6651" s="8"/>
      <c r="D6651" s="8"/>
      <c r="E6651" s="8"/>
      <c r="F6651" s="8"/>
      <c r="G6651" s="8"/>
      <c r="H6651" s="8"/>
      <c r="I6651" s="8"/>
      <c r="J6651" s="8"/>
      <c r="K6651" s="8"/>
      <c r="L6651" s="8"/>
      <c r="M6651" s="1"/>
      <c r="W6651" s="15"/>
    </row>
    <row r="6652" spans="2:23" ht="0" hidden="1" customHeight="1" x14ac:dyDescent="0.2">
      <c r="B6652" s="8"/>
      <c r="C6652" s="8"/>
      <c r="D6652" s="8"/>
      <c r="E6652" s="8"/>
      <c r="F6652" s="8"/>
      <c r="G6652" s="8"/>
      <c r="H6652" s="8"/>
      <c r="I6652" s="8"/>
      <c r="J6652" s="8"/>
      <c r="K6652" s="8"/>
      <c r="L6652" s="8"/>
      <c r="M6652" s="1"/>
      <c r="W6652" s="15"/>
    </row>
    <row r="6653" spans="2:23" ht="0" hidden="1" customHeight="1" x14ac:dyDescent="0.2">
      <c r="B6653" s="8"/>
      <c r="C6653" s="8"/>
      <c r="D6653" s="8"/>
      <c r="E6653" s="8"/>
      <c r="F6653" s="8"/>
      <c r="G6653" s="8"/>
      <c r="H6653" s="8"/>
      <c r="I6653" s="8"/>
      <c r="J6653" s="8"/>
      <c r="K6653" s="8"/>
      <c r="L6653" s="8"/>
      <c r="M6653" s="1"/>
      <c r="W6653" s="15"/>
    </row>
    <row r="6654" spans="2:23" ht="0" hidden="1" customHeight="1" x14ac:dyDescent="0.2">
      <c r="B6654" s="8"/>
      <c r="C6654" s="8"/>
      <c r="D6654" s="8"/>
      <c r="E6654" s="8"/>
      <c r="F6654" s="8"/>
      <c r="G6654" s="8"/>
      <c r="H6654" s="8"/>
      <c r="I6654" s="8"/>
      <c r="J6654" s="8"/>
      <c r="K6654" s="8"/>
      <c r="L6654" s="8"/>
      <c r="M6654" s="1"/>
      <c r="W6654" s="15"/>
    </row>
    <row r="6655" spans="2:23" ht="0" hidden="1" customHeight="1" x14ac:dyDescent="0.2">
      <c r="B6655" s="8"/>
      <c r="C6655" s="8"/>
      <c r="D6655" s="8"/>
      <c r="E6655" s="8"/>
      <c r="F6655" s="8"/>
      <c r="G6655" s="8"/>
      <c r="H6655" s="8"/>
      <c r="I6655" s="8"/>
      <c r="J6655" s="8"/>
      <c r="K6655" s="8"/>
      <c r="L6655" s="8"/>
      <c r="M6655" s="1"/>
      <c r="W6655" s="15"/>
    </row>
    <row r="6656" spans="2:23" ht="0" hidden="1" customHeight="1" x14ac:dyDescent="0.2">
      <c r="B6656" s="8"/>
      <c r="C6656" s="8"/>
      <c r="D6656" s="8"/>
      <c r="E6656" s="8"/>
      <c r="F6656" s="8"/>
      <c r="G6656" s="8"/>
      <c r="H6656" s="8"/>
      <c r="I6656" s="8"/>
      <c r="J6656" s="8"/>
      <c r="K6656" s="8"/>
      <c r="L6656" s="8"/>
      <c r="M6656" s="1"/>
      <c r="W6656" s="15"/>
    </row>
    <row r="6657" spans="2:23" ht="0" hidden="1" customHeight="1" x14ac:dyDescent="0.2">
      <c r="B6657" s="8"/>
      <c r="C6657" s="8"/>
      <c r="D6657" s="8"/>
      <c r="E6657" s="8"/>
      <c r="F6657" s="8"/>
      <c r="G6657" s="8"/>
      <c r="H6657" s="8"/>
      <c r="I6657" s="8"/>
      <c r="J6657" s="8"/>
      <c r="K6657" s="8"/>
      <c r="L6657" s="8"/>
      <c r="M6657" s="1"/>
      <c r="W6657" s="15"/>
    </row>
    <row r="6658" spans="2:23" ht="0" hidden="1" customHeight="1" x14ac:dyDescent="0.2">
      <c r="B6658" s="8"/>
      <c r="C6658" s="8"/>
      <c r="D6658" s="8"/>
      <c r="E6658" s="8"/>
      <c r="F6658" s="8"/>
      <c r="G6658" s="8"/>
      <c r="H6658" s="8"/>
      <c r="I6658" s="8"/>
      <c r="J6658" s="8"/>
      <c r="K6658" s="8"/>
      <c r="L6658" s="8"/>
      <c r="M6658" s="1"/>
      <c r="W6658" s="15"/>
    </row>
    <row r="6659" spans="2:23" ht="0" hidden="1" customHeight="1" x14ac:dyDescent="0.2">
      <c r="B6659" s="8"/>
      <c r="C6659" s="8"/>
      <c r="D6659" s="8"/>
      <c r="E6659" s="8"/>
      <c r="F6659" s="8"/>
      <c r="G6659" s="8"/>
      <c r="H6659" s="8"/>
      <c r="I6659" s="8"/>
      <c r="J6659" s="8"/>
      <c r="K6659" s="8"/>
      <c r="L6659" s="8"/>
      <c r="M6659" s="1"/>
      <c r="W6659" s="15"/>
    </row>
    <row r="6660" spans="2:23" ht="0" hidden="1" customHeight="1" x14ac:dyDescent="0.2">
      <c r="B6660" s="8"/>
      <c r="C6660" s="8"/>
      <c r="D6660" s="8"/>
      <c r="E6660" s="8"/>
      <c r="F6660" s="8"/>
      <c r="G6660" s="8"/>
      <c r="H6660" s="8"/>
      <c r="I6660" s="8"/>
      <c r="J6660" s="8"/>
      <c r="K6660" s="8"/>
      <c r="L6660" s="8"/>
      <c r="M6660" s="1"/>
      <c r="W6660" s="15"/>
    </row>
    <row r="6661" spans="2:23" ht="0" hidden="1" customHeight="1" x14ac:dyDescent="0.2">
      <c r="B6661" s="8"/>
      <c r="C6661" s="8"/>
      <c r="D6661" s="8"/>
      <c r="E6661" s="8"/>
      <c r="F6661" s="8"/>
      <c r="G6661" s="8"/>
      <c r="H6661" s="8"/>
      <c r="I6661" s="8"/>
      <c r="J6661" s="8"/>
      <c r="K6661" s="8"/>
      <c r="L6661" s="8"/>
      <c r="M6661" s="1"/>
      <c r="W6661" s="15"/>
    </row>
    <row r="6662" spans="2:23" ht="0" hidden="1" customHeight="1" x14ac:dyDescent="0.2">
      <c r="B6662" s="8"/>
      <c r="C6662" s="8"/>
      <c r="D6662" s="8"/>
      <c r="E6662" s="8"/>
      <c r="F6662" s="8"/>
      <c r="G6662" s="8"/>
      <c r="H6662" s="8"/>
      <c r="I6662" s="8"/>
      <c r="J6662" s="8"/>
      <c r="K6662" s="8"/>
      <c r="L6662" s="8"/>
      <c r="M6662" s="1"/>
      <c r="W6662" s="15"/>
    </row>
    <row r="6663" spans="2:23" ht="0" hidden="1" customHeight="1" x14ac:dyDescent="0.2">
      <c r="B6663" s="8"/>
      <c r="C6663" s="8"/>
      <c r="D6663" s="8"/>
      <c r="E6663" s="8"/>
      <c r="F6663" s="8"/>
      <c r="G6663" s="8"/>
      <c r="H6663" s="8"/>
      <c r="I6663" s="8"/>
      <c r="J6663" s="8"/>
      <c r="K6663" s="8"/>
      <c r="L6663" s="8"/>
      <c r="M6663" s="1"/>
      <c r="W6663" s="15"/>
    </row>
    <row r="6664" spans="2:23" ht="0" hidden="1" customHeight="1" x14ac:dyDescent="0.2">
      <c r="B6664" s="8"/>
      <c r="C6664" s="8"/>
      <c r="D6664" s="8"/>
      <c r="E6664" s="8"/>
      <c r="F6664" s="8"/>
      <c r="G6664" s="8"/>
      <c r="H6664" s="8"/>
      <c r="I6664" s="8"/>
      <c r="J6664" s="8"/>
      <c r="K6664" s="8"/>
      <c r="L6664" s="8"/>
      <c r="M6664" s="1"/>
      <c r="W6664" s="15"/>
    </row>
    <row r="6665" spans="2:23" ht="0" hidden="1" customHeight="1" x14ac:dyDescent="0.2">
      <c r="B6665" s="8"/>
      <c r="C6665" s="8"/>
      <c r="D6665" s="8"/>
      <c r="E6665" s="8"/>
      <c r="F6665" s="8"/>
      <c r="G6665" s="8"/>
      <c r="H6665" s="8"/>
      <c r="I6665" s="8"/>
      <c r="J6665" s="8"/>
      <c r="K6665" s="8"/>
      <c r="L6665" s="8"/>
      <c r="M6665" s="1"/>
      <c r="W6665" s="15"/>
    </row>
    <row r="6666" spans="2:23" ht="0" hidden="1" customHeight="1" x14ac:dyDescent="0.2">
      <c r="B6666" s="8"/>
      <c r="C6666" s="8"/>
      <c r="D6666" s="8"/>
      <c r="E6666" s="8"/>
      <c r="F6666" s="8"/>
      <c r="G6666" s="8"/>
      <c r="H6666" s="8"/>
      <c r="I6666" s="8"/>
      <c r="J6666" s="8"/>
      <c r="K6666" s="8"/>
      <c r="L6666" s="8"/>
      <c r="M6666" s="1"/>
      <c r="W6666" s="15"/>
    </row>
    <row r="6667" spans="2:23" ht="0" hidden="1" customHeight="1" x14ac:dyDescent="0.2">
      <c r="B6667" s="8"/>
      <c r="C6667" s="8"/>
      <c r="D6667" s="8"/>
      <c r="E6667" s="8"/>
      <c r="F6667" s="8"/>
      <c r="G6667" s="8"/>
      <c r="H6667" s="8"/>
      <c r="I6667" s="8"/>
      <c r="J6667" s="8"/>
      <c r="K6667" s="8"/>
      <c r="L6667" s="8"/>
      <c r="M6667" s="1"/>
      <c r="W6667" s="15"/>
    </row>
    <row r="6668" spans="2:23" ht="0" hidden="1" customHeight="1" x14ac:dyDescent="0.2">
      <c r="B6668" s="8"/>
      <c r="C6668" s="8"/>
      <c r="D6668" s="8"/>
      <c r="E6668" s="8"/>
      <c r="F6668" s="8"/>
      <c r="G6668" s="8"/>
      <c r="H6668" s="8"/>
      <c r="I6668" s="8"/>
      <c r="J6668" s="8"/>
      <c r="K6668" s="8"/>
      <c r="L6668" s="8"/>
      <c r="M6668" s="1"/>
      <c r="W6668" s="15"/>
    </row>
    <row r="6669" spans="2:23" ht="0" hidden="1" customHeight="1" x14ac:dyDescent="0.2">
      <c r="B6669" s="8"/>
      <c r="C6669" s="8"/>
      <c r="D6669" s="8"/>
      <c r="E6669" s="8"/>
      <c r="F6669" s="8"/>
      <c r="G6669" s="8"/>
      <c r="H6669" s="8"/>
      <c r="I6669" s="8"/>
      <c r="J6669" s="8"/>
      <c r="K6669" s="8"/>
      <c r="L6669" s="8"/>
      <c r="M6669" s="1"/>
      <c r="W6669" s="15"/>
    </row>
    <row r="6670" spans="2:23" ht="0" hidden="1" customHeight="1" x14ac:dyDescent="0.2">
      <c r="B6670" s="8"/>
      <c r="C6670" s="8"/>
      <c r="D6670" s="8"/>
      <c r="E6670" s="8"/>
      <c r="F6670" s="8"/>
      <c r="G6670" s="8"/>
      <c r="H6670" s="8"/>
      <c r="I6670" s="8"/>
      <c r="J6670" s="8"/>
      <c r="K6670" s="8"/>
      <c r="L6670" s="8"/>
      <c r="M6670" s="1"/>
      <c r="W6670" s="15"/>
    </row>
    <row r="6671" spans="2:23" ht="0" hidden="1" customHeight="1" x14ac:dyDescent="0.2">
      <c r="B6671" s="8"/>
      <c r="C6671" s="8"/>
      <c r="D6671" s="8"/>
      <c r="E6671" s="8"/>
      <c r="F6671" s="8"/>
      <c r="G6671" s="8"/>
      <c r="H6671" s="8"/>
      <c r="I6671" s="8"/>
      <c r="J6671" s="8"/>
      <c r="K6671" s="8"/>
      <c r="L6671" s="8"/>
      <c r="M6671" s="1"/>
      <c r="W6671" s="15"/>
    </row>
    <row r="6672" spans="2:23" ht="0" hidden="1" customHeight="1" x14ac:dyDescent="0.2">
      <c r="B6672" s="8"/>
      <c r="C6672" s="8"/>
      <c r="D6672" s="8"/>
      <c r="E6672" s="8"/>
      <c r="F6672" s="8"/>
      <c r="G6672" s="8"/>
      <c r="H6672" s="8"/>
      <c r="I6672" s="8"/>
      <c r="J6672" s="8"/>
      <c r="K6672" s="8"/>
      <c r="L6672" s="8"/>
      <c r="M6672" s="1"/>
      <c r="W6672" s="15"/>
    </row>
    <row r="6673" spans="2:23" ht="0" hidden="1" customHeight="1" x14ac:dyDescent="0.2">
      <c r="B6673" s="8"/>
      <c r="C6673" s="8"/>
      <c r="D6673" s="8"/>
      <c r="E6673" s="8"/>
      <c r="F6673" s="8"/>
      <c r="G6673" s="8"/>
      <c r="H6673" s="8"/>
      <c r="I6673" s="8"/>
      <c r="J6673" s="8"/>
      <c r="K6673" s="8"/>
      <c r="L6673" s="8"/>
      <c r="M6673" s="1"/>
      <c r="W6673" s="15"/>
    </row>
    <row r="6674" spans="2:23" ht="0" hidden="1" customHeight="1" x14ac:dyDescent="0.2">
      <c r="B6674" s="8"/>
      <c r="C6674" s="8"/>
      <c r="D6674" s="8"/>
      <c r="E6674" s="8"/>
      <c r="F6674" s="8"/>
      <c r="G6674" s="8"/>
      <c r="H6674" s="8"/>
      <c r="I6674" s="8"/>
      <c r="J6674" s="8"/>
      <c r="K6674" s="8"/>
      <c r="L6674" s="8"/>
      <c r="M6674" s="1"/>
      <c r="W6674" s="15"/>
    </row>
    <row r="6675" spans="2:23" ht="0" hidden="1" customHeight="1" x14ac:dyDescent="0.2">
      <c r="B6675" s="8"/>
      <c r="C6675" s="8"/>
      <c r="D6675" s="8"/>
      <c r="E6675" s="8"/>
      <c r="F6675" s="8"/>
      <c r="G6675" s="8"/>
      <c r="H6675" s="8"/>
      <c r="I6675" s="8"/>
      <c r="J6675" s="8"/>
      <c r="K6675" s="8"/>
      <c r="L6675" s="8"/>
      <c r="M6675" s="1"/>
      <c r="W6675" s="15"/>
    </row>
    <row r="6676" spans="2:23" ht="0" hidden="1" customHeight="1" x14ac:dyDescent="0.2">
      <c r="B6676" s="8"/>
      <c r="C6676" s="8"/>
      <c r="D6676" s="8"/>
      <c r="E6676" s="8"/>
      <c r="F6676" s="8"/>
      <c r="G6676" s="8"/>
      <c r="H6676" s="8"/>
      <c r="I6676" s="8"/>
      <c r="J6676" s="8"/>
      <c r="K6676" s="8"/>
      <c r="L6676" s="8"/>
      <c r="M6676" s="1"/>
      <c r="W6676" s="15"/>
    </row>
    <row r="6677" spans="2:23" ht="0" hidden="1" customHeight="1" x14ac:dyDescent="0.2">
      <c r="B6677" s="8"/>
      <c r="C6677" s="8"/>
      <c r="D6677" s="8"/>
      <c r="E6677" s="8"/>
      <c r="F6677" s="8"/>
      <c r="G6677" s="8"/>
      <c r="H6677" s="8"/>
      <c r="I6677" s="8"/>
      <c r="J6677" s="8"/>
      <c r="K6677" s="8"/>
      <c r="L6677" s="8"/>
      <c r="M6677" s="1"/>
      <c r="W6677" s="15"/>
    </row>
    <row r="6678" spans="2:23" ht="0" hidden="1" customHeight="1" x14ac:dyDescent="0.2">
      <c r="B6678" s="8"/>
      <c r="C6678" s="8"/>
      <c r="D6678" s="8"/>
      <c r="E6678" s="8"/>
      <c r="F6678" s="8"/>
      <c r="G6678" s="8"/>
      <c r="H6678" s="8"/>
      <c r="I6678" s="8"/>
      <c r="J6678" s="8"/>
      <c r="K6678" s="8"/>
      <c r="L6678" s="8"/>
      <c r="M6678" s="1"/>
      <c r="W6678" s="15"/>
    </row>
    <row r="6679" spans="2:23" ht="0" hidden="1" customHeight="1" x14ac:dyDescent="0.2">
      <c r="B6679" s="8"/>
      <c r="C6679" s="8"/>
      <c r="D6679" s="8"/>
      <c r="E6679" s="8"/>
      <c r="F6679" s="8"/>
      <c r="G6679" s="8"/>
      <c r="H6679" s="8"/>
      <c r="I6679" s="8"/>
      <c r="J6679" s="8"/>
      <c r="K6679" s="8"/>
      <c r="L6679" s="8"/>
      <c r="M6679" s="1"/>
      <c r="W6679" s="15"/>
    </row>
    <row r="6680" spans="2:23" ht="0" hidden="1" customHeight="1" x14ac:dyDescent="0.2">
      <c r="B6680" s="8"/>
      <c r="C6680" s="8"/>
      <c r="D6680" s="8"/>
      <c r="E6680" s="8"/>
      <c r="F6680" s="8"/>
      <c r="G6680" s="8"/>
      <c r="H6680" s="8"/>
      <c r="I6680" s="8"/>
      <c r="J6680" s="8"/>
      <c r="K6680" s="8"/>
      <c r="L6680" s="8"/>
      <c r="M6680" s="1"/>
      <c r="W6680" s="15"/>
    </row>
    <row r="6681" spans="2:23" ht="0" hidden="1" customHeight="1" x14ac:dyDescent="0.2">
      <c r="B6681" s="8"/>
      <c r="C6681" s="8"/>
      <c r="D6681" s="8"/>
      <c r="E6681" s="8"/>
      <c r="F6681" s="8"/>
      <c r="G6681" s="8"/>
      <c r="H6681" s="8"/>
      <c r="I6681" s="8"/>
      <c r="J6681" s="8"/>
      <c r="K6681" s="8"/>
      <c r="L6681" s="8"/>
      <c r="M6681" s="1"/>
      <c r="W6681" s="15"/>
    </row>
    <row r="6682" spans="2:23" ht="0" hidden="1" customHeight="1" x14ac:dyDescent="0.2">
      <c r="B6682" s="8"/>
      <c r="C6682" s="8"/>
      <c r="D6682" s="8"/>
      <c r="E6682" s="8"/>
      <c r="F6682" s="8"/>
      <c r="G6682" s="8"/>
      <c r="H6682" s="8"/>
      <c r="I6682" s="8"/>
      <c r="J6682" s="8"/>
      <c r="K6682" s="8"/>
      <c r="L6682" s="8"/>
      <c r="M6682" s="1"/>
      <c r="W6682" s="15"/>
    </row>
    <row r="6683" spans="2:23" ht="0" hidden="1" customHeight="1" x14ac:dyDescent="0.2">
      <c r="B6683" s="8"/>
      <c r="C6683" s="8"/>
      <c r="D6683" s="8"/>
      <c r="E6683" s="8"/>
      <c r="F6683" s="8"/>
      <c r="G6683" s="8"/>
      <c r="H6683" s="8"/>
      <c r="I6683" s="8"/>
      <c r="J6683" s="8"/>
      <c r="K6683" s="8"/>
      <c r="L6683" s="8"/>
      <c r="M6683" s="1"/>
      <c r="W6683" s="15"/>
    </row>
    <row r="6684" spans="2:23" ht="0" hidden="1" customHeight="1" x14ac:dyDescent="0.2">
      <c r="B6684" s="8"/>
      <c r="C6684" s="8"/>
      <c r="D6684" s="8"/>
      <c r="E6684" s="8"/>
      <c r="F6684" s="8"/>
      <c r="G6684" s="8"/>
      <c r="H6684" s="8"/>
      <c r="I6684" s="8"/>
      <c r="J6684" s="8"/>
      <c r="K6684" s="8"/>
      <c r="L6684" s="8"/>
      <c r="M6684" s="1"/>
      <c r="W6684" s="15"/>
    </row>
    <row r="6685" spans="2:23" ht="0" hidden="1" customHeight="1" x14ac:dyDescent="0.2">
      <c r="B6685" s="8"/>
      <c r="C6685" s="8"/>
      <c r="D6685" s="8"/>
      <c r="E6685" s="8"/>
      <c r="F6685" s="8"/>
      <c r="G6685" s="8"/>
      <c r="H6685" s="8"/>
      <c r="I6685" s="8"/>
      <c r="J6685" s="8"/>
      <c r="K6685" s="8"/>
      <c r="L6685" s="8"/>
      <c r="M6685" s="1"/>
      <c r="W6685" s="15"/>
    </row>
    <row r="6686" spans="2:23" ht="0" hidden="1" customHeight="1" x14ac:dyDescent="0.2">
      <c r="B6686" s="8"/>
      <c r="C6686" s="8"/>
      <c r="D6686" s="8"/>
      <c r="E6686" s="8"/>
      <c r="F6686" s="8"/>
      <c r="G6686" s="8"/>
      <c r="H6686" s="8"/>
      <c r="I6686" s="8"/>
      <c r="J6686" s="8"/>
      <c r="K6686" s="8"/>
      <c r="L6686" s="8"/>
      <c r="M6686" s="1"/>
      <c r="W6686" s="15"/>
    </row>
    <row r="6687" spans="2:23" ht="0" hidden="1" customHeight="1" x14ac:dyDescent="0.2">
      <c r="B6687" s="8"/>
      <c r="C6687" s="8"/>
      <c r="D6687" s="8"/>
      <c r="E6687" s="8"/>
      <c r="F6687" s="8"/>
      <c r="G6687" s="8"/>
      <c r="H6687" s="8"/>
      <c r="I6687" s="8"/>
      <c r="J6687" s="8"/>
      <c r="K6687" s="8"/>
      <c r="L6687" s="8"/>
      <c r="M6687" s="1"/>
      <c r="W6687" s="15"/>
    </row>
    <row r="6688" spans="2:23" ht="0" hidden="1" customHeight="1" x14ac:dyDescent="0.2">
      <c r="B6688" s="8"/>
      <c r="C6688" s="8"/>
      <c r="D6688" s="8"/>
      <c r="E6688" s="8"/>
      <c r="F6688" s="8"/>
      <c r="G6688" s="8"/>
      <c r="H6688" s="8"/>
      <c r="I6688" s="8"/>
      <c r="J6688" s="8"/>
      <c r="K6688" s="8"/>
      <c r="L6688" s="8"/>
      <c r="M6688" s="1"/>
      <c r="W6688" s="15"/>
    </row>
    <row r="6689" spans="2:23" ht="0" hidden="1" customHeight="1" x14ac:dyDescent="0.2">
      <c r="B6689" s="8"/>
      <c r="C6689" s="8"/>
      <c r="D6689" s="8"/>
      <c r="E6689" s="8"/>
      <c r="F6689" s="8"/>
      <c r="G6689" s="8"/>
      <c r="H6689" s="8"/>
      <c r="I6689" s="8"/>
      <c r="J6689" s="8"/>
      <c r="K6689" s="8"/>
      <c r="L6689" s="8"/>
      <c r="M6689" s="1"/>
      <c r="W6689" s="15"/>
    </row>
    <row r="6690" spans="2:23" ht="0" hidden="1" customHeight="1" x14ac:dyDescent="0.2">
      <c r="B6690" s="8"/>
      <c r="C6690" s="8"/>
      <c r="D6690" s="8"/>
      <c r="E6690" s="8"/>
      <c r="F6690" s="8"/>
      <c r="G6690" s="8"/>
      <c r="H6690" s="8"/>
      <c r="I6690" s="8"/>
      <c r="J6690" s="8"/>
      <c r="K6690" s="8"/>
      <c r="L6690" s="8"/>
      <c r="M6690" s="1"/>
      <c r="W6690" s="15"/>
    </row>
    <row r="6691" spans="2:23" ht="0" hidden="1" customHeight="1" x14ac:dyDescent="0.2">
      <c r="B6691" s="8"/>
      <c r="C6691" s="8"/>
      <c r="D6691" s="8"/>
      <c r="E6691" s="8"/>
      <c r="F6691" s="8"/>
      <c r="G6691" s="8"/>
      <c r="H6691" s="8"/>
      <c r="I6691" s="8"/>
      <c r="J6691" s="8"/>
      <c r="K6691" s="8"/>
      <c r="L6691" s="8"/>
      <c r="M6691" s="1"/>
      <c r="W6691" s="15"/>
    </row>
    <row r="6692" spans="2:23" ht="0" hidden="1" customHeight="1" x14ac:dyDescent="0.2">
      <c r="B6692" s="8"/>
      <c r="C6692" s="8"/>
      <c r="D6692" s="8"/>
      <c r="E6692" s="8"/>
      <c r="F6692" s="8"/>
      <c r="G6692" s="8"/>
      <c r="H6692" s="8"/>
      <c r="I6692" s="8"/>
      <c r="J6692" s="8"/>
      <c r="K6692" s="8"/>
      <c r="L6692" s="8"/>
      <c r="M6692" s="1"/>
      <c r="W6692" s="15"/>
    </row>
    <row r="6693" spans="2:23" ht="0" hidden="1" customHeight="1" x14ac:dyDescent="0.2">
      <c r="B6693" s="8"/>
      <c r="C6693" s="8"/>
      <c r="D6693" s="8"/>
      <c r="E6693" s="8"/>
      <c r="F6693" s="8"/>
      <c r="G6693" s="8"/>
      <c r="H6693" s="8"/>
      <c r="I6693" s="8"/>
      <c r="J6693" s="8"/>
      <c r="K6693" s="8"/>
      <c r="L6693" s="8"/>
      <c r="M6693" s="1"/>
      <c r="W6693" s="15"/>
    </row>
    <row r="6694" spans="2:23" ht="0" hidden="1" customHeight="1" x14ac:dyDescent="0.2">
      <c r="B6694" s="8"/>
      <c r="C6694" s="8"/>
      <c r="D6694" s="8"/>
      <c r="E6694" s="8"/>
      <c r="F6694" s="8"/>
      <c r="G6694" s="8"/>
      <c r="H6694" s="8"/>
      <c r="I6694" s="8"/>
      <c r="J6694" s="8"/>
      <c r="K6694" s="8"/>
      <c r="L6694" s="8"/>
      <c r="M6694" s="1"/>
      <c r="W6694" s="15"/>
    </row>
    <row r="6695" spans="2:23" ht="0" hidden="1" customHeight="1" x14ac:dyDescent="0.2">
      <c r="B6695" s="8"/>
      <c r="C6695" s="8"/>
      <c r="D6695" s="8"/>
      <c r="E6695" s="8"/>
      <c r="F6695" s="8"/>
      <c r="G6695" s="8"/>
      <c r="H6695" s="8"/>
      <c r="I6695" s="8"/>
      <c r="J6695" s="8"/>
      <c r="K6695" s="8"/>
      <c r="L6695" s="8"/>
      <c r="M6695" s="1"/>
      <c r="W6695" s="15"/>
    </row>
    <row r="6696" spans="2:23" ht="0" hidden="1" customHeight="1" x14ac:dyDescent="0.2">
      <c r="B6696" s="8"/>
      <c r="C6696" s="8"/>
      <c r="D6696" s="8"/>
      <c r="E6696" s="8"/>
      <c r="F6696" s="8"/>
      <c r="G6696" s="8"/>
      <c r="H6696" s="8"/>
      <c r="I6696" s="8"/>
      <c r="J6696" s="8"/>
      <c r="K6696" s="8"/>
      <c r="L6696" s="8"/>
      <c r="M6696" s="1"/>
      <c r="W6696" s="15"/>
    </row>
    <row r="6697" spans="2:23" ht="0" hidden="1" customHeight="1" x14ac:dyDescent="0.2">
      <c r="B6697" s="8"/>
      <c r="C6697" s="8"/>
      <c r="D6697" s="8"/>
      <c r="E6697" s="8"/>
      <c r="F6697" s="8"/>
      <c r="G6697" s="8"/>
      <c r="H6697" s="8"/>
      <c r="I6697" s="8"/>
      <c r="J6697" s="8"/>
      <c r="K6697" s="8"/>
      <c r="L6697" s="8"/>
      <c r="M6697" s="1"/>
      <c r="W6697" s="15"/>
    </row>
    <row r="6698" spans="2:23" ht="0" hidden="1" customHeight="1" x14ac:dyDescent="0.2">
      <c r="B6698" s="8"/>
      <c r="C6698" s="8"/>
      <c r="D6698" s="8"/>
      <c r="E6698" s="8"/>
      <c r="F6698" s="8"/>
      <c r="G6698" s="8"/>
      <c r="H6698" s="8"/>
      <c r="I6698" s="8"/>
      <c r="J6698" s="8"/>
      <c r="K6698" s="8"/>
      <c r="L6698" s="8"/>
      <c r="M6698" s="1"/>
      <c r="W6698" s="15"/>
    </row>
    <row r="6699" spans="2:23" ht="0" hidden="1" customHeight="1" x14ac:dyDescent="0.2">
      <c r="B6699" s="8"/>
      <c r="C6699" s="8"/>
      <c r="D6699" s="8"/>
      <c r="E6699" s="8"/>
      <c r="F6699" s="8"/>
      <c r="G6699" s="8"/>
      <c r="H6699" s="8"/>
      <c r="I6699" s="8"/>
      <c r="J6699" s="8"/>
      <c r="K6699" s="8"/>
      <c r="L6699" s="8"/>
      <c r="M6699" s="1"/>
      <c r="W6699" s="15"/>
    </row>
    <row r="6700" spans="2:23" ht="0" hidden="1" customHeight="1" x14ac:dyDescent="0.2">
      <c r="B6700" s="8"/>
      <c r="C6700" s="8"/>
      <c r="D6700" s="8"/>
      <c r="E6700" s="8"/>
      <c r="F6700" s="8"/>
      <c r="G6700" s="8"/>
      <c r="H6700" s="8"/>
      <c r="I6700" s="8"/>
      <c r="J6700" s="8"/>
      <c r="K6700" s="8"/>
      <c r="L6700" s="8"/>
      <c r="M6700" s="1"/>
      <c r="W6700" s="15"/>
    </row>
    <row r="6701" spans="2:23" ht="0" hidden="1" customHeight="1" x14ac:dyDescent="0.2">
      <c r="B6701" s="8"/>
      <c r="C6701" s="8"/>
      <c r="D6701" s="8"/>
      <c r="E6701" s="8"/>
      <c r="F6701" s="8"/>
      <c r="G6701" s="8"/>
      <c r="H6701" s="8"/>
      <c r="I6701" s="8"/>
      <c r="J6701" s="8"/>
      <c r="K6701" s="8"/>
      <c r="L6701" s="8"/>
      <c r="M6701" s="1"/>
      <c r="W6701" s="15"/>
    </row>
    <row r="6702" spans="2:23" ht="0" hidden="1" customHeight="1" x14ac:dyDescent="0.2">
      <c r="B6702" s="8"/>
      <c r="C6702" s="8"/>
      <c r="D6702" s="8"/>
      <c r="E6702" s="8"/>
      <c r="F6702" s="8"/>
      <c r="G6702" s="8"/>
      <c r="H6702" s="8"/>
      <c r="I6702" s="8"/>
      <c r="J6702" s="8"/>
      <c r="K6702" s="8"/>
      <c r="L6702" s="8"/>
      <c r="M6702" s="1"/>
      <c r="W6702" s="15"/>
    </row>
    <row r="6703" spans="2:23" ht="0" hidden="1" customHeight="1" x14ac:dyDescent="0.2">
      <c r="B6703" s="8"/>
      <c r="C6703" s="8"/>
      <c r="D6703" s="8"/>
      <c r="E6703" s="8"/>
      <c r="F6703" s="8"/>
      <c r="G6703" s="8"/>
      <c r="H6703" s="8"/>
      <c r="I6703" s="8"/>
      <c r="J6703" s="8"/>
      <c r="K6703" s="8"/>
      <c r="L6703" s="8"/>
      <c r="M6703" s="1"/>
      <c r="W6703" s="15"/>
    </row>
    <row r="6704" spans="2:23" ht="0" hidden="1" customHeight="1" x14ac:dyDescent="0.2">
      <c r="B6704" s="8"/>
      <c r="C6704" s="8"/>
      <c r="D6704" s="8"/>
      <c r="E6704" s="8"/>
      <c r="F6704" s="8"/>
      <c r="G6704" s="8"/>
      <c r="H6704" s="8"/>
      <c r="I6704" s="8"/>
      <c r="J6704" s="8"/>
      <c r="K6704" s="8"/>
      <c r="L6704" s="8"/>
      <c r="M6704" s="1"/>
      <c r="W6704" s="15"/>
    </row>
    <row r="6705" spans="2:23" ht="0" hidden="1" customHeight="1" x14ac:dyDescent="0.2">
      <c r="B6705" s="8"/>
      <c r="C6705" s="8"/>
      <c r="D6705" s="8"/>
      <c r="E6705" s="8"/>
      <c r="F6705" s="8"/>
      <c r="G6705" s="8"/>
      <c r="H6705" s="8"/>
      <c r="I6705" s="8"/>
      <c r="J6705" s="8"/>
      <c r="K6705" s="8"/>
      <c r="L6705" s="8"/>
      <c r="M6705" s="1"/>
      <c r="W6705" s="15"/>
    </row>
    <row r="6706" spans="2:23" ht="0" hidden="1" customHeight="1" x14ac:dyDescent="0.2">
      <c r="B6706" s="8"/>
      <c r="C6706" s="8"/>
      <c r="D6706" s="8"/>
      <c r="E6706" s="8"/>
      <c r="F6706" s="8"/>
      <c r="G6706" s="8"/>
      <c r="H6706" s="8"/>
      <c r="I6706" s="8"/>
      <c r="J6706" s="8"/>
      <c r="K6706" s="8"/>
      <c r="L6706" s="8"/>
      <c r="M6706" s="1"/>
      <c r="W6706" s="15"/>
    </row>
    <row r="6707" spans="2:23" ht="0" hidden="1" customHeight="1" x14ac:dyDescent="0.2">
      <c r="B6707" s="8"/>
      <c r="C6707" s="8"/>
      <c r="D6707" s="8"/>
      <c r="E6707" s="8"/>
      <c r="F6707" s="8"/>
      <c r="G6707" s="8"/>
      <c r="H6707" s="8"/>
      <c r="I6707" s="8"/>
      <c r="J6707" s="8"/>
      <c r="K6707" s="8"/>
      <c r="L6707" s="8"/>
      <c r="M6707" s="1"/>
      <c r="W6707" s="15"/>
    </row>
    <row r="6708" spans="2:23" ht="0" hidden="1" customHeight="1" x14ac:dyDescent="0.2">
      <c r="B6708" s="8"/>
      <c r="C6708" s="8"/>
      <c r="D6708" s="8"/>
      <c r="E6708" s="8"/>
      <c r="F6708" s="8"/>
      <c r="G6708" s="8"/>
      <c r="H6708" s="8"/>
      <c r="I6708" s="8"/>
      <c r="J6708" s="8"/>
      <c r="K6708" s="8"/>
      <c r="L6708" s="8"/>
      <c r="M6708" s="1"/>
      <c r="W6708" s="15"/>
    </row>
    <row r="6709" spans="2:23" ht="0" hidden="1" customHeight="1" x14ac:dyDescent="0.2">
      <c r="B6709" s="8"/>
      <c r="C6709" s="8"/>
      <c r="D6709" s="8"/>
      <c r="E6709" s="8"/>
      <c r="F6709" s="8"/>
      <c r="G6709" s="8"/>
      <c r="H6709" s="8"/>
      <c r="I6709" s="8"/>
      <c r="J6709" s="8"/>
      <c r="K6709" s="8"/>
      <c r="L6709" s="8"/>
      <c r="M6709" s="1"/>
      <c r="W6709" s="15"/>
    </row>
    <row r="6710" spans="2:23" ht="0" hidden="1" customHeight="1" x14ac:dyDescent="0.2">
      <c r="B6710" s="8"/>
      <c r="C6710" s="8"/>
      <c r="D6710" s="8"/>
      <c r="E6710" s="8"/>
      <c r="F6710" s="8"/>
      <c r="G6710" s="8"/>
      <c r="H6710" s="8"/>
      <c r="I6710" s="8"/>
      <c r="J6710" s="8"/>
      <c r="K6710" s="8"/>
      <c r="L6710" s="8"/>
      <c r="M6710" s="1"/>
      <c r="W6710" s="15"/>
    </row>
    <row r="6711" spans="2:23" ht="0" hidden="1" customHeight="1" x14ac:dyDescent="0.2">
      <c r="B6711" s="8"/>
      <c r="C6711" s="8"/>
      <c r="D6711" s="8"/>
      <c r="E6711" s="8"/>
      <c r="F6711" s="8"/>
      <c r="G6711" s="8"/>
      <c r="H6711" s="8"/>
      <c r="I6711" s="8"/>
      <c r="J6711" s="8"/>
      <c r="K6711" s="8"/>
      <c r="L6711" s="8"/>
      <c r="M6711" s="1"/>
      <c r="W6711" s="15"/>
    </row>
    <row r="6712" spans="2:23" ht="0" hidden="1" customHeight="1" x14ac:dyDescent="0.2">
      <c r="B6712" s="8"/>
      <c r="C6712" s="8"/>
      <c r="D6712" s="8"/>
      <c r="E6712" s="8"/>
      <c r="F6712" s="8"/>
      <c r="G6712" s="8"/>
      <c r="H6712" s="8"/>
      <c r="I6712" s="8"/>
      <c r="J6712" s="8"/>
      <c r="K6712" s="8"/>
      <c r="L6712" s="8"/>
      <c r="M6712" s="1"/>
      <c r="W6712" s="15"/>
    </row>
    <row r="6713" spans="2:23" ht="0" hidden="1" customHeight="1" x14ac:dyDescent="0.2">
      <c r="B6713" s="8"/>
      <c r="C6713" s="8"/>
      <c r="D6713" s="8"/>
      <c r="E6713" s="8"/>
      <c r="F6713" s="8"/>
      <c r="G6713" s="8"/>
      <c r="H6713" s="8"/>
      <c r="I6713" s="8"/>
      <c r="J6713" s="8"/>
      <c r="K6713" s="8"/>
      <c r="L6713" s="8"/>
      <c r="M6713" s="1"/>
      <c r="W6713" s="15"/>
    </row>
    <row r="6714" spans="2:23" ht="0" hidden="1" customHeight="1" x14ac:dyDescent="0.2">
      <c r="B6714" s="8"/>
      <c r="C6714" s="8"/>
      <c r="D6714" s="8"/>
      <c r="E6714" s="8"/>
      <c r="F6714" s="8"/>
      <c r="G6714" s="8"/>
      <c r="H6714" s="8"/>
      <c r="I6714" s="8"/>
      <c r="J6714" s="8"/>
      <c r="K6714" s="8"/>
      <c r="L6714" s="8"/>
      <c r="M6714" s="1"/>
      <c r="W6714" s="15"/>
    </row>
    <row r="6715" spans="2:23" ht="0" hidden="1" customHeight="1" x14ac:dyDescent="0.2">
      <c r="B6715" s="8"/>
      <c r="C6715" s="8"/>
      <c r="D6715" s="8"/>
      <c r="E6715" s="8"/>
      <c r="F6715" s="8"/>
      <c r="G6715" s="8"/>
      <c r="H6715" s="8"/>
      <c r="I6715" s="8"/>
      <c r="J6715" s="8"/>
      <c r="K6715" s="8"/>
      <c r="L6715" s="8"/>
      <c r="M6715" s="1"/>
      <c r="W6715" s="15"/>
    </row>
    <row r="6716" spans="2:23" ht="0" hidden="1" customHeight="1" x14ac:dyDescent="0.2">
      <c r="B6716" s="8"/>
      <c r="C6716" s="8"/>
      <c r="D6716" s="8"/>
      <c r="E6716" s="8"/>
      <c r="F6716" s="8"/>
      <c r="G6716" s="8"/>
      <c r="H6716" s="8"/>
      <c r="I6716" s="8"/>
      <c r="J6716" s="8"/>
      <c r="K6716" s="8"/>
      <c r="L6716" s="8"/>
      <c r="M6716" s="1"/>
      <c r="W6716" s="15"/>
    </row>
    <row r="6717" spans="2:23" ht="0" hidden="1" customHeight="1" x14ac:dyDescent="0.2">
      <c r="B6717" s="8"/>
      <c r="C6717" s="8"/>
      <c r="D6717" s="8"/>
      <c r="E6717" s="8"/>
      <c r="F6717" s="8"/>
      <c r="G6717" s="8"/>
      <c r="H6717" s="8"/>
      <c r="I6717" s="8"/>
      <c r="J6717" s="8"/>
      <c r="K6717" s="8"/>
      <c r="L6717" s="8"/>
      <c r="M6717" s="1"/>
      <c r="W6717" s="15"/>
    </row>
    <row r="6718" spans="2:23" ht="0" hidden="1" customHeight="1" x14ac:dyDescent="0.2">
      <c r="B6718" s="8"/>
      <c r="C6718" s="8"/>
      <c r="D6718" s="8"/>
      <c r="E6718" s="8"/>
      <c r="F6718" s="8"/>
      <c r="G6718" s="8"/>
      <c r="H6718" s="8"/>
      <c r="I6718" s="8"/>
      <c r="J6718" s="8"/>
      <c r="K6718" s="8"/>
      <c r="L6718" s="8"/>
      <c r="M6718" s="1"/>
      <c r="W6718" s="15"/>
    </row>
    <row r="6719" spans="2:23" ht="0" hidden="1" customHeight="1" x14ac:dyDescent="0.2">
      <c r="B6719" s="8"/>
      <c r="C6719" s="8"/>
      <c r="D6719" s="8"/>
      <c r="E6719" s="8"/>
      <c r="F6719" s="8"/>
      <c r="G6719" s="8"/>
      <c r="H6719" s="8"/>
      <c r="I6719" s="8"/>
      <c r="J6719" s="8"/>
      <c r="K6719" s="8"/>
      <c r="L6719" s="8"/>
      <c r="M6719" s="1"/>
      <c r="W6719" s="15"/>
    </row>
    <row r="6720" spans="2:23" ht="0" hidden="1" customHeight="1" x14ac:dyDescent="0.2">
      <c r="B6720" s="8"/>
      <c r="C6720" s="8"/>
      <c r="D6720" s="8"/>
      <c r="E6720" s="8"/>
      <c r="F6720" s="8"/>
      <c r="G6720" s="8"/>
      <c r="H6720" s="8"/>
      <c r="I6720" s="8"/>
      <c r="J6720" s="8"/>
      <c r="K6720" s="8"/>
      <c r="L6720" s="8"/>
      <c r="M6720" s="1"/>
      <c r="W6720" s="15"/>
    </row>
    <row r="6721" spans="2:23" ht="0" hidden="1" customHeight="1" x14ac:dyDescent="0.2">
      <c r="B6721" s="8"/>
      <c r="C6721" s="8"/>
      <c r="D6721" s="8"/>
      <c r="E6721" s="8"/>
      <c r="F6721" s="8"/>
      <c r="G6721" s="8"/>
      <c r="H6721" s="8"/>
      <c r="I6721" s="8"/>
      <c r="J6721" s="8"/>
      <c r="K6721" s="8"/>
      <c r="L6721" s="8"/>
      <c r="M6721" s="1"/>
      <c r="W6721" s="15"/>
    </row>
    <row r="6722" spans="2:23" ht="0" hidden="1" customHeight="1" x14ac:dyDescent="0.2">
      <c r="B6722" s="8"/>
      <c r="C6722" s="8"/>
      <c r="D6722" s="8"/>
      <c r="E6722" s="8"/>
      <c r="F6722" s="8"/>
      <c r="G6722" s="8"/>
      <c r="H6722" s="8"/>
      <c r="I6722" s="8"/>
      <c r="J6722" s="8"/>
      <c r="K6722" s="8"/>
      <c r="L6722" s="8"/>
      <c r="M6722" s="1"/>
      <c r="W6722" s="15"/>
    </row>
    <row r="6723" spans="2:23" ht="0" hidden="1" customHeight="1" x14ac:dyDescent="0.2">
      <c r="B6723" s="8"/>
      <c r="C6723" s="8"/>
      <c r="D6723" s="8"/>
      <c r="E6723" s="8"/>
      <c r="F6723" s="8"/>
      <c r="G6723" s="8"/>
      <c r="H6723" s="8"/>
      <c r="I6723" s="8"/>
      <c r="J6723" s="8"/>
      <c r="K6723" s="8"/>
      <c r="L6723" s="8"/>
      <c r="M6723" s="1"/>
      <c r="W6723" s="15"/>
    </row>
    <row r="6724" spans="2:23" ht="0" hidden="1" customHeight="1" x14ac:dyDescent="0.2">
      <c r="B6724" s="8"/>
      <c r="C6724" s="8"/>
      <c r="D6724" s="8"/>
      <c r="E6724" s="8"/>
      <c r="F6724" s="8"/>
      <c r="G6724" s="8"/>
      <c r="H6724" s="8"/>
      <c r="I6724" s="8"/>
      <c r="J6724" s="8"/>
      <c r="K6724" s="8"/>
      <c r="L6724" s="8"/>
      <c r="M6724" s="1"/>
      <c r="W6724" s="15"/>
    </row>
    <row r="6725" spans="2:23" ht="0" hidden="1" customHeight="1" x14ac:dyDescent="0.2">
      <c r="B6725" s="8"/>
      <c r="C6725" s="8"/>
      <c r="D6725" s="8"/>
      <c r="E6725" s="8"/>
      <c r="F6725" s="8"/>
      <c r="G6725" s="8"/>
      <c r="H6725" s="8"/>
      <c r="I6725" s="8"/>
      <c r="J6725" s="8"/>
      <c r="K6725" s="8"/>
      <c r="L6725" s="8"/>
      <c r="M6725" s="1"/>
      <c r="W6725" s="15"/>
    </row>
    <row r="6726" spans="2:23" ht="0" hidden="1" customHeight="1" x14ac:dyDescent="0.2">
      <c r="B6726" s="8"/>
      <c r="C6726" s="8"/>
      <c r="D6726" s="8"/>
      <c r="E6726" s="8"/>
      <c r="F6726" s="8"/>
      <c r="G6726" s="8"/>
      <c r="H6726" s="8"/>
      <c r="I6726" s="8"/>
      <c r="J6726" s="8"/>
      <c r="K6726" s="8"/>
      <c r="L6726" s="8"/>
      <c r="M6726" s="1"/>
      <c r="W6726" s="15"/>
    </row>
    <row r="6727" spans="2:23" ht="0" hidden="1" customHeight="1" x14ac:dyDescent="0.2">
      <c r="B6727" s="8"/>
      <c r="C6727" s="8"/>
      <c r="D6727" s="8"/>
      <c r="E6727" s="8"/>
      <c r="F6727" s="8"/>
      <c r="G6727" s="8"/>
      <c r="H6727" s="8"/>
      <c r="I6727" s="8"/>
      <c r="J6727" s="8"/>
      <c r="K6727" s="8"/>
      <c r="L6727" s="8"/>
      <c r="M6727" s="1"/>
      <c r="W6727" s="15"/>
    </row>
    <row r="6728" spans="2:23" ht="0" hidden="1" customHeight="1" x14ac:dyDescent="0.2">
      <c r="B6728" s="8"/>
      <c r="C6728" s="8"/>
      <c r="D6728" s="8"/>
      <c r="E6728" s="8"/>
      <c r="F6728" s="8"/>
      <c r="G6728" s="8"/>
      <c r="H6728" s="8"/>
      <c r="I6728" s="8"/>
      <c r="J6728" s="8"/>
      <c r="K6728" s="8"/>
      <c r="L6728" s="8"/>
      <c r="M6728" s="1"/>
      <c r="W6728" s="15"/>
    </row>
    <row r="6729" spans="2:23" ht="0" hidden="1" customHeight="1" x14ac:dyDescent="0.2">
      <c r="B6729" s="8"/>
      <c r="C6729" s="8"/>
      <c r="D6729" s="8"/>
      <c r="E6729" s="8"/>
      <c r="F6729" s="8"/>
      <c r="G6729" s="8"/>
      <c r="H6729" s="8"/>
      <c r="I6729" s="8"/>
      <c r="J6729" s="8"/>
      <c r="K6729" s="8"/>
      <c r="L6729" s="8"/>
      <c r="M6729" s="1"/>
      <c r="W6729" s="15"/>
    </row>
    <row r="6730" spans="2:23" ht="0" hidden="1" customHeight="1" x14ac:dyDescent="0.2">
      <c r="B6730" s="8"/>
      <c r="C6730" s="8"/>
      <c r="D6730" s="8"/>
      <c r="E6730" s="8"/>
      <c r="F6730" s="8"/>
      <c r="G6730" s="8"/>
      <c r="H6730" s="8"/>
      <c r="I6730" s="8"/>
      <c r="J6730" s="8"/>
      <c r="K6730" s="8"/>
      <c r="L6730" s="8"/>
      <c r="M6730" s="1"/>
      <c r="W6730" s="15"/>
    </row>
    <row r="6731" spans="2:23" ht="0" hidden="1" customHeight="1" x14ac:dyDescent="0.2">
      <c r="B6731" s="8"/>
      <c r="C6731" s="8"/>
      <c r="D6731" s="8"/>
      <c r="E6731" s="8"/>
      <c r="F6731" s="8"/>
      <c r="G6731" s="8"/>
      <c r="H6731" s="8"/>
      <c r="I6731" s="8"/>
      <c r="J6731" s="8"/>
      <c r="K6731" s="8"/>
      <c r="L6731" s="8"/>
      <c r="M6731" s="1"/>
      <c r="W6731" s="15"/>
    </row>
    <row r="6732" spans="2:23" ht="0" hidden="1" customHeight="1" x14ac:dyDescent="0.2">
      <c r="B6732" s="8"/>
      <c r="C6732" s="8"/>
      <c r="D6732" s="8"/>
      <c r="E6732" s="8"/>
      <c r="F6732" s="8"/>
      <c r="G6732" s="8"/>
      <c r="H6732" s="8"/>
      <c r="I6732" s="8"/>
      <c r="J6732" s="8"/>
      <c r="K6732" s="8"/>
      <c r="L6732" s="8"/>
      <c r="M6732" s="1"/>
      <c r="W6732" s="15"/>
    </row>
    <row r="6733" spans="2:23" ht="0" hidden="1" customHeight="1" x14ac:dyDescent="0.2">
      <c r="B6733" s="8"/>
      <c r="C6733" s="8"/>
      <c r="D6733" s="8"/>
      <c r="E6733" s="8"/>
      <c r="F6733" s="8"/>
      <c r="G6733" s="8"/>
      <c r="H6733" s="8"/>
      <c r="I6733" s="8"/>
      <c r="J6733" s="8"/>
      <c r="K6733" s="8"/>
      <c r="L6733" s="8"/>
      <c r="M6733" s="1"/>
      <c r="W6733" s="15"/>
    </row>
    <row r="6734" spans="2:23" ht="0" hidden="1" customHeight="1" x14ac:dyDescent="0.2">
      <c r="B6734" s="8"/>
      <c r="C6734" s="8"/>
      <c r="D6734" s="8"/>
      <c r="E6734" s="8"/>
      <c r="F6734" s="8"/>
      <c r="G6734" s="8"/>
      <c r="H6734" s="8"/>
      <c r="I6734" s="8"/>
      <c r="J6734" s="8"/>
      <c r="K6734" s="8"/>
      <c r="L6734" s="8"/>
      <c r="M6734" s="1"/>
      <c r="W6734" s="15"/>
    </row>
    <row r="6735" spans="2:23" ht="0" hidden="1" customHeight="1" x14ac:dyDescent="0.2">
      <c r="B6735" s="8"/>
      <c r="C6735" s="8"/>
      <c r="D6735" s="8"/>
      <c r="E6735" s="8"/>
      <c r="F6735" s="8"/>
      <c r="G6735" s="8"/>
      <c r="H6735" s="8"/>
      <c r="I6735" s="8"/>
      <c r="J6735" s="8"/>
      <c r="K6735" s="8"/>
      <c r="L6735" s="8"/>
      <c r="M6735" s="1"/>
      <c r="W6735" s="15"/>
    </row>
    <row r="6736" spans="2:23" ht="0" hidden="1" customHeight="1" x14ac:dyDescent="0.2">
      <c r="B6736" s="8"/>
      <c r="C6736" s="8"/>
      <c r="D6736" s="8"/>
      <c r="E6736" s="8"/>
      <c r="F6736" s="8"/>
      <c r="G6736" s="8"/>
      <c r="H6736" s="8"/>
      <c r="I6736" s="8"/>
      <c r="J6736" s="8"/>
      <c r="K6736" s="8"/>
      <c r="L6736" s="8"/>
      <c r="M6736" s="1"/>
      <c r="W6736" s="15"/>
    </row>
    <row r="6737" spans="2:23" ht="0" hidden="1" customHeight="1" x14ac:dyDescent="0.2">
      <c r="B6737" s="8"/>
      <c r="C6737" s="8"/>
      <c r="D6737" s="8"/>
      <c r="E6737" s="8"/>
      <c r="F6737" s="8"/>
      <c r="G6737" s="8"/>
      <c r="H6737" s="8"/>
      <c r="I6737" s="8"/>
      <c r="J6737" s="8"/>
      <c r="K6737" s="8"/>
      <c r="L6737" s="8"/>
      <c r="M6737" s="1"/>
      <c r="W6737" s="15"/>
    </row>
    <row r="6738" spans="2:23" ht="0" hidden="1" customHeight="1" x14ac:dyDescent="0.2">
      <c r="B6738" s="8"/>
      <c r="C6738" s="8"/>
      <c r="D6738" s="8"/>
      <c r="E6738" s="8"/>
      <c r="F6738" s="8"/>
      <c r="G6738" s="8"/>
      <c r="H6738" s="8"/>
      <c r="I6738" s="8"/>
      <c r="J6738" s="8"/>
      <c r="K6738" s="8"/>
      <c r="L6738" s="8"/>
      <c r="M6738" s="1"/>
      <c r="W6738" s="15"/>
    </row>
    <row r="6739" spans="2:23" ht="0" hidden="1" customHeight="1" x14ac:dyDescent="0.2">
      <c r="B6739" s="8"/>
      <c r="C6739" s="8"/>
      <c r="D6739" s="8"/>
      <c r="E6739" s="8"/>
      <c r="F6739" s="8"/>
      <c r="G6739" s="8"/>
      <c r="H6739" s="8"/>
      <c r="I6739" s="8"/>
      <c r="J6739" s="8"/>
      <c r="K6739" s="8"/>
      <c r="L6739" s="8"/>
      <c r="M6739" s="1"/>
      <c r="W6739" s="15"/>
    </row>
    <row r="6740" spans="2:23" ht="0" hidden="1" customHeight="1" x14ac:dyDescent="0.2">
      <c r="B6740" s="8"/>
      <c r="C6740" s="8"/>
      <c r="D6740" s="8"/>
      <c r="E6740" s="8"/>
      <c r="F6740" s="8"/>
      <c r="G6740" s="8"/>
      <c r="H6740" s="8"/>
      <c r="I6740" s="8"/>
      <c r="J6740" s="8"/>
      <c r="K6740" s="8"/>
      <c r="L6740" s="8"/>
      <c r="M6740" s="1"/>
      <c r="W6740" s="15"/>
    </row>
    <row r="6741" spans="2:23" ht="0" hidden="1" customHeight="1" x14ac:dyDescent="0.2">
      <c r="B6741" s="8"/>
      <c r="C6741" s="8"/>
      <c r="D6741" s="8"/>
      <c r="E6741" s="8"/>
      <c r="F6741" s="8"/>
      <c r="G6741" s="8"/>
      <c r="H6741" s="8"/>
      <c r="I6741" s="8"/>
      <c r="J6741" s="8"/>
      <c r="K6741" s="8"/>
      <c r="L6741" s="8"/>
      <c r="M6741" s="1"/>
      <c r="W6741" s="15"/>
    </row>
    <row r="6742" spans="2:23" ht="0" hidden="1" customHeight="1" x14ac:dyDescent="0.2">
      <c r="B6742" s="8"/>
      <c r="C6742" s="8"/>
      <c r="D6742" s="8"/>
      <c r="E6742" s="8"/>
      <c r="F6742" s="8"/>
      <c r="G6742" s="8"/>
      <c r="H6742" s="8"/>
      <c r="I6742" s="8"/>
      <c r="J6742" s="8"/>
      <c r="K6742" s="8"/>
      <c r="L6742" s="8"/>
      <c r="M6742" s="1"/>
      <c r="W6742" s="15"/>
    </row>
    <row r="6743" spans="2:23" ht="0" hidden="1" customHeight="1" x14ac:dyDescent="0.2">
      <c r="B6743" s="8"/>
      <c r="C6743" s="8"/>
      <c r="D6743" s="8"/>
      <c r="E6743" s="8"/>
      <c r="F6743" s="8"/>
      <c r="G6743" s="8"/>
      <c r="H6743" s="8"/>
      <c r="I6743" s="8"/>
      <c r="J6743" s="8"/>
      <c r="K6743" s="8"/>
      <c r="L6743" s="8"/>
      <c r="M6743" s="1"/>
      <c r="W6743" s="15"/>
    </row>
    <row r="6744" spans="2:23" ht="0" hidden="1" customHeight="1" x14ac:dyDescent="0.2">
      <c r="B6744" s="8"/>
      <c r="C6744" s="8"/>
      <c r="D6744" s="8"/>
      <c r="E6744" s="8"/>
      <c r="F6744" s="8"/>
      <c r="G6744" s="8"/>
      <c r="H6744" s="8"/>
      <c r="I6744" s="8"/>
      <c r="J6744" s="8"/>
      <c r="K6744" s="8"/>
      <c r="L6744" s="8"/>
      <c r="M6744" s="1"/>
      <c r="W6744" s="15"/>
    </row>
    <row r="6745" spans="2:23" ht="0" hidden="1" customHeight="1" x14ac:dyDescent="0.2">
      <c r="B6745" s="8"/>
      <c r="C6745" s="8"/>
      <c r="D6745" s="8"/>
      <c r="E6745" s="8"/>
      <c r="F6745" s="8"/>
      <c r="G6745" s="8"/>
      <c r="H6745" s="8"/>
      <c r="I6745" s="8"/>
      <c r="J6745" s="8"/>
      <c r="K6745" s="8"/>
      <c r="L6745" s="8"/>
      <c r="M6745" s="1"/>
      <c r="W6745" s="15"/>
    </row>
    <row r="6746" spans="2:23" ht="0" hidden="1" customHeight="1" x14ac:dyDescent="0.2">
      <c r="B6746" s="8"/>
      <c r="C6746" s="8"/>
      <c r="D6746" s="8"/>
      <c r="E6746" s="8"/>
      <c r="F6746" s="8"/>
      <c r="G6746" s="8"/>
      <c r="H6746" s="8"/>
      <c r="I6746" s="8"/>
      <c r="J6746" s="8"/>
      <c r="K6746" s="8"/>
      <c r="L6746" s="8"/>
      <c r="M6746" s="1"/>
      <c r="W6746" s="15"/>
    </row>
    <row r="6747" spans="2:23" ht="0" hidden="1" customHeight="1" x14ac:dyDescent="0.2">
      <c r="B6747" s="8"/>
      <c r="C6747" s="8"/>
      <c r="D6747" s="8"/>
      <c r="E6747" s="8"/>
      <c r="F6747" s="8"/>
      <c r="G6747" s="8"/>
      <c r="H6747" s="8"/>
      <c r="I6747" s="8"/>
      <c r="J6747" s="8"/>
      <c r="K6747" s="8"/>
      <c r="L6747" s="8"/>
      <c r="M6747" s="1"/>
      <c r="W6747" s="15"/>
    </row>
    <row r="6748" spans="2:23" ht="0" hidden="1" customHeight="1" x14ac:dyDescent="0.2">
      <c r="B6748" s="8"/>
      <c r="C6748" s="8"/>
      <c r="D6748" s="8"/>
      <c r="E6748" s="8"/>
      <c r="F6748" s="8"/>
      <c r="G6748" s="8"/>
      <c r="H6748" s="8"/>
      <c r="I6748" s="8"/>
      <c r="J6748" s="8"/>
      <c r="K6748" s="8"/>
      <c r="L6748" s="8"/>
      <c r="M6748" s="1"/>
      <c r="W6748" s="15"/>
    </row>
    <row r="6749" spans="2:23" ht="0" hidden="1" customHeight="1" x14ac:dyDescent="0.2">
      <c r="B6749" s="8"/>
      <c r="C6749" s="8"/>
      <c r="D6749" s="8"/>
      <c r="E6749" s="8"/>
      <c r="F6749" s="8"/>
      <c r="G6749" s="8"/>
      <c r="H6749" s="8"/>
      <c r="I6749" s="8"/>
      <c r="J6749" s="8"/>
      <c r="K6749" s="8"/>
      <c r="L6749" s="8"/>
      <c r="M6749" s="1"/>
      <c r="W6749" s="15"/>
    </row>
    <row r="6750" spans="2:23" ht="0" hidden="1" customHeight="1" x14ac:dyDescent="0.2">
      <c r="B6750" s="8"/>
      <c r="C6750" s="8"/>
      <c r="D6750" s="8"/>
      <c r="E6750" s="8"/>
      <c r="F6750" s="8"/>
      <c r="G6750" s="8"/>
      <c r="H6750" s="8"/>
      <c r="I6750" s="8"/>
      <c r="J6750" s="8"/>
      <c r="K6750" s="8"/>
      <c r="L6750" s="8"/>
      <c r="M6750" s="1"/>
      <c r="W6750" s="15"/>
    </row>
    <row r="6751" spans="2:23" ht="0" hidden="1" customHeight="1" x14ac:dyDescent="0.2">
      <c r="B6751" s="8"/>
      <c r="C6751" s="8"/>
      <c r="D6751" s="8"/>
      <c r="E6751" s="8"/>
      <c r="F6751" s="8"/>
      <c r="G6751" s="8"/>
      <c r="H6751" s="8"/>
      <c r="I6751" s="8"/>
      <c r="J6751" s="8"/>
      <c r="K6751" s="8"/>
      <c r="L6751" s="8"/>
      <c r="M6751" s="1"/>
      <c r="W6751" s="15"/>
    </row>
    <row r="6752" spans="2:23" ht="0" hidden="1" customHeight="1" x14ac:dyDescent="0.2">
      <c r="B6752" s="8"/>
      <c r="C6752" s="8"/>
      <c r="D6752" s="8"/>
      <c r="E6752" s="8"/>
      <c r="F6752" s="8"/>
      <c r="G6752" s="8"/>
      <c r="H6752" s="8"/>
      <c r="I6752" s="8"/>
      <c r="J6752" s="8"/>
      <c r="K6752" s="8"/>
      <c r="L6752" s="8"/>
      <c r="M6752" s="1"/>
      <c r="W6752" s="15"/>
    </row>
    <row r="6753" spans="2:23" ht="0" hidden="1" customHeight="1" x14ac:dyDescent="0.2">
      <c r="B6753" s="8"/>
      <c r="C6753" s="8"/>
      <c r="D6753" s="8"/>
      <c r="E6753" s="8"/>
      <c r="F6753" s="8"/>
      <c r="G6753" s="8"/>
      <c r="H6753" s="8"/>
      <c r="I6753" s="8"/>
      <c r="J6753" s="8"/>
      <c r="K6753" s="8"/>
      <c r="L6753" s="8"/>
      <c r="M6753" s="1"/>
      <c r="W6753" s="15"/>
    </row>
    <row r="6754" spans="2:23" ht="0" hidden="1" customHeight="1" x14ac:dyDescent="0.2">
      <c r="B6754" s="8"/>
      <c r="C6754" s="8"/>
      <c r="D6754" s="8"/>
      <c r="E6754" s="8"/>
      <c r="F6754" s="8"/>
      <c r="G6754" s="8"/>
      <c r="H6754" s="8"/>
      <c r="I6754" s="8"/>
      <c r="J6754" s="8"/>
      <c r="K6754" s="8"/>
      <c r="L6754" s="8"/>
      <c r="M6754" s="1"/>
      <c r="W6754" s="15"/>
    </row>
    <row r="6755" spans="2:23" ht="0" hidden="1" customHeight="1" x14ac:dyDescent="0.2">
      <c r="B6755" s="8"/>
      <c r="C6755" s="8"/>
      <c r="D6755" s="8"/>
      <c r="E6755" s="8"/>
      <c r="F6755" s="8"/>
      <c r="G6755" s="8"/>
      <c r="H6755" s="8"/>
      <c r="I6755" s="8"/>
      <c r="J6755" s="8"/>
      <c r="K6755" s="8"/>
      <c r="L6755" s="8"/>
      <c r="M6755" s="1"/>
      <c r="W6755" s="15"/>
    </row>
    <row r="6756" spans="2:23" ht="0" hidden="1" customHeight="1" x14ac:dyDescent="0.2">
      <c r="B6756" s="8"/>
      <c r="C6756" s="8"/>
      <c r="D6756" s="8"/>
      <c r="E6756" s="8"/>
      <c r="F6756" s="8"/>
      <c r="G6756" s="8"/>
      <c r="H6756" s="8"/>
      <c r="I6756" s="8"/>
      <c r="J6756" s="8"/>
      <c r="K6756" s="8"/>
      <c r="L6756" s="8"/>
      <c r="M6756" s="1"/>
      <c r="W6756" s="15"/>
    </row>
    <row r="6757" spans="2:23" ht="0" hidden="1" customHeight="1" x14ac:dyDescent="0.2">
      <c r="B6757" s="8"/>
      <c r="C6757" s="8"/>
      <c r="D6757" s="8"/>
      <c r="E6757" s="8"/>
      <c r="F6757" s="8"/>
      <c r="G6757" s="8"/>
      <c r="H6757" s="8"/>
      <c r="I6757" s="8"/>
      <c r="J6757" s="8"/>
      <c r="K6757" s="8"/>
      <c r="L6757" s="8"/>
      <c r="M6757" s="1"/>
      <c r="W6757" s="15"/>
    </row>
    <row r="6758" spans="2:23" ht="0" hidden="1" customHeight="1" x14ac:dyDescent="0.2">
      <c r="B6758" s="8"/>
      <c r="C6758" s="8"/>
      <c r="D6758" s="8"/>
      <c r="E6758" s="8"/>
      <c r="F6758" s="8"/>
      <c r="G6758" s="8"/>
      <c r="H6758" s="8"/>
      <c r="I6758" s="8"/>
      <c r="J6758" s="8"/>
      <c r="K6758" s="8"/>
      <c r="L6758" s="8"/>
      <c r="M6758" s="1"/>
      <c r="W6758" s="15"/>
    </row>
    <row r="6759" spans="2:23" ht="0" hidden="1" customHeight="1" x14ac:dyDescent="0.2">
      <c r="B6759" s="8"/>
      <c r="C6759" s="8"/>
      <c r="D6759" s="8"/>
      <c r="E6759" s="8"/>
      <c r="F6759" s="8"/>
      <c r="G6759" s="8"/>
      <c r="H6759" s="8"/>
      <c r="I6759" s="8"/>
      <c r="J6759" s="8"/>
      <c r="K6759" s="8"/>
      <c r="L6759" s="8"/>
      <c r="M6759" s="1"/>
      <c r="W6759" s="15"/>
    </row>
    <row r="6760" spans="2:23" ht="0" hidden="1" customHeight="1" x14ac:dyDescent="0.2">
      <c r="B6760" s="8"/>
      <c r="C6760" s="8"/>
      <c r="D6760" s="8"/>
      <c r="E6760" s="8"/>
      <c r="F6760" s="8"/>
      <c r="G6760" s="8"/>
      <c r="H6760" s="8"/>
      <c r="I6760" s="8"/>
      <c r="J6760" s="8"/>
      <c r="K6760" s="8"/>
      <c r="L6760" s="8"/>
      <c r="M6760" s="1"/>
      <c r="W6760" s="15"/>
    </row>
    <row r="6761" spans="2:23" ht="0" hidden="1" customHeight="1" x14ac:dyDescent="0.2">
      <c r="B6761" s="8"/>
      <c r="C6761" s="8"/>
      <c r="D6761" s="8"/>
      <c r="E6761" s="8"/>
      <c r="F6761" s="8"/>
      <c r="G6761" s="8"/>
      <c r="H6761" s="8"/>
      <c r="I6761" s="8"/>
      <c r="J6761" s="8"/>
      <c r="K6761" s="8"/>
      <c r="L6761" s="8"/>
      <c r="M6761" s="1"/>
      <c r="W6761" s="15"/>
    </row>
    <row r="6762" spans="2:23" ht="0" hidden="1" customHeight="1" x14ac:dyDescent="0.2">
      <c r="B6762" s="8"/>
      <c r="C6762" s="8"/>
      <c r="D6762" s="8"/>
      <c r="E6762" s="8"/>
      <c r="F6762" s="8"/>
      <c r="G6762" s="8"/>
      <c r="H6762" s="8"/>
      <c r="I6762" s="8"/>
      <c r="J6762" s="8"/>
      <c r="K6762" s="8"/>
      <c r="L6762" s="8"/>
      <c r="M6762" s="1"/>
      <c r="W6762" s="15"/>
    </row>
    <row r="6763" spans="2:23" ht="0" hidden="1" customHeight="1" x14ac:dyDescent="0.2">
      <c r="B6763" s="8"/>
      <c r="C6763" s="8"/>
      <c r="D6763" s="8"/>
      <c r="E6763" s="8"/>
      <c r="F6763" s="8"/>
      <c r="G6763" s="8"/>
      <c r="H6763" s="8"/>
      <c r="I6763" s="8"/>
      <c r="J6763" s="8"/>
      <c r="K6763" s="8"/>
      <c r="L6763" s="8"/>
      <c r="M6763" s="1"/>
      <c r="W6763" s="15"/>
    </row>
    <row r="6764" spans="2:23" ht="0" hidden="1" customHeight="1" x14ac:dyDescent="0.2">
      <c r="B6764" s="8"/>
      <c r="C6764" s="8"/>
      <c r="D6764" s="8"/>
      <c r="E6764" s="8"/>
      <c r="F6764" s="8"/>
      <c r="G6764" s="8"/>
      <c r="H6764" s="8"/>
      <c r="I6764" s="8"/>
      <c r="J6764" s="8"/>
      <c r="K6764" s="8"/>
      <c r="L6764" s="8"/>
      <c r="M6764" s="1"/>
      <c r="W6764" s="15"/>
    </row>
    <row r="6765" spans="2:23" ht="0" hidden="1" customHeight="1" x14ac:dyDescent="0.2">
      <c r="B6765" s="8"/>
      <c r="C6765" s="8"/>
      <c r="D6765" s="8"/>
      <c r="E6765" s="8"/>
      <c r="F6765" s="8"/>
      <c r="G6765" s="8"/>
      <c r="H6765" s="8"/>
      <c r="I6765" s="8"/>
      <c r="J6765" s="8"/>
      <c r="K6765" s="8"/>
      <c r="L6765" s="8"/>
      <c r="M6765" s="1"/>
      <c r="W6765" s="15"/>
    </row>
    <row r="6766" spans="2:23" ht="0" hidden="1" customHeight="1" x14ac:dyDescent="0.2">
      <c r="B6766" s="8"/>
      <c r="C6766" s="8"/>
      <c r="D6766" s="8"/>
      <c r="E6766" s="8"/>
      <c r="F6766" s="8"/>
      <c r="G6766" s="8"/>
      <c r="H6766" s="8"/>
      <c r="I6766" s="8"/>
      <c r="J6766" s="8"/>
      <c r="K6766" s="8"/>
      <c r="L6766" s="8"/>
      <c r="M6766" s="1"/>
      <c r="W6766" s="15"/>
    </row>
    <row r="6767" spans="2:23" ht="0" hidden="1" customHeight="1" x14ac:dyDescent="0.2">
      <c r="B6767" s="8"/>
      <c r="C6767" s="8"/>
      <c r="D6767" s="8"/>
      <c r="E6767" s="8"/>
      <c r="F6767" s="8"/>
      <c r="G6767" s="8"/>
      <c r="H6767" s="8"/>
      <c r="I6767" s="8"/>
      <c r="J6767" s="8"/>
      <c r="K6767" s="8"/>
      <c r="L6767" s="8"/>
      <c r="M6767" s="1"/>
      <c r="W6767" s="15"/>
    </row>
    <row r="6768" spans="2:23" ht="0" hidden="1" customHeight="1" x14ac:dyDescent="0.2">
      <c r="B6768" s="8"/>
      <c r="C6768" s="8"/>
      <c r="D6768" s="8"/>
      <c r="E6768" s="8"/>
      <c r="F6768" s="8"/>
      <c r="G6768" s="8"/>
      <c r="H6768" s="8"/>
      <c r="I6768" s="8"/>
      <c r="J6768" s="8"/>
      <c r="K6768" s="8"/>
      <c r="L6768" s="8"/>
      <c r="M6768" s="1"/>
      <c r="W6768" s="15"/>
    </row>
    <row r="6769" spans="2:23" ht="0" hidden="1" customHeight="1" x14ac:dyDescent="0.2">
      <c r="B6769" s="8"/>
      <c r="C6769" s="8"/>
      <c r="D6769" s="8"/>
      <c r="E6769" s="8"/>
      <c r="F6769" s="8"/>
      <c r="G6769" s="8"/>
      <c r="H6769" s="8"/>
      <c r="I6769" s="8"/>
      <c r="J6769" s="8"/>
      <c r="K6769" s="8"/>
      <c r="L6769" s="8"/>
      <c r="M6769" s="1"/>
      <c r="W6769" s="15"/>
    </row>
    <row r="6770" spans="2:23" ht="0" hidden="1" customHeight="1" x14ac:dyDescent="0.2">
      <c r="B6770" s="8"/>
      <c r="C6770" s="8"/>
      <c r="D6770" s="8"/>
      <c r="E6770" s="8"/>
      <c r="F6770" s="8"/>
      <c r="G6770" s="8"/>
      <c r="H6770" s="8"/>
      <c r="I6770" s="8"/>
      <c r="J6770" s="8"/>
      <c r="K6770" s="8"/>
      <c r="L6770" s="8"/>
      <c r="M6770" s="1"/>
      <c r="W6770" s="15"/>
    </row>
    <row r="6771" spans="2:23" ht="0" hidden="1" customHeight="1" x14ac:dyDescent="0.2">
      <c r="B6771" s="8"/>
      <c r="C6771" s="8"/>
      <c r="D6771" s="8"/>
      <c r="E6771" s="8"/>
      <c r="F6771" s="8"/>
      <c r="G6771" s="8"/>
      <c r="H6771" s="8"/>
      <c r="I6771" s="8"/>
      <c r="J6771" s="8"/>
      <c r="K6771" s="8"/>
      <c r="L6771" s="8"/>
      <c r="M6771" s="1"/>
      <c r="W6771" s="15"/>
    </row>
    <row r="6772" spans="2:23" ht="0" hidden="1" customHeight="1" x14ac:dyDescent="0.2">
      <c r="B6772" s="8"/>
      <c r="C6772" s="8"/>
      <c r="D6772" s="8"/>
      <c r="E6772" s="8"/>
      <c r="F6772" s="8"/>
      <c r="G6772" s="8"/>
      <c r="H6772" s="8"/>
      <c r="I6772" s="8"/>
      <c r="J6772" s="8"/>
      <c r="K6772" s="8"/>
      <c r="L6772" s="8"/>
      <c r="M6772" s="1"/>
      <c r="W6772" s="15"/>
    </row>
    <row r="6773" spans="2:23" ht="0" hidden="1" customHeight="1" x14ac:dyDescent="0.2">
      <c r="B6773" s="8"/>
      <c r="C6773" s="8"/>
      <c r="D6773" s="8"/>
      <c r="E6773" s="8"/>
      <c r="F6773" s="8"/>
      <c r="G6773" s="8"/>
      <c r="H6773" s="8"/>
      <c r="I6773" s="8"/>
      <c r="J6773" s="8"/>
      <c r="K6773" s="8"/>
      <c r="L6773" s="8"/>
      <c r="M6773" s="1"/>
      <c r="W6773" s="15"/>
    </row>
    <row r="6774" spans="2:23" ht="0" hidden="1" customHeight="1" x14ac:dyDescent="0.2">
      <c r="B6774" s="8"/>
      <c r="C6774" s="8"/>
      <c r="D6774" s="8"/>
      <c r="E6774" s="8"/>
      <c r="F6774" s="8"/>
      <c r="G6774" s="8"/>
      <c r="H6774" s="8"/>
      <c r="I6774" s="8"/>
      <c r="J6774" s="8"/>
      <c r="K6774" s="8"/>
      <c r="L6774" s="8"/>
      <c r="M6774" s="1"/>
      <c r="W6774" s="15"/>
    </row>
    <row r="6775" spans="2:23" ht="0" hidden="1" customHeight="1" x14ac:dyDescent="0.2">
      <c r="B6775" s="8"/>
      <c r="C6775" s="8"/>
      <c r="D6775" s="8"/>
      <c r="E6775" s="8"/>
      <c r="F6775" s="8"/>
      <c r="G6775" s="8"/>
      <c r="H6775" s="8"/>
      <c r="I6775" s="8"/>
      <c r="J6775" s="8"/>
      <c r="K6775" s="8"/>
      <c r="L6775" s="8"/>
      <c r="M6775" s="1"/>
      <c r="W6775" s="15"/>
    </row>
    <row r="6776" spans="2:23" ht="0" hidden="1" customHeight="1" x14ac:dyDescent="0.2">
      <c r="B6776" s="8"/>
      <c r="C6776" s="8"/>
      <c r="D6776" s="8"/>
      <c r="E6776" s="8"/>
      <c r="F6776" s="8"/>
      <c r="G6776" s="8"/>
      <c r="H6776" s="8"/>
      <c r="I6776" s="8"/>
      <c r="J6776" s="8"/>
      <c r="K6776" s="8"/>
      <c r="L6776" s="8"/>
      <c r="M6776" s="1"/>
      <c r="W6776" s="15"/>
    </row>
    <row r="6777" spans="2:23" ht="0" hidden="1" customHeight="1" x14ac:dyDescent="0.2">
      <c r="B6777" s="8"/>
      <c r="C6777" s="8"/>
      <c r="D6777" s="8"/>
      <c r="E6777" s="8"/>
      <c r="F6777" s="8"/>
      <c r="G6777" s="8"/>
      <c r="H6777" s="8"/>
      <c r="I6777" s="8"/>
      <c r="J6777" s="8"/>
      <c r="K6777" s="8"/>
      <c r="L6777" s="8"/>
      <c r="M6777" s="1"/>
      <c r="W6777" s="15"/>
    </row>
    <row r="6778" spans="2:23" ht="0" hidden="1" customHeight="1" x14ac:dyDescent="0.2">
      <c r="B6778" s="8"/>
      <c r="C6778" s="8"/>
      <c r="D6778" s="8"/>
      <c r="E6778" s="8"/>
      <c r="F6778" s="8"/>
      <c r="G6778" s="8"/>
      <c r="H6778" s="8"/>
      <c r="I6778" s="8"/>
      <c r="J6778" s="8"/>
      <c r="K6778" s="8"/>
      <c r="L6778" s="8"/>
      <c r="M6778" s="1"/>
      <c r="W6778" s="15"/>
    </row>
    <row r="6779" spans="2:23" ht="0" hidden="1" customHeight="1" x14ac:dyDescent="0.2">
      <c r="B6779" s="8"/>
      <c r="C6779" s="8"/>
      <c r="D6779" s="8"/>
      <c r="E6779" s="8"/>
      <c r="F6779" s="8"/>
      <c r="G6779" s="8"/>
      <c r="H6779" s="8"/>
      <c r="I6779" s="8"/>
      <c r="J6779" s="8"/>
      <c r="K6779" s="8"/>
      <c r="L6779" s="8"/>
      <c r="M6779" s="1"/>
      <c r="W6779" s="15"/>
    </row>
    <row r="6780" spans="2:23" ht="0" hidden="1" customHeight="1" x14ac:dyDescent="0.2">
      <c r="B6780" s="8"/>
      <c r="C6780" s="8"/>
      <c r="D6780" s="8"/>
      <c r="E6780" s="8"/>
      <c r="F6780" s="8"/>
      <c r="G6780" s="8"/>
      <c r="H6780" s="8"/>
      <c r="I6780" s="8"/>
      <c r="J6780" s="8"/>
      <c r="K6780" s="8"/>
      <c r="L6780" s="8"/>
      <c r="M6780" s="1"/>
      <c r="W6780" s="15"/>
    </row>
    <row r="6781" spans="2:23" ht="0" hidden="1" customHeight="1" x14ac:dyDescent="0.2">
      <c r="B6781" s="8"/>
      <c r="C6781" s="8"/>
      <c r="D6781" s="8"/>
      <c r="E6781" s="8"/>
      <c r="F6781" s="8"/>
      <c r="G6781" s="8"/>
      <c r="H6781" s="8"/>
      <c r="I6781" s="8"/>
      <c r="J6781" s="8"/>
      <c r="K6781" s="8"/>
      <c r="L6781" s="8"/>
      <c r="M6781" s="1"/>
      <c r="W6781" s="15"/>
    </row>
    <row r="6782" spans="2:23" ht="0" hidden="1" customHeight="1" x14ac:dyDescent="0.2">
      <c r="B6782" s="8"/>
      <c r="C6782" s="8"/>
      <c r="D6782" s="8"/>
      <c r="E6782" s="8"/>
      <c r="F6782" s="8"/>
      <c r="G6782" s="8"/>
      <c r="H6782" s="8"/>
      <c r="I6782" s="8"/>
      <c r="J6782" s="8"/>
      <c r="K6782" s="8"/>
      <c r="L6782" s="8"/>
      <c r="M6782" s="1"/>
      <c r="W6782" s="15"/>
    </row>
    <row r="6783" spans="2:23" ht="0" hidden="1" customHeight="1" x14ac:dyDescent="0.2">
      <c r="B6783" s="8"/>
      <c r="C6783" s="8"/>
      <c r="D6783" s="8"/>
      <c r="E6783" s="8"/>
      <c r="F6783" s="8"/>
      <c r="G6783" s="8"/>
      <c r="H6783" s="8"/>
      <c r="I6783" s="8"/>
      <c r="J6783" s="8"/>
      <c r="K6783" s="8"/>
      <c r="L6783" s="8"/>
      <c r="M6783" s="1"/>
      <c r="W6783" s="15"/>
    </row>
    <row r="6784" spans="2:23" ht="0" hidden="1" customHeight="1" x14ac:dyDescent="0.2">
      <c r="B6784" s="8"/>
      <c r="C6784" s="8"/>
      <c r="D6784" s="8"/>
      <c r="E6784" s="8"/>
      <c r="F6784" s="8"/>
      <c r="G6784" s="8"/>
      <c r="H6784" s="8"/>
      <c r="I6784" s="8"/>
      <c r="J6784" s="8"/>
      <c r="K6784" s="8"/>
      <c r="L6784" s="8"/>
      <c r="M6784" s="1"/>
      <c r="W6784" s="15"/>
    </row>
    <row r="6785" spans="2:23" ht="0" hidden="1" customHeight="1" x14ac:dyDescent="0.2">
      <c r="B6785" s="8"/>
      <c r="C6785" s="8"/>
      <c r="D6785" s="8"/>
      <c r="E6785" s="8"/>
      <c r="F6785" s="8"/>
      <c r="G6785" s="8"/>
      <c r="H6785" s="8"/>
      <c r="I6785" s="8"/>
      <c r="J6785" s="8"/>
      <c r="K6785" s="8"/>
      <c r="L6785" s="8"/>
      <c r="M6785" s="1"/>
      <c r="W6785" s="15"/>
    </row>
    <row r="6786" spans="2:23" ht="0" hidden="1" customHeight="1" x14ac:dyDescent="0.2">
      <c r="B6786" s="8"/>
      <c r="C6786" s="8"/>
      <c r="D6786" s="8"/>
      <c r="E6786" s="8"/>
      <c r="F6786" s="8"/>
      <c r="G6786" s="8"/>
      <c r="H6786" s="8"/>
      <c r="I6786" s="8"/>
      <c r="J6786" s="8"/>
      <c r="K6786" s="8"/>
      <c r="L6786" s="8"/>
      <c r="M6786" s="1"/>
      <c r="W6786" s="15"/>
    </row>
    <row r="6787" spans="2:23" ht="0" hidden="1" customHeight="1" x14ac:dyDescent="0.2">
      <c r="B6787" s="8"/>
      <c r="C6787" s="8"/>
      <c r="D6787" s="8"/>
      <c r="E6787" s="8"/>
      <c r="F6787" s="8"/>
      <c r="G6787" s="8"/>
      <c r="H6787" s="8"/>
      <c r="I6787" s="8"/>
      <c r="J6787" s="8"/>
      <c r="K6787" s="8"/>
      <c r="L6787" s="8"/>
      <c r="M6787" s="1"/>
      <c r="W6787" s="15"/>
    </row>
    <row r="6788" spans="2:23" ht="0" hidden="1" customHeight="1" x14ac:dyDescent="0.2">
      <c r="B6788" s="8"/>
      <c r="C6788" s="8"/>
      <c r="D6788" s="8"/>
      <c r="E6788" s="8"/>
      <c r="F6788" s="8"/>
      <c r="G6788" s="8"/>
      <c r="H6788" s="8"/>
      <c r="I6788" s="8"/>
      <c r="J6788" s="8"/>
      <c r="K6788" s="8"/>
      <c r="L6788" s="8"/>
      <c r="M6788" s="1"/>
      <c r="W6788" s="15"/>
    </row>
    <row r="6789" spans="2:23" ht="0" hidden="1" customHeight="1" x14ac:dyDescent="0.2">
      <c r="B6789" s="8"/>
      <c r="C6789" s="8"/>
      <c r="D6789" s="8"/>
      <c r="E6789" s="8"/>
      <c r="F6789" s="8"/>
      <c r="G6789" s="8"/>
      <c r="H6789" s="8"/>
      <c r="I6789" s="8"/>
      <c r="J6789" s="8"/>
      <c r="K6789" s="8"/>
      <c r="L6789" s="8"/>
      <c r="M6789" s="1"/>
      <c r="W6789" s="15"/>
    </row>
    <row r="6790" spans="2:23" ht="0" hidden="1" customHeight="1" x14ac:dyDescent="0.2">
      <c r="B6790" s="8"/>
      <c r="C6790" s="8"/>
      <c r="D6790" s="8"/>
      <c r="E6790" s="8"/>
      <c r="F6790" s="8"/>
      <c r="G6790" s="8"/>
      <c r="H6790" s="8"/>
      <c r="I6790" s="8"/>
      <c r="J6790" s="8"/>
      <c r="K6790" s="8"/>
      <c r="L6790" s="8"/>
      <c r="M6790" s="1"/>
      <c r="W6790" s="15"/>
    </row>
    <row r="6791" spans="2:23" ht="0" hidden="1" customHeight="1" x14ac:dyDescent="0.2">
      <c r="B6791" s="8"/>
      <c r="C6791" s="8"/>
      <c r="D6791" s="8"/>
      <c r="E6791" s="8"/>
      <c r="F6791" s="8"/>
      <c r="G6791" s="8"/>
      <c r="H6791" s="8"/>
      <c r="I6791" s="8"/>
      <c r="J6791" s="8"/>
      <c r="K6791" s="8"/>
      <c r="L6791" s="8"/>
      <c r="M6791" s="1"/>
      <c r="W6791" s="15"/>
    </row>
    <row r="6792" spans="2:23" ht="0" hidden="1" customHeight="1" x14ac:dyDescent="0.2">
      <c r="B6792" s="8"/>
      <c r="C6792" s="8"/>
      <c r="D6792" s="8"/>
      <c r="E6792" s="8"/>
      <c r="F6792" s="8"/>
      <c r="G6792" s="8"/>
      <c r="H6792" s="8"/>
      <c r="I6792" s="8"/>
      <c r="J6792" s="8"/>
      <c r="K6792" s="8"/>
      <c r="L6792" s="8"/>
      <c r="M6792" s="1"/>
      <c r="W6792" s="15"/>
    </row>
    <row r="6793" spans="2:23" ht="0" hidden="1" customHeight="1" x14ac:dyDescent="0.2">
      <c r="B6793" s="8"/>
      <c r="C6793" s="8"/>
      <c r="D6793" s="8"/>
      <c r="E6793" s="8"/>
      <c r="F6793" s="8"/>
      <c r="G6793" s="8"/>
      <c r="H6793" s="8"/>
      <c r="I6793" s="8"/>
      <c r="J6793" s="8"/>
      <c r="K6793" s="8"/>
      <c r="L6793" s="8"/>
      <c r="M6793" s="1"/>
      <c r="W6793" s="15"/>
    </row>
    <row r="6794" spans="2:23" ht="0" hidden="1" customHeight="1" x14ac:dyDescent="0.2">
      <c r="B6794" s="8"/>
      <c r="C6794" s="8"/>
      <c r="D6794" s="8"/>
      <c r="E6794" s="8"/>
      <c r="F6794" s="8"/>
      <c r="G6794" s="8"/>
      <c r="H6794" s="8"/>
      <c r="I6794" s="8"/>
      <c r="J6794" s="8"/>
      <c r="K6794" s="8"/>
      <c r="L6794" s="8"/>
      <c r="M6794" s="1"/>
      <c r="W6794" s="15"/>
    </row>
    <row r="6795" spans="2:23" ht="0" hidden="1" customHeight="1" x14ac:dyDescent="0.2">
      <c r="B6795" s="8"/>
      <c r="C6795" s="8"/>
      <c r="D6795" s="8"/>
      <c r="E6795" s="8"/>
      <c r="F6795" s="8"/>
      <c r="G6795" s="8"/>
      <c r="H6795" s="8"/>
      <c r="I6795" s="8"/>
      <c r="J6795" s="8"/>
      <c r="K6795" s="8"/>
      <c r="L6795" s="8"/>
      <c r="M6795" s="1"/>
      <c r="W6795" s="15"/>
    </row>
    <row r="6796" spans="2:23" ht="0" hidden="1" customHeight="1" x14ac:dyDescent="0.2">
      <c r="B6796" s="8"/>
      <c r="C6796" s="8"/>
      <c r="D6796" s="8"/>
      <c r="E6796" s="8"/>
      <c r="F6796" s="8"/>
      <c r="G6796" s="8"/>
      <c r="H6796" s="8"/>
      <c r="I6796" s="8"/>
      <c r="J6796" s="8"/>
      <c r="K6796" s="8"/>
      <c r="L6796" s="8"/>
      <c r="M6796" s="1"/>
      <c r="W6796" s="15"/>
    </row>
    <row r="6797" spans="2:23" ht="0" hidden="1" customHeight="1" x14ac:dyDescent="0.2">
      <c r="B6797" s="8"/>
      <c r="C6797" s="8"/>
      <c r="D6797" s="8"/>
      <c r="E6797" s="8"/>
      <c r="F6797" s="8"/>
      <c r="G6797" s="8"/>
      <c r="H6797" s="8"/>
      <c r="I6797" s="8"/>
      <c r="J6797" s="8"/>
      <c r="K6797" s="8"/>
      <c r="L6797" s="8"/>
      <c r="M6797" s="1"/>
      <c r="W6797" s="15"/>
    </row>
    <row r="6798" spans="2:23" ht="0" hidden="1" customHeight="1" x14ac:dyDescent="0.2">
      <c r="B6798" s="8"/>
      <c r="C6798" s="8"/>
      <c r="D6798" s="8"/>
      <c r="E6798" s="8"/>
      <c r="F6798" s="8"/>
      <c r="G6798" s="8"/>
      <c r="H6798" s="8"/>
      <c r="I6798" s="8"/>
      <c r="J6798" s="8"/>
      <c r="K6798" s="8"/>
      <c r="L6798" s="8"/>
      <c r="M6798" s="1"/>
      <c r="W6798" s="15"/>
    </row>
    <row r="6799" spans="2:23" ht="0" hidden="1" customHeight="1" x14ac:dyDescent="0.2">
      <c r="B6799" s="8"/>
      <c r="C6799" s="8"/>
      <c r="D6799" s="8"/>
      <c r="E6799" s="8"/>
      <c r="F6799" s="8"/>
      <c r="G6799" s="8"/>
      <c r="H6799" s="8"/>
      <c r="I6799" s="8"/>
      <c r="J6799" s="8"/>
      <c r="K6799" s="8"/>
      <c r="L6799" s="8"/>
      <c r="M6799" s="1"/>
      <c r="W6799" s="15"/>
    </row>
    <row r="6800" spans="2:23" ht="0" hidden="1" customHeight="1" x14ac:dyDescent="0.2">
      <c r="B6800" s="8"/>
      <c r="C6800" s="8"/>
      <c r="D6800" s="8"/>
      <c r="E6800" s="8"/>
      <c r="F6800" s="8"/>
      <c r="G6800" s="8"/>
      <c r="H6800" s="8"/>
      <c r="I6800" s="8"/>
      <c r="J6800" s="8"/>
      <c r="K6800" s="8"/>
      <c r="L6800" s="8"/>
      <c r="M6800" s="1"/>
      <c r="W6800" s="15"/>
    </row>
    <row r="6801" spans="2:23" ht="0" hidden="1" customHeight="1" x14ac:dyDescent="0.2">
      <c r="B6801" s="8"/>
      <c r="C6801" s="8"/>
      <c r="D6801" s="8"/>
      <c r="E6801" s="8"/>
      <c r="F6801" s="8"/>
      <c r="G6801" s="8"/>
      <c r="H6801" s="8"/>
      <c r="I6801" s="8"/>
      <c r="J6801" s="8"/>
      <c r="K6801" s="8"/>
      <c r="L6801" s="8"/>
      <c r="M6801" s="1"/>
      <c r="W6801" s="15"/>
    </row>
    <row r="6802" spans="2:23" ht="0" hidden="1" customHeight="1" x14ac:dyDescent="0.2">
      <c r="B6802" s="8"/>
      <c r="C6802" s="8"/>
      <c r="D6802" s="8"/>
      <c r="E6802" s="8"/>
      <c r="F6802" s="8"/>
      <c r="G6802" s="8"/>
      <c r="H6802" s="8"/>
      <c r="I6802" s="8"/>
      <c r="J6802" s="8"/>
      <c r="K6802" s="8"/>
      <c r="L6802" s="8"/>
      <c r="M6802" s="1"/>
      <c r="W6802" s="15"/>
    </row>
    <row r="6803" spans="2:23" ht="0" hidden="1" customHeight="1" x14ac:dyDescent="0.2">
      <c r="B6803" s="8"/>
      <c r="C6803" s="8"/>
      <c r="D6803" s="8"/>
      <c r="E6803" s="8"/>
      <c r="F6803" s="8"/>
      <c r="G6803" s="8"/>
      <c r="H6803" s="8"/>
      <c r="I6803" s="8"/>
      <c r="J6803" s="8"/>
      <c r="K6803" s="8"/>
      <c r="L6803" s="8"/>
      <c r="M6803" s="1"/>
      <c r="W6803" s="15"/>
    </row>
    <row r="6804" spans="2:23" ht="0" hidden="1" customHeight="1" x14ac:dyDescent="0.2">
      <c r="B6804" s="8"/>
      <c r="C6804" s="8"/>
      <c r="D6804" s="8"/>
      <c r="E6804" s="8"/>
      <c r="F6804" s="8"/>
      <c r="G6804" s="8"/>
      <c r="H6804" s="8"/>
      <c r="I6804" s="8"/>
      <c r="J6804" s="8"/>
      <c r="K6804" s="8"/>
      <c r="L6804" s="8"/>
      <c r="M6804" s="1"/>
      <c r="W6804" s="15"/>
    </row>
    <row r="6805" spans="2:23" ht="0" hidden="1" customHeight="1" x14ac:dyDescent="0.2">
      <c r="B6805" s="8"/>
      <c r="C6805" s="8"/>
      <c r="D6805" s="8"/>
      <c r="E6805" s="8"/>
      <c r="F6805" s="8"/>
      <c r="G6805" s="8"/>
      <c r="H6805" s="8"/>
      <c r="I6805" s="8"/>
      <c r="J6805" s="8"/>
      <c r="K6805" s="8"/>
      <c r="L6805" s="8"/>
      <c r="M6805" s="1"/>
      <c r="W6805" s="15"/>
    </row>
    <row r="6806" spans="2:23" ht="0" hidden="1" customHeight="1" x14ac:dyDescent="0.2">
      <c r="B6806" s="8"/>
      <c r="C6806" s="8"/>
      <c r="D6806" s="8"/>
      <c r="E6806" s="8"/>
      <c r="F6806" s="8"/>
      <c r="G6806" s="8"/>
      <c r="H6806" s="8"/>
      <c r="I6806" s="8"/>
      <c r="J6806" s="8"/>
      <c r="K6806" s="8"/>
      <c r="L6806" s="8"/>
      <c r="M6806" s="1"/>
      <c r="W6806" s="15"/>
    </row>
    <row r="6807" spans="2:23" ht="0" hidden="1" customHeight="1" x14ac:dyDescent="0.2">
      <c r="B6807" s="8"/>
      <c r="C6807" s="8"/>
      <c r="D6807" s="8"/>
      <c r="E6807" s="8"/>
      <c r="F6807" s="8"/>
      <c r="G6807" s="8"/>
      <c r="H6807" s="8"/>
      <c r="I6807" s="8"/>
      <c r="J6807" s="8"/>
      <c r="K6807" s="8"/>
      <c r="L6807" s="8"/>
      <c r="M6807" s="1"/>
      <c r="W6807" s="15"/>
    </row>
    <row r="6808" spans="2:23" ht="0" hidden="1" customHeight="1" x14ac:dyDescent="0.2">
      <c r="B6808" s="8"/>
      <c r="C6808" s="8"/>
      <c r="D6808" s="8"/>
      <c r="E6808" s="8"/>
      <c r="F6808" s="8"/>
      <c r="G6808" s="8"/>
      <c r="H6808" s="8"/>
      <c r="I6808" s="8"/>
      <c r="J6808" s="8"/>
      <c r="K6808" s="8"/>
      <c r="L6808" s="8"/>
      <c r="M6808" s="1"/>
      <c r="W6808" s="15"/>
    </row>
    <row r="6809" spans="2:23" ht="0" hidden="1" customHeight="1" x14ac:dyDescent="0.2">
      <c r="B6809" s="8"/>
      <c r="C6809" s="8"/>
      <c r="D6809" s="8"/>
      <c r="E6809" s="8"/>
      <c r="F6809" s="8"/>
      <c r="G6809" s="8"/>
      <c r="H6809" s="8"/>
      <c r="I6809" s="8"/>
      <c r="J6809" s="8"/>
      <c r="K6809" s="8"/>
      <c r="L6809" s="8"/>
      <c r="M6809" s="1"/>
      <c r="W6809" s="15"/>
    </row>
    <row r="6810" spans="2:23" ht="0" hidden="1" customHeight="1" x14ac:dyDescent="0.2">
      <c r="B6810" s="8"/>
      <c r="C6810" s="8"/>
      <c r="D6810" s="8"/>
      <c r="E6810" s="8"/>
      <c r="F6810" s="8"/>
      <c r="G6810" s="8"/>
      <c r="H6810" s="8"/>
      <c r="I6810" s="8"/>
      <c r="J6810" s="8"/>
      <c r="K6810" s="8"/>
      <c r="L6810" s="8"/>
      <c r="M6810" s="1"/>
      <c r="W6810" s="15"/>
    </row>
    <row r="6811" spans="2:23" ht="0" hidden="1" customHeight="1" x14ac:dyDescent="0.2">
      <c r="B6811" s="8"/>
      <c r="C6811" s="8"/>
      <c r="D6811" s="8"/>
      <c r="E6811" s="8"/>
      <c r="F6811" s="8"/>
      <c r="G6811" s="8"/>
      <c r="H6811" s="8"/>
      <c r="I6811" s="8"/>
      <c r="J6811" s="8"/>
      <c r="K6811" s="8"/>
      <c r="L6811" s="8"/>
      <c r="M6811" s="1"/>
      <c r="W6811" s="15"/>
    </row>
    <row r="6812" spans="2:23" ht="0" hidden="1" customHeight="1" x14ac:dyDescent="0.2">
      <c r="B6812" s="8"/>
      <c r="C6812" s="8"/>
      <c r="D6812" s="8"/>
      <c r="E6812" s="8"/>
      <c r="F6812" s="8"/>
      <c r="G6812" s="8"/>
      <c r="H6812" s="8"/>
      <c r="I6812" s="8"/>
      <c r="J6812" s="8"/>
      <c r="K6812" s="8"/>
      <c r="L6812" s="8"/>
      <c r="M6812" s="1"/>
      <c r="W6812" s="15"/>
    </row>
    <row r="6813" spans="2:23" ht="0" hidden="1" customHeight="1" x14ac:dyDescent="0.2">
      <c r="B6813" s="8"/>
      <c r="C6813" s="8"/>
      <c r="D6813" s="8"/>
      <c r="E6813" s="8"/>
      <c r="F6813" s="8"/>
      <c r="G6813" s="8"/>
      <c r="H6813" s="8"/>
      <c r="I6813" s="8"/>
      <c r="J6813" s="8"/>
      <c r="K6813" s="8"/>
      <c r="L6813" s="8"/>
      <c r="M6813" s="1"/>
      <c r="W6813" s="15"/>
    </row>
    <row r="6814" spans="2:23" ht="0" hidden="1" customHeight="1" x14ac:dyDescent="0.2">
      <c r="B6814" s="8"/>
      <c r="C6814" s="8"/>
      <c r="D6814" s="8"/>
      <c r="E6814" s="8"/>
      <c r="F6814" s="8"/>
      <c r="G6814" s="8"/>
      <c r="H6814" s="8"/>
      <c r="I6814" s="8"/>
      <c r="J6814" s="8"/>
      <c r="K6814" s="8"/>
      <c r="L6814" s="8"/>
      <c r="M6814" s="1"/>
      <c r="W6814" s="15"/>
    </row>
    <row r="6815" spans="2:23" ht="0" hidden="1" customHeight="1" x14ac:dyDescent="0.2">
      <c r="B6815" s="8"/>
      <c r="C6815" s="8"/>
      <c r="D6815" s="8"/>
      <c r="E6815" s="8"/>
      <c r="F6815" s="8"/>
      <c r="G6815" s="8"/>
      <c r="H6815" s="8"/>
      <c r="I6815" s="8"/>
      <c r="J6815" s="8"/>
      <c r="K6815" s="8"/>
      <c r="L6815" s="8"/>
      <c r="M6815" s="1"/>
      <c r="W6815" s="15"/>
    </row>
    <row r="6816" spans="2:23" ht="0" hidden="1" customHeight="1" x14ac:dyDescent="0.2">
      <c r="B6816" s="8"/>
      <c r="C6816" s="8"/>
      <c r="D6816" s="8"/>
      <c r="E6816" s="8"/>
      <c r="F6816" s="8"/>
      <c r="G6816" s="8"/>
      <c r="H6816" s="8"/>
      <c r="I6816" s="8"/>
      <c r="J6816" s="8"/>
      <c r="K6816" s="8"/>
      <c r="L6816" s="8"/>
      <c r="M6816" s="1"/>
      <c r="W6816" s="15"/>
    </row>
    <row r="6817" spans="2:23" ht="0" hidden="1" customHeight="1" x14ac:dyDescent="0.2">
      <c r="B6817" s="8"/>
      <c r="C6817" s="8"/>
      <c r="D6817" s="8"/>
      <c r="E6817" s="8"/>
      <c r="F6817" s="8"/>
      <c r="G6817" s="8"/>
      <c r="H6817" s="8"/>
      <c r="I6817" s="8"/>
      <c r="J6817" s="8"/>
      <c r="K6817" s="8"/>
      <c r="L6817" s="8"/>
      <c r="M6817" s="1"/>
      <c r="W6817" s="15"/>
    </row>
    <row r="6818" spans="2:23" ht="0" hidden="1" customHeight="1" x14ac:dyDescent="0.2">
      <c r="B6818" s="8"/>
      <c r="C6818" s="8"/>
      <c r="D6818" s="8"/>
      <c r="E6818" s="8"/>
      <c r="F6818" s="8"/>
      <c r="G6818" s="8"/>
      <c r="H6818" s="8"/>
      <c r="I6818" s="8"/>
      <c r="J6818" s="8"/>
      <c r="K6818" s="8"/>
      <c r="L6818" s="8"/>
      <c r="M6818" s="1"/>
      <c r="W6818" s="15"/>
    </row>
    <row r="6819" spans="2:23" ht="0" hidden="1" customHeight="1" x14ac:dyDescent="0.2">
      <c r="B6819" s="8"/>
      <c r="C6819" s="8"/>
      <c r="D6819" s="8"/>
      <c r="E6819" s="8"/>
      <c r="F6819" s="8"/>
      <c r="G6819" s="8"/>
      <c r="H6819" s="8"/>
      <c r="I6819" s="8"/>
      <c r="J6819" s="8"/>
      <c r="K6819" s="8"/>
      <c r="L6819" s="8"/>
      <c r="M6819" s="1"/>
      <c r="W6819" s="15"/>
    </row>
    <row r="6820" spans="2:23" ht="0" hidden="1" customHeight="1" x14ac:dyDescent="0.2">
      <c r="B6820" s="8"/>
      <c r="C6820" s="8"/>
      <c r="D6820" s="8"/>
      <c r="E6820" s="8"/>
      <c r="F6820" s="8"/>
      <c r="G6820" s="8"/>
      <c r="H6820" s="8"/>
      <c r="I6820" s="8"/>
      <c r="J6820" s="8"/>
      <c r="K6820" s="8"/>
      <c r="L6820" s="8"/>
      <c r="M6820" s="1"/>
      <c r="W6820" s="15"/>
    </row>
    <row r="6821" spans="2:23" ht="0" hidden="1" customHeight="1" x14ac:dyDescent="0.2">
      <c r="B6821" s="8"/>
      <c r="C6821" s="8"/>
      <c r="D6821" s="8"/>
      <c r="E6821" s="8"/>
      <c r="F6821" s="8"/>
      <c r="G6821" s="8"/>
      <c r="H6821" s="8"/>
      <c r="I6821" s="8"/>
      <c r="J6821" s="8"/>
      <c r="K6821" s="8"/>
      <c r="L6821" s="8"/>
      <c r="M6821" s="1"/>
      <c r="W6821" s="15"/>
    </row>
    <row r="6822" spans="2:23" ht="0" hidden="1" customHeight="1" x14ac:dyDescent="0.2">
      <c r="B6822" s="8"/>
      <c r="C6822" s="8"/>
      <c r="D6822" s="8"/>
      <c r="E6822" s="8"/>
      <c r="F6822" s="8"/>
      <c r="G6822" s="8"/>
      <c r="H6822" s="8"/>
      <c r="I6822" s="8"/>
      <c r="J6822" s="8"/>
      <c r="K6822" s="8"/>
      <c r="L6822" s="8"/>
      <c r="M6822" s="1"/>
      <c r="W6822" s="15"/>
    </row>
    <row r="6823" spans="2:23" ht="0" hidden="1" customHeight="1" x14ac:dyDescent="0.2">
      <c r="B6823" s="8"/>
      <c r="C6823" s="8"/>
      <c r="D6823" s="8"/>
      <c r="E6823" s="8"/>
      <c r="F6823" s="8"/>
      <c r="G6823" s="8"/>
      <c r="H6823" s="8"/>
      <c r="I6823" s="8"/>
      <c r="J6823" s="8"/>
      <c r="K6823" s="8"/>
      <c r="L6823" s="8"/>
      <c r="M6823" s="1"/>
      <c r="W6823" s="15"/>
    </row>
    <row r="6824" spans="2:23" ht="0" hidden="1" customHeight="1" x14ac:dyDescent="0.2">
      <c r="B6824" s="8"/>
      <c r="C6824" s="8"/>
      <c r="D6824" s="8"/>
      <c r="E6824" s="8"/>
      <c r="F6824" s="8"/>
      <c r="G6824" s="8"/>
      <c r="H6824" s="8"/>
      <c r="I6824" s="8"/>
      <c r="J6824" s="8"/>
      <c r="K6824" s="8"/>
      <c r="L6824" s="8"/>
      <c r="M6824" s="1"/>
      <c r="W6824" s="15"/>
    </row>
    <row r="6825" spans="2:23" ht="0" hidden="1" customHeight="1" x14ac:dyDescent="0.2">
      <c r="B6825" s="8"/>
      <c r="C6825" s="8"/>
      <c r="D6825" s="8"/>
      <c r="E6825" s="8"/>
      <c r="F6825" s="8"/>
      <c r="G6825" s="8"/>
      <c r="H6825" s="8"/>
      <c r="I6825" s="8"/>
      <c r="J6825" s="8"/>
      <c r="K6825" s="8"/>
      <c r="L6825" s="8"/>
      <c r="M6825" s="1"/>
      <c r="W6825" s="15"/>
    </row>
    <row r="6826" spans="2:23" ht="0" hidden="1" customHeight="1" x14ac:dyDescent="0.2">
      <c r="B6826" s="8"/>
      <c r="C6826" s="8"/>
      <c r="D6826" s="8"/>
      <c r="E6826" s="8"/>
      <c r="F6826" s="8"/>
      <c r="G6826" s="8"/>
      <c r="H6826" s="8"/>
      <c r="I6826" s="8"/>
      <c r="J6826" s="8"/>
      <c r="K6826" s="8"/>
      <c r="L6826" s="8"/>
      <c r="M6826" s="1"/>
      <c r="W6826" s="15"/>
    </row>
    <row r="6827" spans="2:23" ht="0" hidden="1" customHeight="1" x14ac:dyDescent="0.2">
      <c r="B6827" s="8"/>
      <c r="C6827" s="8"/>
      <c r="D6827" s="8"/>
      <c r="E6827" s="8"/>
      <c r="F6827" s="8"/>
      <c r="G6827" s="8"/>
      <c r="H6827" s="8"/>
      <c r="I6827" s="8"/>
      <c r="J6827" s="8"/>
      <c r="K6827" s="8"/>
      <c r="L6827" s="8"/>
      <c r="M6827" s="1"/>
      <c r="W6827" s="15"/>
    </row>
    <row r="6828" spans="2:23" ht="0" hidden="1" customHeight="1" x14ac:dyDescent="0.2">
      <c r="B6828" s="8"/>
      <c r="C6828" s="8"/>
      <c r="D6828" s="8"/>
      <c r="E6828" s="8"/>
      <c r="F6828" s="8"/>
      <c r="G6828" s="8"/>
      <c r="H6828" s="8"/>
      <c r="I6828" s="8"/>
      <c r="J6828" s="8"/>
      <c r="K6828" s="8"/>
      <c r="L6828" s="8"/>
      <c r="M6828" s="1"/>
      <c r="W6828" s="15"/>
    </row>
    <row r="6829" spans="2:23" ht="0" hidden="1" customHeight="1" x14ac:dyDescent="0.2">
      <c r="B6829" s="8"/>
      <c r="C6829" s="8"/>
      <c r="D6829" s="8"/>
      <c r="E6829" s="8"/>
      <c r="F6829" s="8"/>
      <c r="G6829" s="8"/>
      <c r="H6829" s="8"/>
      <c r="I6829" s="8"/>
      <c r="J6829" s="8"/>
      <c r="K6829" s="8"/>
      <c r="L6829" s="8"/>
      <c r="M6829" s="1"/>
      <c r="W6829" s="15"/>
    </row>
    <row r="6830" spans="2:23" ht="0" hidden="1" customHeight="1" x14ac:dyDescent="0.2">
      <c r="B6830" s="8"/>
      <c r="C6830" s="8"/>
      <c r="D6830" s="8"/>
      <c r="E6830" s="8"/>
      <c r="F6830" s="8"/>
      <c r="G6830" s="8"/>
      <c r="H6830" s="8"/>
      <c r="I6830" s="8"/>
      <c r="J6830" s="8"/>
      <c r="K6830" s="8"/>
      <c r="L6830" s="8"/>
      <c r="M6830" s="1"/>
      <c r="W6830" s="15"/>
    </row>
    <row r="6831" spans="2:23" ht="0" hidden="1" customHeight="1" x14ac:dyDescent="0.2">
      <c r="B6831" s="8"/>
      <c r="C6831" s="8"/>
      <c r="D6831" s="8"/>
      <c r="E6831" s="8"/>
      <c r="F6831" s="8"/>
      <c r="G6831" s="8"/>
      <c r="H6831" s="8"/>
      <c r="I6831" s="8"/>
      <c r="J6831" s="8"/>
      <c r="K6831" s="8"/>
      <c r="L6831" s="8"/>
      <c r="M6831" s="1"/>
      <c r="W6831" s="15"/>
    </row>
    <row r="6832" spans="2:23" ht="0" hidden="1" customHeight="1" x14ac:dyDescent="0.2">
      <c r="B6832" s="8"/>
      <c r="C6832" s="8"/>
      <c r="D6832" s="8"/>
      <c r="E6832" s="8"/>
      <c r="F6832" s="8"/>
      <c r="G6832" s="8"/>
      <c r="H6832" s="8"/>
      <c r="I6832" s="8"/>
      <c r="J6832" s="8"/>
      <c r="K6832" s="8"/>
      <c r="L6832" s="8"/>
      <c r="M6832" s="1"/>
      <c r="W6832" s="15"/>
    </row>
    <row r="6833" spans="2:23" ht="0" hidden="1" customHeight="1" x14ac:dyDescent="0.2">
      <c r="B6833" s="8"/>
      <c r="C6833" s="8"/>
      <c r="D6833" s="8"/>
      <c r="E6833" s="8"/>
      <c r="F6833" s="8"/>
      <c r="G6833" s="8"/>
      <c r="H6833" s="8"/>
      <c r="I6833" s="8"/>
      <c r="J6833" s="8"/>
      <c r="K6833" s="8"/>
      <c r="L6833" s="8"/>
      <c r="M6833" s="1"/>
      <c r="W6833" s="15"/>
    </row>
    <row r="6834" spans="2:23" ht="0" hidden="1" customHeight="1" x14ac:dyDescent="0.2">
      <c r="B6834" s="8"/>
      <c r="C6834" s="8"/>
      <c r="D6834" s="8"/>
      <c r="E6834" s="8"/>
      <c r="F6834" s="8"/>
      <c r="G6834" s="8"/>
      <c r="H6834" s="8"/>
      <c r="I6834" s="8"/>
      <c r="J6834" s="8"/>
      <c r="K6834" s="8"/>
      <c r="L6834" s="8"/>
      <c r="M6834" s="1"/>
      <c r="W6834" s="15"/>
    </row>
    <row r="6835" spans="2:23" ht="0" hidden="1" customHeight="1" x14ac:dyDescent="0.2">
      <c r="B6835" s="8"/>
      <c r="C6835" s="8"/>
      <c r="D6835" s="8"/>
      <c r="E6835" s="8"/>
      <c r="F6835" s="8"/>
      <c r="G6835" s="8"/>
      <c r="H6835" s="8"/>
      <c r="I6835" s="8"/>
      <c r="J6835" s="8"/>
      <c r="K6835" s="8"/>
      <c r="L6835" s="8"/>
      <c r="M6835" s="1"/>
      <c r="W6835" s="15"/>
    </row>
    <row r="6836" spans="2:23" ht="0" hidden="1" customHeight="1" x14ac:dyDescent="0.2">
      <c r="B6836" s="8"/>
      <c r="C6836" s="8"/>
      <c r="D6836" s="8"/>
      <c r="E6836" s="8"/>
      <c r="F6836" s="8"/>
      <c r="G6836" s="8"/>
      <c r="H6836" s="8"/>
      <c r="I6836" s="8"/>
      <c r="J6836" s="8"/>
      <c r="K6836" s="8"/>
      <c r="L6836" s="8"/>
      <c r="M6836" s="1"/>
      <c r="W6836" s="15"/>
    </row>
    <row r="6837" spans="2:23" ht="0" hidden="1" customHeight="1" x14ac:dyDescent="0.2">
      <c r="B6837" s="8"/>
      <c r="C6837" s="8"/>
      <c r="D6837" s="8"/>
      <c r="E6837" s="8"/>
      <c r="F6837" s="8"/>
      <c r="G6837" s="8"/>
      <c r="H6837" s="8"/>
      <c r="I6837" s="8"/>
      <c r="J6837" s="8"/>
      <c r="K6837" s="8"/>
      <c r="L6837" s="8"/>
      <c r="M6837" s="1"/>
      <c r="W6837" s="15"/>
    </row>
    <row r="6838" spans="2:23" ht="0" hidden="1" customHeight="1" x14ac:dyDescent="0.2">
      <c r="B6838" s="8"/>
      <c r="C6838" s="8"/>
      <c r="D6838" s="8"/>
      <c r="E6838" s="8"/>
      <c r="F6838" s="8"/>
      <c r="G6838" s="8"/>
      <c r="H6838" s="8"/>
      <c r="I6838" s="8"/>
      <c r="J6838" s="8"/>
      <c r="K6838" s="8"/>
      <c r="L6838" s="8"/>
      <c r="M6838" s="1"/>
      <c r="W6838" s="15"/>
    </row>
    <row r="6839" spans="2:23" ht="0" hidden="1" customHeight="1" x14ac:dyDescent="0.2">
      <c r="B6839" s="8"/>
      <c r="C6839" s="8"/>
      <c r="D6839" s="8"/>
      <c r="E6839" s="8"/>
      <c r="F6839" s="8"/>
      <c r="G6839" s="8"/>
      <c r="H6839" s="8"/>
      <c r="I6839" s="8"/>
      <c r="J6839" s="8"/>
      <c r="K6839" s="8"/>
      <c r="L6839" s="8"/>
      <c r="M6839" s="1"/>
      <c r="W6839" s="15"/>
    </row>
    <row r="6840" spans="2:23" ht="0" hidden="1" customHeight="1" x14ac:dyDescent="0.2">
      <c r="B6840" s="8"/>
      <c r="C6840" s="8"/>
      <c r="D6840" s="8"/>
      <c r="E6840" s="8"/>
      <c r="F6840" s="8"/>
      <c r="G6840" s="8"/>
      <c r="H6840" s="8"/>
      <c r="I6840" s="8"/>
      <c r="J6840" s="8"/>
      <c r="K6840" s="8"/>
      <c r="L6840" s="8"/>
      <c r="M6840" s="1"/>
      <c r="W6840" s="15"/>
    </row>
    <row r="6841" spans="2:23" ht="0" hidden="1" customHeight="1" x14ac:dyDescent="0.2">
      <c r="B6841" s="8"/>
      <c r="C6841" s="8"/>
      <c r="D6841" s="8"/>
      <c r="E6841" s="8"/>
      <c r="F6841" s="8"/>
      <c r="G6841" s="8"/>
      <c r="H6841" s="8"/>
      <c r="I6841" s="8"/>
      <c r="J6841" s="8"/>
      <c r="K6841" s="8"/>
      <c r="L6841" s="8"/>
      <c r="M6841" s="1"/>
      <c r="W6841" s="15"/>
    </row>
    <row r="6842" spans="2:23" ht="0" hidden="1" customHeight="1" x14ac:dyDescent="0.2">
      <c r="B6842" s="8"/>
      <c r="C6842" s="8"/>
      <c r="D6842" s="8"/>
      <c r="E6842" s="8"/>
      <c r="F6842" s="8"/>
      <c r="G6842" s="8"/>
      <c r="H6842" s="8"/>
      <c r="I6842" s="8"/>
      <c r="J6842" s="8"/>
      <c r="K6842" s="8"/>
      <c r="L6842" s="8"/>
      <c r="M6842" s="1"/>
      <c r="W6842" s="15"/>
    </row>
    <row r="6843" spans="2:23" ht="0" hidden="1" customHeight="1" x14ac:dyDescent="0.2">
      <c r="B6843" s="8"/>
      <c r="C6843" s="8"/>
      <c r="D6843" s="8"/>
      <c r="E6843" s="8"/>
      <c r="F6843" s="8"/>
      <c r="G6843" s="8"/>
      <c r="H6843" s="8"/>
      <c r="I6843" s="8"/>
      <c r="J6843" s="8"/>
      <c r="K6843" s="8"/>
      <c r="L6843" s="8"/>
      <c r="M6843" s="1"/>
      <c r="W6843" s="15"/>
    </row>
    <row r="6844" spans="2:23" ht="0" hidden="1" customHeight="1" x14ac:dyDescent="0.2">
      <c r="B6844" s="8"/>
      <c r="C6844" s="8"/>
      <c r="D6844" s="8"/>
      <c r="E6844" s="8"/>
      <c r="F6844" s="8"/>
      <c r="G6844" s="8"/>
      <c r="H6844" s="8"/>
      <c r="I6844" s="8"/>
      <c r="J6844" s="8"/>
      <c r="K6844" s="8"/>
      <c r="L6844" s="8"/>
      <c r="M6844" s="1"/>
      <c r="W6844" s="15"/>
    </row>
    <row r="6845" spans="2:23" ht="0" hidden="1" customHeight="1" x14ac:dyDescent="0.2">
      <c r="B6845" s="8"/>
      <c r="C6845" s="8"/>
      <c r="D6845" s="8"/>
      <c r="E6845" s="8"/>
      <c r="F6845" s="8"/>
      <c r="G6845" s="8"/>
      <c r="H6845" s="8"/>
      <c r="I6845" s="8"/>
      <c r="J6845" s="8"/>
      <c r="K6845" s="8"/>
      <c r="L6845" s="8"/>
      <c r="M6845" s="1"/>
      <c r="W6845" s="15"/>
    </row>
    <row r="6846" spans="2:23" ht="0" hidden="1" customHeight="1" x14ac:dyDescent="0.2">
      <c r="B6846" s="8"/>
      <c r="C6846" s="8"/>
      <c r="D6846" s="8"/>
      <c r="E6846" s="8"/>
      <c r="F6846" s="8"/>
      <c r="G6846" s="8"/>
      <c r="H6846" s="8"/>
      <c r="I6846" s="8"/>
      <c r="J6846" s="8"/>
      <c r="K6846" s="8"/>
      <c r="L6846" s="8"/>
      <c r="M6846" s="1"/>
      <c r="W6846" s="15"/>
    </row>
    <row r="6847" spans="2:23" ht="0" hidden="1" customHeight="1" x14ac:dyDescent="0.2">
      <c r="B6847" s="8"/>
      <c r="C6847" s="8"/>
      <c r="D6847" s="8"/>
      <c r="E6847" s="8"/>
      <c r="F6847" s="8"/>
      <c r="G6847" s="8"/>
      <c r="H6847" s="8"/>
      <c r="I6847" s="8"/>
      <c r="J6847" s="8"/>
      <c r="K6847" s="8"/>
      <c r="L6847" s="8"/>
      <c r="M6847" s="1"/>
      <c r="W6847" s="15"/>
    </row>
    <row r="6848" spans="2:23" ht="0" hidden="1" customHeight="1" x14ac:dyDescent="0.2">
      <c r="B6848" s="8"/>
      <c r="C6848" s="8"/>
      <c r="D6848" s="8"/>
      <c r="E6848" s="8"/>
      <c r="F6848" s="8"/>
      <c r="G6848" s="8"/>
      <c r="H6848" s="8"/>
      <c r="I6848" s="8"/>
      <c r="J6848" s="8"/>
      <c r="K6848" s="8"/>
      <c r="L6848" s="8"/>
      <c r="M6848" s="1"/>
      <c r="W6848" s="15"/>
    </row>
    <row r="6849" spans="2:23" ht="0" hidden="1" customHeight="1" x14ac:dyDescent="0.2">
      <c r="B6849" s="8"/>
      <c r="C6849" s="8"/>
      <c r="D6849" s="8"/>
      <c r="E6849" s="8"/>
      <c r="F6849" s="8"/>
      <c r="G6849" s="8"/>
      <c r="H6849" s="8"/>
      <c r="I6849" s="8"/>
      <c r="J6849" s="8"/>
      <c r="K6849" s="8"/>
      <c r="L6849" s="8"/>
      <c r="M6849" s="1"/>
      <c r="W6849" s="15"/>
    </row>
    <row r="6850" spans="2:23" ht="0" hidden="1" customHeight="1" x14ac:dyDescent="0.2">
      <c r="B6850" s="8"/>
      <c r="C6850" s="8"/>
      <c r="D6850" s="8"/>
      <c r="E6850" s="8"/>
      <c r="F6850" s="8"/>
      <c r="G6850" s="8"/>
      <c r="H6850" s="8"/>
      <c r="I6850" s="8"/>
      <c r="J6850" s="8"/>
      <c r="K6850" s="8"/>
      <c r="L6850" s="8"/>
      <c r="M6850" s="1"/>
      <c r="W6850" s="15"/>
    </row>
    <row r="6851" spans="2:23" ht="0" hidden="1" customHeight="1" x14ac:dyDescent="0.2">
      <c r="B6851" s="8"/>
      <c r="C6851" s="8"/>
      <c r="D6851" s="8"/>
      <c r="E6851" s="8"/>
      <c r="F6851" s="8"/>
      <c r="G6851" s="8"/>
      <c r="H6851" s="8"/>
      <c r="I6851" s="8"/>
      <c r="J6851" s="8"/>
      <c r="K6851" s="8"/>
      <c r="L6851" s="8"/>
      <c r="M6851" s="1"/>
      <c r="W6851" s="15"/>
    </row>
    <row r="6852" spans="2:23" ht="0" hidden="1" customHeight="1" x14ac:dyDescent="0.2">
      <c r="B6852" s="8"/>
      <c r="C6852" s="8"/>
      <c r="D6852" s="8"/>
      <c r="E6852" s="8"/>
      <c r="F6852" s="8"/>
      <c r="G6852" s="8"/>
      <c r="H6852" s="8"/>
      <c r="I6852" s="8"/>
      <c r="J6852" s="8"/>
      <c r="K6852" s="8"/>
      <c r="L6852" s="8"/>
      <c r="M6852" s="1"/>
      <c r="W6852" s="15"/>
    </row>
    <row r="6853" spans="2:23" ht="0" hidden="1" customHeight="1" x14ac:dyDescent="0.2">
      <c r="B6853" s="8"/>
      <c r="C6853" s="8"/>
      <c r="D6853" s="8"/>
      <c r="E6853" s="8"/>
      <c r="F6853" s="8"/>
      <c r="G6853" s="8"/>
      <c r="H6853" s="8"/>
      <c r="I6853" s="8"/>
      <c r="J6853" s="8"/>
      <c r="K6853" s="8"/>
      <c r="L6853" s="8"/>
      <c r="M6853" s="1"/>
      <c r="W6853" s="15"/>
    </row>
    <row r="6854" spans="2:23" ht="0" hidden="1" customHeight="1" x14ac:dyDescent="0.2">
      <c r="B6854" s="8"/>
      <c r="C6854" s="8"/>
      <c r="D6854" s="8"/>
      <c r="E6854" s="8"/>
      <c r="F6854" s="8"/>
      <c r="G6854" s="8"/>
      <c r="H6854" s="8"/>
      <c r="I6854" s="8"/>
      <c r="J6854" s="8"/>
      <c r="K6854" s="8"/>
      <c r="L6854" s="8"/>
      <c r="M6854" s="1"/>
      <c r="W6854" s="15"/>
    </row>
    <row r="6855" spans="2:23" ht="0" hidden="1" customHeight="1" x14ac:dyDescent="0.2">
      <c r="B6855" s="8"/>
      <c r="C6855" s="8"/>
      <c r="D6855" s="8"/>
      <c r="E6855" s="8"/>
      <c r="F6855" s="8"/>
      <c r="G6855" s="8"/>
      <c r="H6855" s="8"/>
      <c r="I6855" s="8"/>
      <c r="J6855" s="8"/>
      <c r="K6855" s="8"/>
      <c r="L6855" s="8"/>
      <c r="M6855" s="1"/>
      <c r="W6855" s="15"/>
    </row>
    <row r="6856" spans="2:23" ht="0" hidden="1" customHeight="1" x14ac:dyDescent="0.2">
      <c r="B6856" s="8"/>
      <c r="C6856" s="8"/>
      <c r="D6856" s="8"/>
      <c r="E6856" s="8"/>
      <c r="F6856" s="8"/>
      <c r="G6856" s="8"/>
      <c r="H6856" s="8"/>
      <c r="I6856" s="8"/>
      <c r="J6856" s="8"/>
      <c r="K6856" s="8"/>
      <c r="L6856" s="8"/>
      <c r="M6856" s="1"/>
      <c r="W6856" s="15"/>
    </row>
    <row r="6857" spans="2:23" ht="0" hidden="1" customHeight="1" x14ac:dyDescent="0.2">
      <c r="B6857" s="8"/>
      <c r="C6857" s="8"/>
      <c r="D6857" s="8"/>
      <c r="E6857" s="8"/>
      <c r="F6857" s="8"/>
      <c r="G6857" s="8"/>
      <c r="H6857" s="8"/>
      <c r="I6857" s="8"/>
      <c r="J6857" s="8"/>
      <c r="K6857" s="8"/>
      <c r="L6857" s="8"/>
      <c r="M6857" s="1"/>
      <c r="W6857" s="15"/>
    </row>
    <row r="6858" spans="2:23" ht="0" hidden="1" customHeight="1" x14ac:dyDescent="0.2">
      <c r="B6858" s="8"/>
      <c r="C6858" s="8"/>
      <c r="D6858" s="8"/>
      <c r="E6858" s="8"/>
      <c r="F6858" s="8"/>
      <c r="G6858" s="8"/>
      <c r="H6858" s="8"/>
      <c r="I6858" s="8"/>
      <c r="J6858" s="8"/>
      <c r="K6858" s="8"/>
      <c r="L6858" s="8"/>
      <c r="M6858" s="1"/>
      <c r="W6858" s="15"/>
    </row>
    <row r="6859" spans="2:23" ht="0" hidden="1" customHeight="1" x14ac:dyDescent="0.2">
      <c r="B6859" s="8"/>
      <c r="C6859" s="8"/>
      <c r="D6859" s="8"/>
      <c r="E6859" s="8"/>
      <c r="F6859" s="8"/>
      <c r="G6859" s="8"/>
      <c r="H6859" s="8"/>
      <c r="I6859" s="8"/>
      <c r="J6859" s="8"/>
      <c r="K6859" s="8"/>
      <c r="L6859" s="8"/>
      <c r="M6859" s="1"/>
      <c r="W6859" s="15"/>
    </row>
    <row r="6860" spans="2:23" ht="0" hidden="1" customHeight="1" x14ac:dyDescent="0.2">
      <c r="B6860" s="8"/>
      <c r="C6860" s="8"/>
      <c r="D6860" s="8"/>
      <c r="E6860" s="8"/>
      <c r="F6860" s="8"/>
      <c r="G6860" s="8"/>
      <c r="H6860" s="8"/>
      <c r="I6860" s="8"/>
      <c r="J6860" s="8"/>
      <c r="K6860" s="8"/>
      <c r="L6860" s="8"/>
      <c r="M6860" s="1"/>
      <c r="W6860" s="15"/>
    </row>
    <row r="6861" spans="2:23" ht="0" hidden="1" customHeight="1" x14ac:dyDescent="0.2">
      <c r="B6861" s="8"/>
      <c r="C6861" s="8"/>
      <c r="D6861" s="8"/>
      <c r="E6861" s="8"/>
      <c r="F6861" s="8"/>
      <c r="G6861" s="8"/>
      <c r="H6861" s="8"/>
      <c r="I6861" s="8"/>
      <c r="J6861" s="8"/>
      <c r="K6861" s="8"/>
      <c r="L6861" s="8"/>
      <c r="M6861" s="1"/>
      <c r="W6861" s="15"/>
    </row>
    <row r="6862" spans="2:23" ht="0" hidden="1" customHeight="1" x14ac:dyDescent="0.2">
      <c r="B6862" s="8"/>
      <c r="C6862" s="8"/>
      <c r="D6862" s="8"/>
      <c r="E6862" s="8"/>
      <c r="F6862" s="8"/>
      <c r="G6862" s="8"/>
      <c r="H6862" s="8"/>
      <c r="I6862" s="8"/>
      <c r="J6862" s="8"/>
      <c r="K6862" s="8"/>
      <c r="L6862" s="8"/>
      <c r="M6862" s="1"/>
      <c r="W6862" s="15"/>
    </row>
    <row r="6863" spans="2:23" ht="0" hidden="1" customHeight="1" x14ac:dyDescent="0.2">
      <c r="B6863" s="8"/>
      <c r="C6863" s="8"/>
      <c r="D6863" s="8"/>
      <c r="E6863" s="8"/>
      <c r="F6863" s="8"/>
      <c r="G6863" s="8"/>
      <c r="H6863" s="8"/>
      <c r="I6863" s="8"/>
      <c r="J6863" s="8"/>
      <c r="K6863" s="8"/>
      <c r="L6863" s="8"/>
      <c r="M6863" s="1"/>
      <c r="W6863" s="15"/>
    </row>
    <row r="6864" spans="2:23" ht="0" hidden="1" customHeight="1" x14ac:dyDescent="0.2">
      <c r="B6864" s="8"/>
      <c r="C6864" s="8"/>
      <c r="D6864" s="8"/>
      <c r="E6864" s="8"/>
      <c r="F6864" s="8"/>
      <c r="G6864" s="8"/>
      <c r="H6864" s="8"/>
      <c r="I6864" s="8"/>
      <c r="J6864" s="8"/>
      <c r="K6864" s="8"/>
      <c r="L6864" s="8"/>
      <c r="M6864" s="1"/>
      <c r="W6864" s="15"/>
    </row>
    <row r="6865" spans="2:23" ht="0" hidden="1" customHeight="1" x14ac:dyDescent="0.2">
      <c r="B6865" s="8"/>
      <c r="C6865" s="8"/>
      <c r="D6865" s="8"/>
      <c r="E6865" s="8"/>
      <c r="F6865" s="8"/>
      <c r="G6865" s="8"/>
      <c r="H6865" s="8"/>
      <c r="I6865" s="8"/>
      <c r="J6865" s="8"/>
      <c r="K6865" s="8"/>
      <c r="L6865" s="8"/>
      <c r="M6865" s="1"/>
      <c r="W6865" s="15"/>
    </row>
    <row r="6866" spans="2:23" ht="0" hidden="1" customHeight="1" x14ac:dyDescent="0.2">
      <c r="B6866" s="8"/>
      <c r="C6866" s="8"/>
      <c r="D6866" s="8"/>
      <c r="E6866" s="8"/>
      <c r="F6866" s="8"/>
      <c r="G6866" s="8"/>
      <c r="H6866" s="8"/>
      <c r="I6866" s="8"/>
      <c r="J6866" s="8"/>
      <c r="K6866" s="8"/>
      <c r="L6866" s="8"/>
      <c r="M6866" s="1"/>
      <c r="W6866" s="15"/>
    </row>
    <row r="6867" spans="2:23" ht="0" hidden="1" customHeight="1" x14ac:dyDescent="0.2">
      <c r="B6867" s="8"/>
      <c r="C6867" s="8"/>
      <c r="D6867" s="8"/>
      <c r="E6867" s="8"/>
      <c r="F6867" s="8"/>
      <c r="G6867" s="8"/>
      <c r="H6867" s="8"/>
      <c r="I6867" s="8"/>
      <c r="J6867" s="8"/>
      <c r="K6867" s="8"/>
      <c r="L6867" s="8"/>
      <c r="M6867" s="1"/>
      <c r="W6867" s="15"/>
    </row>
    <row r="6868" spans="2:23" ht="0" hidden="1" customHeight="1" x14ac:dyDescent="0.2">
      <c r="B6868" s="8"/>
      <c r="C6868" s="8"/>
      <c r="D6868" s="8"/>
      <c r="E6868" s="8"/>
      <c r="F6868" s="8"/>
      <c r="G6868" s="8"/>
      <c r="H6868" s="8"/>
      <c r="I6868" s="8"/>
      <c r="J6868" s="8"/>
      <c r="K6868" s="8"/>
      <c r="L6868" s="8"/>
      <c r="M6868" s="1"/>
      <c r="W6868" s="15"/>
    </row>
    <row r="6869" spans="2:23" ht="0" hidden="1" customHeight="1" x14ac:dyDescent="0.2">
      <c r="B6869" s="8"/>
      <c r="C6869" s="8"/>
      <c r="D6869" s="8"/>
      <c r="E6869" s="8"/>
      <c r="F6869" s="8"/>
      <c r="G6869" s="8"/>
      <c r="H6869" s="8"/>
      <c r="I6869" s="8"/>
      <c r="J6869" s="8"/>
      <c r="K6869" s="8"/>
      <c r="L6869" s="8"/>
      <c r="M6869" s="1"/>
      <c r="W6869" s="15"/>
    </row>
    <row r="6870" spans="2:23" ht="0" hidden="1" customHeight="1" x14ac:dyDescent="0.2">
      <c r="B6870" s="8"/>
      <c r="C6870" s="8"/>
      <c r="D6870" s="8"/>
      <c r="E6870" s="8"/>
      <c r="F6870" s="8"/>
      <c r="G6870" s="8"/>
      <c r="H6870" s="8"/>
      <c r="I6870" s="8"/>
      <c r="J6870" s="8"/>
      <c r="K6870" s="8"/>
      <c r="L6870" s="8"/>
      <c r="M6870" s="1"/>
      <c r="W6870" s="15"/>
    </row>
    <row r="6871" spans="2:23" ht="0" hidden="1" customHeight="1" x14ac:dyDescent="0.2">
      <c r="B6871" s="8"/>
      <c r="C6871" s="8"/>
      <c r="D6871" s="8"/>
      <c r="E6871" s="8"/>
      <c r="F6871" s="8"/>
      <c r="G6871" s="8"/>
      <c r="H6871" s="8"/>
      <c r="I6871" s="8"/>
      <c r="J6871" s="8"/>
      <c r="K6871" s="8"/>
      <c r="L6871" s="8"/>
      <c r="M6871" s="1"/>
      <c r="W6871" s="15"/>
    </row>
    <row r="6872" spans="2:23" ht="0" hidden="1" customHeight="1" x14ac:dyDescent="0.2">
      <c r="B6872" s="8"/>
      <c r="C6872" s="8"/>
      <c r="D6872" s="8"/>
      <c r="E6872" s="8"/>
      <c r="F6872" s="8"/>
      <c r="G6872" s="8"/>
      <c r="H6872" s="8"/>
      <c r="I6872" s="8"/>
      <c r="J6872" s="8"/>
      <c r="K6872" s="8"/>
      <c r="L6872" s="8"/>
      <c r="M6872" s="1"/>
      <c r="W6872" s="15"/>
    </row>
    <row r="6873" spans="2:23" ht="0" hidden="1" customHeight="1" x14ac:dyDescent="0.2">
      <c r="B6873" s="8"/>
      <c r="C6873" s="8"/>
      <c r="D6873" s="8"/>
      <c r="E6873" s="8"/>
      <c r="F6873" s="8"/>
      <c r="G6873" s="8"/>
      <c r="H6873" s="8"/>
      <c r="I6873" s="8"/>
      <c r="J6873" s="8"/>
      <c r="K6873" s="8"/>
      <c r="L6873" s="8"/>
      <c r="M6873" s="1"/>
      <c r="W6873" s="15"/>
    </row>
    <row r="6874" spans="2:23" ht="0" hidden="1" customHeight="1" x14ac:dyDescent="0.2">
      <c r="B6874" s="8"/>
      <c r="C6874" s="8"/>
      <c r="D6874" s="8"/>
      <c r="E6874" s="8"/>
      <c r="F6874" s="8"/>
      <c r="G6874" s="8"/>
      <c r="H6874" s="8"/>
      <c r="I6874" s="8"/>
      <c r="J6874" s="8"/>
      <c r="K6874" s="8"/>
      <c r="L6874" s="8"/>
      <c r="M6874" s="1"/>
      <c r="W6874" s="15"/>
    </row>
    <row r="6875" spans="2:23" ht="0" hidden="1" customHeight="1" x14ac:dyDescent="0.2">
      <c r="B6875" s="8"/>
      <c r="C6875" s="8"/>
      <c r="D6875" s="8"/>
      <c r="E6875" s="8"/>
      <c r="F6875" s="8"/>
      <c r="G6875" s="8"/>
      <c r="H6875" s="8"/>
      <c r="I6875" s="8"/>
      <c r="J6875" s="8"/>
      <c r="K6875" s="8"/>
      <c r="L6875" s="8"/>
      <c r="M6875" s="1"/>
      <c r="W6875" s="15"/>
    </row>
    <row r="6876" spans="2:23" ht="0" hidden="1" customHeight="1" x14ac:dyDescent="0.2">
      <c r="B6876" s="8"/>
      <c r="C6876" s="8"/>
      <c r="D6876" s="8"/>
      <c r="E6876" s="8"/>
      <c r="F6876" s="8"/>
      <c r="G6876" s="8"/>
      <c r="H6876" s="8"/>
      <c r="I6876" s="8"/>
      <c r="J6876" s="8"/>
      <c r="K6876" s="8"/>
      <c r="L6876" s="8"/>
      <c r="M6876" s="1"/>
      <c r="W6876" s="15"/>
    </row>
    <row r="6877" spans="2:23" ht="0" hidden="1" customHeight="1" x14ac:dyDescent="0.2">
      <c r="B6877" s="8"/>
      <c r="C6877" s="8"/>
      <c r="D6877" s="8"/>
      <c r="E6877" s="8"/>
      <c r="F6877" s="8"/>
      <c r="G6877" s="8"/>
      <c r="H6877" s="8"/>
      <c r="I6877" s="8"/>
      <c r="J6877" s="8"/>
      <c r="K6877" s="8"/>
      <c r="L6877" s="8"/>
      <c r="M6877" s="1"/>
      <c r="W6877" s="15"/>
    </row>
    <row r="6878" spans="2:23" ht="0" hidden="1" customHeight="1" x14ac:dyDescent="0.2">
      <c r="B6878" s="8"/>
      <c r="C6878" s="8"/>
      <c r="D6878" s="8"/>
      <c r="E6878" s="8"/>
      <c r="F6878" s="8"/>
      <c r="G6878" s="8"/>
      <c r="H6878" s="8"/>
      <c r="I6878" s="8"/>
      <c r="J6878" s="8"/>
      <c r="K6878" s="8"/>
      <c r="L6878" s="8"/>
      <c r="M6878" s="1"/>
      <c r="W6878" s="15"/>
    </row>
    <row r="6879" spans="2:23" ht="0" hidden="1" customHeight="1" x14ac:dyDescent="0.2">
      <c r="B6879" s="8"/>
      <c r="C6879" s="8"/>
      <c r="D6879" s="8"/>
      <c r="E6879" s="8"/>
      <c r="F6879" s="8"/>
      <c r="G6879" s="8"/>
      <c r="H6879" s="8"/>
      <c r="I6879" s="8"/>
      <c r="J6879" s="8"/>
      <c r="K6879" s="8"/>
      <c r="L6879" s="8"/>
      <c r="M6879" s="1"/>
      <c r="W6879" s="15"/>
    </row>
    <row r="6880" spans="2:23" ht="0" hidden="1" customHeight="1" x14ac:dyDescent="0.2">
      <c r="B6880" s="8"/>
      <c r="C6880" s="8"/>
      <c r="D6880" s="8"/>
      <c r="E6880" s="8"/>
      <c r="F6880" s="8"/>
      <c r="G6880" s="8"/>
      <c r="H6880" s="8"/>
      <c r="I6880" s="8"/>
      <c r="J6880" s="8"/>
      <c r="K6880" s="8"/>
      <c r="L6880" s="8"/>
      <c r="M6880" s="1"/>
      <c r="W6880" s="15"/>
    </row>
    <row r="6881" spans="2:23" ht="0" hidden="1" customHeight="1" x14ac:dyDescent="0.2">
      <c r="B6881" s="8"/>
      <c r="C6881" s="8"/>
      <c r="D6881" s="8"/>
      <c r="E6881" s="8"/>
      <c r="F6881" s="8"/>
      <c r="G6881" s="8"/>
      <c r="H6881" s="8"/>
      <c r="I6881" s="8"/>
      <c r="J6881" s="8"/>
      <c r="K6881" s="8"/>
      <c r="L6881" s="8"/>
      <c r="M6881" s="1"/>
      <c r="W6881" s="15"/>
    </row>
    <row r="6882" spans="2:23" ht="0" hidden="1" customHeight="1" x14ac:dyDescent="0.2">
      <c r="B6882" s="8"/>
      <c r="C6882" s="8"/>
      <c r="D6882" s="8"/>
      <c r="E6882" s="8"/>
      <c r="F6882" s="8"/>
      <c r="G6882" s="8"/>
      <c r="H6882" s="8"/>
      <c r="I6882" s="8"/>
      <c r="J6882" s="8"/>
      <c r="K6882" s="8"/>
      <c r="L6882" s="8"/>
      <c r="M6882" s="1"/>
      <c r="W6882" s="15"/>
    </row>
    <row r="6883" spans="2:23" ht="0" hidden="1" customHeight="1" x14ac:dyDescent="0.2">
      <c r="B6883" s="8"/>
      <c r="C6883" s="8"/>
      <c r="D6883" s="8"/>
      <c r="E6883" s="8"/>
      <c r="F6883" s="8"/>
      <c r="G6883" s="8"/>
      <c r="H6883" s="8"/>
      <c r="I6883" s="8"/>
      <c r="J6883" s="8"/>
      <c r="K6883" s="8"/>
      <c r="L6883" s="8"/>
      <c r="M6883" s="1"/>
      <c r="W6883" s="15"/>
    </row>
    <row r="6884" spans="2:23" ht="0" hidden="1" customHeight="1" x14ac:dyDescent="0.2">
      <c r="B6884" s="8"/>
      <c r="C6884" s="8"/>
      <c r="D6884" s="8"/>
      <c r="E6884" s="8"/>
      <c r="F6884" s="8"/>
      <c r="G6884" s="8"/>
      <c r="H6884" s="8"/>
      <c r="I6884" s="8"/>
      <c r="J6884" s="8"/>
      <c r="K6884" s="8"/>
      <c r="L6884" s="8"/>
      <c r="M6884" s="1"/>
      <c r="W6884" s="15"/>
    </row>
    <row r="6885" spans="2:23" ht="0" hidden="1" customHeight="1" x14ac:dyDescent="0.2">
      <c r="B6885" s="8"/>
      <c r="C6885" s="8"/>
      <c r="D6885" s="8"/>
      <c r="E6885" s="8"/>
      <c r="F6885" s="8"/>
      <c r="G6885" s="8"/>
      <c r="H6885" s="8"/>
      <c r="I6885" s="8"/>
      <c r="J6885" s="8"/>
      <c r="K6885" s="8"/>
      <c r="L6885" s="8"/>
      <c r="M6885" s="1"/>
      <c r="W6885" s="15"/>
    </row>
    <row r="6886" spans="2:23" ht="0" hidden="1" customHeight="1" x14ac:dyDescent="0.2">
      <c r="B6886" s="8"/>
      <c r="C6886" s="8"/>
      <c r="D6886" s="8"/>
      <c r="E6886" s="8"/>
      <c r="F6886" s="8"/>
      <c r="G6886" s="8"/>
      <c r="H6886" s="8"/>
      <c r="I6886" s="8"/>
      <c r="J6886" s="8"/>
      <c r="K6886" s="8"/>
      <c r="L6886" s="8"/>
      <c r="M6886" s="1"/>
      <c r="W6886" s="15"/>
    </row>
    <row r="6887" spans="2:23" ht="0" hidden="1" customHeight="1" x14ac:dyDescent="0.2">
      <c r="B6887" s="8"/>
      <c r="C6887" s="8"/>
      <c r="D6887" s="8"/>
      <c r="E6887" s="8"/>
      <c r="F6887" s="8"/>
      <c r="G6887" s="8"/>
      <c r="H6887" s="8"/>
      <c r="I6887" s="8"/>
      <c r="J6887" s="8"/>
      <c r="K6887" s="8"/>
      <c r="L6887" s="8"/>
      <c r="M6887" s="1"/>
      <c r="W6887" s="15"/>
    </row>
    <row r="6888" spans="2:23" ht="0" hidden="1" customHeight="1" x14ac:dyDescent="0.2">
      <c r="B6888" s="8"/>
      <c r="C6888" s="8"/>
      <c r="D6888" s="8"/>
      <c r="E6888" s="8"/>
      <c r="F6888" s="8"/>
      <c r="G6888" s="8"/>
      <c r="H6888" s="8"/>
      <c r="I6888" s="8"/>
      <c r="J6888" s="8"/>
      <c r="K6888" s="8"/>
      <c r="L6888" s="8"/>
      <c r="M6888" s="1"/>
      <c r="W6888" s="15"/>
    </row>
    <row r="6889" spans="2:23" ht="0" hidden="1" customHeight="1" x14ac:dyDescent="0.2">
      <c r="B6889" s="8"/>
      <c r="C6889" s="8"/>
      <c r="D6889" s="8"/>
      <c r="E6889" s="8"/>
      <c r="F6889" s="8"/>
      <c r="G6889" s="8"/>
      <c r="H6889" s="8"/>
      <c r="I6889" s="8"/>
      <c r="J6889" s="8"/>
      <c r="K6889" s="8"/>
      <c r="L6889" s="8"/>
      <c r="M6889" s="1"/>
      <c r="W6889" s="15"/>
    </row>
    <row r="6890" spans="2:23" ht="0" hidden="1" customHeight="1" x14ac:dyDescent="0.2">
      <c r="B6890" s="8"/>
      <c r="C6890" s="8"/>
      <c r="D6890" s="8"/>
      <c r="E6890" s="8"/>
      <c r="F6890" s="8"/>
      <c r="G6890" s="8"/>
      <c r="H6890" s="8"/>
      <c r="I6890" s="8"/>
      <c r="J6890" s="8"/>
      <c r="K6890" s="8"/>
      <c r="L6890" s="8"/>
      <c r="M6890" s="1"/>
      <c r="W6890" s="15"/>
    </row>
    <row r="6891" spans="2:23" ht="0" hidden="1" customHeight="1" x14ac:dyDescent="0.2">
      <c r="B6891" s="8"/>
      <c r="C6891" s="8"/>
      <c r="D6891" s="8"/>
      <c r="E6891" s="8"/>
      <c r="F6891" s="8"/>
      <c r="G6891" s="8"/>
      <c r="H6891" s="8"/>
      <c r="I6891" s="8"/>
      <c r="J6891" s="8"/>
      <c r="K6891" s="8"/>
      <c r="L6891" s="8"/>
      <c r="M6891" s="1"/>
      <c r="W6891" s="15"/>
    </row>
    <row r="6892" spans="2:23" ht="0" hidden="1" customHeight="1" x14ac:dyDescent="0.2">
      <c r="B6892" s="8"/>
      <c r="C6892" s="8"/>
      <c r="D6892" s="8"/>
      <c r="E6892" s="8"/>
      <c r="F6892" s="8"/>
      <c r="G6892" s="8"/>
      <c r="H6892" s="8"/>
      <c r="I6892" s="8"/>
      <c r="J6892" s="8"/>
      <c r="K6892" s="8"/>
      <c r="L6892" s="8"/>
      <c r="M6892" s="1"/>
      <c r="W6892" s="15"/>
    </row>
    <row r="6893" spans="2:23" ht="0" hidden="1" customHeight="1" x14ac:dyDescent="0.2">
      <c r="B6893" s="8"/>
      <c r="C6893" s="8"/>
      <c r="D6893" s="8"/>
      <c r="E6893" s="8"/>
      <c r="F6893" s="8"/>
      <c r="G6893" s="8"/>
      <c r="H6893" s="8"/>
      <c r="I6893" s="8"/>
      <c r="J6893" s="8"/>
      <c r="K6893" s="8"/>
      <c r="L6893" s="8"/>
      <c r="M6893" s="1"/>
      <c r="W6893" s="15"/>
    </row>
    <row r="6894" spans="2:23" ht="0" hidden="1" customHeight="1" x14ac:dyDescent="0.2">
      <c r="B6894" s="8"/>
      <c r="C6894" s="8"/>
      <c r="D6894" s="8"/>
      <c r="E6894" s="8"/>
      <c r="F6894" s="8"/>
      <c r="G6894" s="8"/>
      <c r="H6894" s="8"/>
      <c r="I6894" s="8"/>
      <c r="J6894" s="8"/>
      <c r="K6894" s="8"/>
      <c r="L6894" s="8"/>
      <c r="M6894" s="1"/>
      <c r="W6894" s="15"/>
    </row>
    <row r="6895" spans="2:23" ht="0" hidden="1" customHeight="1" x14ac:dyDescent="0.2">
      <c r="B6895" s="8"/>
      <c r="C6895" s="8"/>
      <c r="D6895" s="8"/>
      <c r="E6895" s="8"/>
      <c r="F6895" s="8"/>
      <c r="G6895" s="8"/>
      <c r="H6895" s="8"/>
      <c r="I6895" s="8"/>
      <c r="J6895" s="8"/>
      <c r="K6895" s="8"/>
      <c r="L6895" s="8"/>
      <c r="M6895" s="1"/>
      <c r="W6895" s="15"/>
    </row>
    <row r="6896" spans="2:23" ht="0" hidden="1" customHeight="1" x14ac:dyDescent="0.2">
      <c r="B6896" s="8"/>
      <c r="C6896" s="8"/>
      <c r="D6896" s="8"/>
      <c r="E6896" s="8"/>
      <c r="F6896" s="8"/>
      <c r="G6896" s="8"/>
      <c r="H6896" s="8"/>
      <c r="I6896" s="8"/>
      <c r="J6896" s="8"/>
      <c r="K6896" s="8"/>
      <c r="L6896" s="8"/>
      <c r="M6896" s="1"/>
      <c r="W6896" s="15"/>
    </row>
    <row r="6897" spans="2:23" ht="0" hidden="1" customHeight="1" x14ac:dyDescent="0.2">
      <c r="B6897" s="8"/>
      <c r="C6897" s="8"/>
      <c r="D6897" s="8"/>
      <c r="E6897" s="8"/>
      <c r="F6897" s="8"/>
      <c r="G6897" s="8"/>
      <c r="H6897" s="8"/>
      <c r="I6897" s="8"/>
      <c r="J6897" s="8"/>
      <c r="K6897" s="8"/>
      <c r="L6897" s="8"/>
      <c r="M6897" s="1"/>
      <c r="W6897" s="15"/>
    </row>
    <row r="6898" spans="2:23" ht="0" hidden="1" customHeight="1" x14ac:dyDescent="0.2">
      <c r="B6898" s="8"/>
      <c r="C6898" s="8"/>
      <c r="D6898" s="8"/>
      <c r="E6898" s="8"/>
      <c r="F6898" s="8"/>
      <c r="G6898" s="8"/>
      <c r="H6898" s="8"/>
      <c r="I6898" s="8"/>
      <c r="J6898" s="8"/>
      <c r="K6898" s="8"/>
      <c r="L6898" s="8"/>
      <c r="M6898" s="1"/>
      <c r="W6898" s="15"/>
    </row>
    <row r="6899" spans="2:23" ht="0" hidden="1" customHeight="1" x14ac:dyDescent="0.2">
      <c r="B6899" s="8"/>
      <c r="C6899" s="8"/>
      <c r="D6899" s="8"/>
      <c r="E6899" s="8"/>
      <c r="F6899" s="8"/>
      <c r="G6899" s="8"/>
      <c r="H6899" s="8"/>
      <c r="I6899" s="8"/>
      <c r="J6899" s="8"/>
      <c r="K6899" s="8"/>
      <c r="L6899" s="8"/>
      <c r="M6899" s="1"/>
      <c r="W6899" s="15"/>
    </row>
    <row r="6900" spans="2:23" ht="0" hidden="1" customHeight="1" x14ac:dyDescent="0.2">
      <c r="B6900" s="8"/>
      <c r="C6900" s="8"/>
      <c r="D6900" s="8"/>
      <c r="E6900" s="8"/>
      <c r="F6900" s="8"/>
      <c r="G6900" s="8"/>
      <c r="H6900" s="8"/>
      <c r="I6900" s="8"/>
      <c r="J6900" s="8"/>
      <c r="K6900" s="8"/>
      <c r="L6900" s="8"/>
      <c r="M6900" s="1"/>
      <c r="W6900" s="15"/>
    </row>
    <row r="6901" spans="2:23" ht="0" hidden="1" customHeight="1" x14ac:dyDescent="0.2">
      <c r="B6901" s="8"/>
      <c r="C6901" s="8"/>
      <c r="D6901" s="8"/>
      <c r="E6901" s="8"/>
      <c r="F6901" s="8"/>
      <c r="G6901" s="8"/>
      <c r="H6901" s="8"/>
      <c r="I6901" s="8"/>
      <c r="J6901" s="8"/>
      <c r="K6901" s="8"/>
      <c r="L6901" s="8"/>
      <c r="M6901" s="1"/>
      <c r="W6901" s="15"/>
    </row>
    <row r="6902" spans="2:23" ht="0" hidden="1" customHeight="1" x14ac:dyDescent="0.2">
      <c r="B6902" s="8"/>
      <c r="C6902" s="8"/>
      <c r="D6902" s="8"/>
      <c r="E6902" s="8"/>
      <c r="F6902" s="8"/>
      <c r="G6902" s="8"/>
      <c r="H6902" s="8"/>
      <c r="I6902" s="8"/>
      <c r="J6902" s="8"/>
      <c r="K6902" s="8"/>
      <c r="L6902" s="8"/>
      <c r="M6902" s="1"/>
      <c r="W6902" s="15"/>
    </row>
    <row r="6903" spans="2:23" ht="0" hidden="1" customHeight="1" x14ac:dyDescent="0.2">
      <c r="B6903" s="8"/>
      <c r="C6903" s="8"/>
      <c r="D6903" s="8"/>
      <c r="E6903" s="8"/>
      <c r="F6903" s="8"/>
      <c r="G6903" s="8"/>
      <c r="H6903" s="8"/>
      <c r="I6903" s="8"/>
      <c r="J6903" s="8"/>
      <c r="K6903" s="8"/>
      <c r="L6903" s="8"/>
      <c r="M6903" s="1"/>
      <c r="W6903" s="15"/>
    </row>
    <row r="6904" spans="2:23" ht="0" hidden="1" customHeight="1" x14ac:dyDescent="0.2">
      <c r="B6904" s="8"/>
      <c r="C6904" s="8"/>
      <c r="D6904" s="8"/>
      <c r="E6904" s="8"/>
      <c r="F6904" s="8"/>
      <c r="G6904" s="8"/>
      <c r="H6904" s="8"/>
      <c r="I6904" s="8"/>
      <c r="J6904" s="8"/>
      <c r="K6904" s="8"/>
      <c r="L6904" s="8"/>
      <c r="M6904" s="1"/>
      <c r="W6904" s="15"/>
    </row>
    <row r="6905" spans="2:23" ht="0" hidden="1" customHeight="1" x14ac:dyDescent="0.2">
      <c r="B6905" s="8"/>
      <c r="C6905" s="8"/>
      <c r="D6905" s="8"/>
      <c r="E6905" s="8"/>
      <c r="F6905" s="8"/>
      <c r="G6905" s="8"/>
      <c r="H6905" s="8"/>
      <c r="I6905" s="8"/>
      <c r="J6905" s="8"/>
      <c r="K6905" s="8"/>
      <c r="L6905" s="8"/>
      <c r="M6905" s="1"/>
      <c r="W6905" s="15"/>
    </row>
    <row r="6906" spans="2:23" ht="0" hidden="1" customHeight="1" x14ac:dyDescent="0.2">
      <c r="B6906" s="8"/>
      <c r="C6906" s="8"/>
      <c r="D6906" s="8"/>
      <c r="E6906" s="8"/>
      <c r="F6906" s="8"/>
      <c r="G6906" s="8"/>
      <c r="H6906" s="8"/>
      <c r="I6906" s="8"/>
      <c r="J6906" s="8"/>
      <c r="K6906" s="8"/>
      <c r="L6906" s="8"/>
      <c r="M6906" s="1"/>
      <c r="W6906" s="15"/>
    </row>
    <row r="6907" spans="2:23" ht="0" hidden="1" customHeight="1" x14ac:dyDescent="0.2">
      <c r="B6907" s="8"/>
      <c r="C6907" s="8"/>
      <c r="D6907" s="8"/>
      <c r="E6907" s="8"/>
      <c r="F6907" s="8"/>
      <c r="G6907" s="8"/>
      <c r="H6907" s="8"/>
      <c r="I6907" s="8"/>
      <c r="J6907" s="8"/>
      <c r="K6907" s="8"/>
      <c r="L6907" s="8"/>
      <c r="M6907" s="1"/>
      <c r="W6907" s="15"/>
    </row>
    <row r="6908" spans="2:23" ht="0" hidden="1" customHeight="1" x14ac:dyDescent="0.2">
      <c r="B6908" s="8"/>
      <c r="C6908" s="8"/>
      <c r="D6908" s="8"/>
      <c r="E6908" s="8"/>
      <c r="F6908" s="8"/>
      <c r="G6908" s="8"/>
      <c r="H6908" s="8"/>
      <c r="I6908" s="8"/>
      <c r="J6908" s="8"/>
      <c r="K6908" s="8"/>
      <c r="L6908" s="8"/>
      <c r="M6908" s="1"/>
      <c r="W6908" s="15"/>
    </row>
    <row r="6909" spans="2:23" ht="0" hidden="1" customHeight="1" x14ac:dyDescent="0.2">
      <c r="B6909" s="8"/>
      <c r="C6909" s="8"/>
      <c r="D6909" s="8"/>
      <c r="E6909" s="8"/>
      <c r="F6909" s="8"/>
      <c r="G6909" s="8"/>
      <c r="H6909" s="8"/>
      <c r="I6909" s="8"/>
      <c r="J6909" s="8"/>
      <c r="K6909" s="8"/>
      <c r="L6909" s="8"/>
      <c r="M6909" s="1"/>
      <c r="W6909" s="15"/>
    </row>
    <row r="6910" spans="2:23" ht="0" hidden="1" customHeight="1" x14ac:dyDescent="0.2">
      <c r="B6910" s="8"/>
      <c r="C6910" s="8"/>
      <c r="D6910" s="8"/>
      <c r="E6910" s="8"/>
      <c r="F6910" s="8"/>
      <c r="G6910" s="8"/>
      <c r="H6910" s="8"/>
      <c r="I6910" s="8"/>
      <c r="J6910" s="8"/>
      <c r="K6910" s="8"/>
      <c r="L6910" s="8"/>
      <c r="M6910" s="1"/>
      <c r="W6910" s="15"/>
    </row>
    <row r="6911" spans="2:23" ht="0" hidden="1" customHeight="1" x14ac:dyDescent="0.2">
      <c r="B6911" s="8"/>
      <c r="C6911" s="8"/>
      <c r="D6911" s="8"/>
      <c r="E6911" s="8"/>
      <c r="F6911" s="8"/>
      <c r="G6911" s="8"/>
      <c r="H6911" s="8"/>
      <c r="I6911" s="8"/>
      <c r="J6911" s="8"/>
      <c r="K6911" s="8"/>
      <c r="L6911" s="8"/>
      <c r="M6911" s="1"/>
      <c r="W6911" s="15"/>
    </row>
    <row r="6912" spans="2:23" ht="0" hidden="1" customHeight="1" x14ac:dyDescent="0.2">
      <c r="B6912" s="8"/>
      <c r="C6912" s="8"/>
      <c r="D6912" s="8"/>
      <c r="E6912" s="8"/>
      <c r="F6912" s="8"/>
      <c r="G6912" s="8"/>
      <c r="H6912" s="8"/>
      <c r="I6912" s="8"/>
      <c r="J6912" s="8"/>
      <c r="K6912" s="8"/>
      <c r="L6912" s="8"/>
      <c r="M6912" s="1"/>
      <c r="W6912" s="15"/>
    </row>
    <row r="6913" spans="2:23" ht="0" hidden="1" customHeight="1" x14ac:dyDescent="0.2">
      <c r="B6913" s="8"/>
      <c r="C6913" s="8"/>
      <c r="D6913" s="8"/>
      <c r="E6913" s="8"/>
      <c r="F6913" s="8"/>
      <c r="G6913" s="8"/>
      <c r="H6913" s="8"/>
      <c r="I6913" s="8"/>
      <c r="J6913" s="8"/>
      <c r="K6913" s="8"/>
      <c r="L6913" s="8"/>
      <c r="M6913" s="1"/>
      <c r="W6913" s="15"/>
    </row>
    <row r="6914" spans="2:23" ht="0" hidden="1" customHeight="1" x14ac:dyDescent="0.2">
      <c r="B6914" s="8"/>
      <c r="C6914" s="8"/>
      <c r="D6914" s="8"/>
      <c r="E6914" s="8"/>
      <c r="F6914" s="8"/>
      <c r="G6914" s="8"/>
      <c r="H6914" s="8"/>
      <c r="I6914" s="8"/>
      <c r="J6914" s="8"/>
      <c r="K6914" s="8"/>
      <c r="L6914" s="8"/>
      <c r="M6914" s="1"/>
      <c r="W6914" s="15"/>
    </row>
    <row r="6915" spans="2:23" ht="0" hidden="1" customHeight="1" x14ac:dyDescent="0.2">
      <c r="B6915" s="8"/>
      <c r="C6915" s="8"/>
      <c r="D6915" s="8"/>
      <c r="E6915" s="8"/>
      <c r="F6915" s="8"/>
      <c r="G6915" s="8"/>
      <c r="H6915" s="8"/>
      <c r="I6915" s="8"/>
      <c r="J6915" s="8"/>
      <c r="K6915" s="8"/>
      <c r="L6915" s="8"/>
      <c r="M6915" s="1"/>
      <c r="W6915" s="15"/>
    </row>
    <row r="6916" spans="2:23" ht="0" hidden="1" customHeight="1" x14ac:dyDescent="0.2">
      <c r="B6916" s="8"/>
      <c r="C6916" s="8"/>
      <c r="D6916" s="8"/>
      <c r="E6916" s="8"/>
      <c r="F6916" s="8"/>
      <c r="G6916" s="8"/>
      <c r="H6916" s="8"/>
      <c r="I6916" s="8"/>
      <c r="J6916" s="8"/>
      <c r="K6916" s="8"/>
      <c r="L6916" s="8"/>
      <c r="M6916" s="1"/>
      <c r="W6916" s="15"/>
    </row>
    <row r="6917" spans="2:23" ht="0" hidden="1" customHeight="1" x14ac:dyDescent="0.2">
      <c r="B6917" s="8"/>
      <c r="C6917" s="8"/>
      <c r="D6917" s="8"/>
      <c r="E6917" s="8"/>
      <c r="F6917" s="8"/>
      <c r="G6917" s="8"/>
      <c r="H6917" s="8"/>
      <c r="I6917" s="8"/>
      <c r="J6917" s="8"/>
      <c r="K6917" s="8"/>
      <c r="L6917" s="8"/>
      <c r="M6917" s="1"/>
      <c r="W6917" s="15"/>
    </row>
    <row r="6918" spans="2:23" ht="0" hidden="1" customHeight="1" x14ac:dyDescent="0.2">
      <c r="B6918" s="8"/>
      <c r="C6918" s="8"/>
      <c r="D6918" s="8"/>
      <c r="E6918" s="8"/>
      <c r="F6918" s="8"/>
      <c r="G6918" s="8"/>
      <c r="H6918" s="8"/>
      <c r="I6918" s="8"/>
      <c r="J6918" s="8"/>
      <c r="K6918" s="8"/>
      <c r="L6918" s="8"/>
      <c r="M6918" s="1"/>
      <c r="W6918" s="15"/>
    </row>
    <row r="6919" spans="2:23" ht="0" hidden="1" customHeight="1" x14ac:dyDescent="0.2">
      <c r="B6919" s="8"/>
      <c r="C6919" s="8"/>
      <c r="D6919" s="8"/>
      <c r="E6919" s="8"/>
      <c r="F6919" s="8"/>
      <c r="G6919" s="8"/>
      <c r="H6919" s="8"/>
      <c r="I6919" s="8"/>
      <c r="J6919" s="8"/>
      <c r="K6919" s="8"/>
      <c r="L6919" s="8"/>
      <c r="M6919" s="1"/>
      <c r="W6919" s="15"/>
    </row>
    <row r="6920" spans="2:23" ht="0" hidden="1" customHeight="1" x14ac:dyDescent="0.2">
      <c r="B6920" s="8"/>
      <c r="C6920" s="8"/>
      <c r="D6920" s="8"/>
      <c r="E6920" s="8"/>
      <c r="F6920" s="8"/>
      <c r="G6920" s="8"/>
      <c r="H6920" s="8"/>
      <c r="I6920" s="8"/>
      <c r="J6920" s="8"/>
      <c r="K6920" s="8"/>
      <c r="L6920" s="8"/>
      <c r="M6920" s="1"/>
      <c r="W6920" s="15"/>
    </row>
    <row r="6921" spans="2:23" ht="0" hidden="1" customHeight="1" x14ac:dyDescent="0.2">
      <c r="B6921" s="8"/>
      <c r="C6921" s="8"/>
      <c r="D6921" s="8"/>
      <c r="E6921" s="8"/>
      <c r="F6921" s="8"/>
      <c r="G6921" s="8"/>
      <c r="H6921" s="8"/>
      <c r="I6921" s="8"/>
      <c r="J6921" s="8"/>
      <c r="K6921" s="8"/>
      <c r="L6921" s="8"/>
      <c r="M6921" s="1"/>
      <c r="W6921" s="15"/>
    </row>
    <row r="6922" spans="2:23" ht="0" hidden="1" customHeight="1" x14ac:dyDescent="0.2">
      <c r="B6922" s="8"/>
      <c r="C6922" s="8"/>
      <c r="D6922" s="8"/>
      <c r="E6922" s="8"/>
      <c r="F6922" s="8"/>
      <c r="G6922" s="8"/>
      <c r="H6922" s="8"/>
      <c r="I6922" s="8"/>
      <c r="J6922" s="8"/>
      <c r="K6922" s="8"/>
      <c r="L6922" s="8"/>
      <c r="M6922" s="1"/>
      <c r="W6922" s="15"/>
    </row>
    <row r="6923" spans="2:23" ht="0" hidden="1" customHeight="1" x14ac:dyDescent="0.2">
      <c r="B6923" s="8"/>
      <c r="C6923" s="8"/>
      <c r="D6923" s="8"/>
      <c r="E6923" s="8"/>
      <c r="F6923" s="8"/>
      <c r="G6923" s="8"/>
      <c r="H6923" s="8"/>
      <c r="I6923" s="8"/>
      <c r="J6923" s="8"/>
      <c r="K6923" s="8"/>
      <c r="L6923" s="8"/>
      <c r="M6923" s="1"/>
      <c r="W6923" s="15"/>
    </row>
    <row r="6924" spans="2:23" ht="0" hidden="1" customHeight="1" x14ac:dyDescent="0.2">
      <c r="B6924" s="8"/>
      <c r="C6924" s="8"/>
      <c r="D6924" s="8"/>
      <c r="E6924" s="8"/>
      <c r="F6924" s="8"/>
      <c r="G6924" s="8"/>
      <c r="H6924" s="8"/>
      <c r="I6924" s="8"/>
      <c r="J6924" s="8"/>
      <c r="K6924" s="8"/>
      <c r="L6924" s="8"/>
      <c r="M6924" s="1"/>
      <c r="W6924" s="15"/>
    </row>
    <row r="6925" spans="2:23" ht="0" hidden="1" customHeight="1" x14ac:dyDescent="0.2">
      <c r="B6925" s="8"/>
      <c r="C6925" s="8"/>
      <c r="D6925" s="8"/>
      <c r="E6925" s="8"/>
      <c r="F6925" s="8"/>
      <c r="G6925" s="8"/>
      <c r="H6925" s="8"/>
      <c r="I6925" s="8"/>
      <c r="J6925" s="8"/>
      <c r="K6925" s="8"/>
      <c r="L6925" s="8"/>
      <c r="M6925" s="1"/>
      <c r="W6925" s="15"/>
    </row>
    <row r="6926" spans="2:23" ht="0" hidden="1" customHeight="1" x14ac:dyDescent="0.2">
      <c r="B6926" s="8"/>
      <c r="C6926" s="8"/>
      <c r="D6926" s="8"/>
      <c r="E6926" s="8"/>
      <c r="F6926" s="8"/>
      <c r="G6926" s="8"/>
      <c r="H6926" s="8"/>
      <c r="I6926" s="8"/>
      <c r="J6926" s="8"/>
      <c r="K6926" s="8"/>
      <c r="L6926" s="8"/>
      <c r="M6926" s="1"/>
      <c r="W6926" s="15"/>
    </row>
    <row r="6927" spans="2:23" ht="0" hidden="1" customHeight="1" x14ac:dyDescent="0.2">
      <c r="B6927" s="8"/>
      <c r="C6927" s="8"/>
      <c r="D6927" s="8"/>
      <c r="E6927" s="8"/>
      <c r="F6927" s="8"/>
      <c r="G6927" s="8"/>
      <c r="H6927" s="8"/>
      <c r="I6927" s="8"/>
      <c r="J6927" s="8"/>
      <c r="K6927" s="8"/>
      <c r="L6927" s="8"/>
      <c r="M6927" s="1"/>
      <c r="W6927" s="15"/>
    </row>
    <row r="6928" spans="2:23" ht="0" hidden="1" customHeight="1" x14ac:dyDescent="0.2">
      <c r="B6928" s="8"/>
      <c r="C6928" s="8"/>
      <c r="D6928" s="8"/>
      <c r="E6928" s="8"/>
      <c r="F6928" s="8"/>
      <c r="G6928" s="8"/>
      <c r="H6928" s="8"/>
      <c r="I6928" s="8"/>
      <c r="J6928" s="8"/>
      <c r="K6928" s="8"/>
      <c r="L6928" s="8"/>
      <c r="M6928" s="1"/>
      <c r="W6928" s="15"/>
    </row>
    <row r="6929" spans="2:23" ht="0" hidden="1" customHeight="1" x14ac:dyDescent="0.2">
      <c r="B6929" s="8"/>
      <c r="C6929" s="8"/>
      <c r="D6929" s="8"/>
      <c r="E6929" s="8"/>
      <c r="F6929" s="8"/>
      <c r="G6929" s="8"/>
      <c r="H6929" s="8"/>
      <c r="I6929" s="8"/>
      <c r="J6929" s="8"/>
      <c r="K6929" s="8"/>
      <c r="L6929" s="8"/>
      <c r="M6929" s="1"/>
      <c r="W6929" s="15"/>
    </row>
    <row r="6930" spans="2:23" ht="0" hidden="1" customHeight="1" x14ac:dyDescent="0.2">
      <c r="B6930" s="8"/>
      <c r="C6930" s="8"/>
      <c r="D6930" s="8"/>
      <c r="E6930" s="8"/>
      <c r="F6930" s="8"/>
      <c r="G6930" s="8"/>
      <c r="H6930" s="8"/>
      <c r="I6930" s="8"/>
      <c r="J6930" s="8"/>
      <c r="K6930" s="8"/>
      <c r="L6930" s="8"/>
      <c r="M6930" s="1"/>
      <c r="W6930" s="15"/>
    </row>
    <row r="6931" spans="2:23" ht="0" hidden="1" customHeight="1" x14ac:dyDescent="0.2">
      <c r="B6931" s="8"/>
      <c r="C6931" s="8"/>
      <c r="D6931" s="8"/>
      <c r="E6931" s="8"/>
      <c r="F6931" s="8"/>
      <c r="G6931" s="8"/>
      <c r="H6931" s="8"/>
      <c r="I6931" s="8"/>
      <c r="J6931" s="8"/>
      <c r="K6931" s="8"/>
      <c r="L6931" s="8"/>
      <c r="M6931" s="1"/>
      <c r="W6931" s="15"/>
    </row>
    <row r="6932" spans="2:23" ht="0" hidden="1" customHeight="1" x14ac:dyDescent="0.2">
      <c r="B6932" s="8"/>
      <c r="C6932" s="8"/>
      <c r="D6932" s="8"/>
      <c r="E6932" s="8"/>
      <c r="F6932" s="8"/>
      <c r="G6932" s="8"/>
      <c r="H6932" s="8"/>
      <c r="I6932" s="8"/>
      <c r="J6932" s="8"/>
      <c r="K6932" s="8"/>
      <c r="L6932" s="8"/>
      <c r="M6932" s="1"/>
      <c r="W6932" s="15"/>
    </row>
    <row r="6933" spans="2:23" ht="0" hidden="1" customHeight="1" x14ac:dyDescent="0.2">
      <c r="B6933" s="8"/>
      <c r="C6933" s="8"/>
      <c r="D6933" s="8"/>
      <c r="E6933" s="8"/>
      <c r="F6933" s="8"/>
      <c r="G6933" s="8"/>
      <c r="H6933" s="8"/>
      <c r="I6933" s="8"/>
      <c r="J6933" s="8"/>
      <c r="K6933" s="8"/>
      <c r="L6933" s="8"/>
      <c r="M6933" s="1"/>
      <c r="W6933" s="15"/>
    </row>
    <row r="6934" spans="2:23" ht="0" hidden="1" customHeight="1" x14ac:dyDescent="0.2">
      <c r="B6934" s="8"/>
      <c r="C6934" s="8"/>
      <c r="D6934" s="8"/>
      <c r="E6934" s="8"/>
      <c r="F6934" s="8"/>
      <c r="G6934" s="8"/>
      <c r="H6934" s="8"/>
      <c r="I6934" s="8"/>
      <c r="J6934" s="8"/>
      <c r="K6934" s="8"/>
      <c r="L6934" s="8"/>
      <c r="M6934" s="1"/>
      <c r="W6934" s="15"/>
    </row>
    <row r="6935" spans="2:23" ht="0" hidden="1" customHeight="1" x14ac:dyDescent="0.2">
      <c r="B6935" s="8"/>
      <c r="C6935" s="8"/>
      <c r="D6935" s="8"/>
      <c r="E6935" s="8"/>
      <c r="F6935" s="8"/>
      <c r="G6935" s="8"/>
      <c r="H6935" s="8"/>
      <c r="I6935" s="8"/>
      <c r="J6935" s="8"/>
      <c r="K6935" s="8"/>
      <c r="L6935" s="8"/>
      <c r="M6935" s="1"/>
      <c r="W6935" s="15"/>
    </row>
    <row r="6936" spans="2:23" ht="0" hidden="1" customHeight="1" x14ac:dyDescent="0.2">
      <c r="B6936" s="8"/>
      <c r="C6936" s="8"/>
      <c r="D6936" s="8"/>
      <c r="E6936" s="8"/>
      <c r="F6936" s="8"/>
      <c r="G6936" s="8"/>
      <c r="H6936" s="8"/>
      <c r="I6936" s="8"/>
      <c r="J6936" s="8"/>
      <c r="K6936" s="8"/>
      <c r="L6936" s="8"/>
      <c r="M6936" s="1"/>
      <c r="W6936" s="15"/>
    </row>
    <row r="6937" spans="2:23" ht="0" hidden="1" customHeight="1" x14ac:dyDescent="0.2">
      <c r="B6937" s="8"/>
      <c r="C6937" s="8"/>
      <c r="D6937" s="8"/>
      <c r="E6937" s="8"/>
      <c r="F6937" s="8"/>
      <c r="G6937" s="8"/>
      <c r="H6937" s="8"/>
      <c r="I6937" s="8"/>
      <c r="J6937" s="8"/>
      <c r="K6937" s="8"/>
      <c r="L6937" s="8"/>
      <c r="M6937" s="1"/>
      <c r="W6937" s="15"/>
    </row>
    <row r="6938" spans="2:23" ht="0" hidden="1" customHeight="1" x14ac:dyDescent="0.2">
      <c r="B6938" s="8"/>
      <c r="C6938" s="8"/>
      <c r="D6938" s="8"/>
      <c r="E6938" s="8"/>
      <c r="F6938" s="8"/>
      <c r="G6938" s="8"/>
      <c r="H6938" s="8"/>
      <c r="I6938" s="8"/>
      <c r="J6938" s="8"/>
      <c r="K6938" s="8"/>
      <c r="L6938" s="8"/>
      <c r="M6938" s="1"/>
      <c r="W6938" s="15"/>
    </row>
    <row r="6939" spans="2:23" ht="0" hidden="1" customHeight="1" x14ac:dyDescent="0.2">
      <c r="B6939" s="8"/>
      <c r="C6939" s="8"/>
      <c r="D6939" s="8"/>
      <c r="E6939" s="8"/>
      <c r="F6939" s="8"/>
      <c r="G6939" s="8"/>
      <c r="H6939" s="8"/>
      <c r="I6939" s="8"/>
      <c r="J6939" s="8"/>
      <c r="K6939" s="8"/>
      <c r="L6939" s="8"/>
      <c r="M6939" s="1"/>
      <c r="W6939" s="15"/>
    </row>
    <row r="6940" spans="2:23" ht="0" hidden="1" customHeight="1" x14ac:dyDescent="0.2">
      <c r="B6940" s="8"/>
      <c r="C6940" s="8"/>
      <c r="D6940" s="8"/>
      <c r="E6940" s="8"/>
      <c r="F6940" s="8"/>
      <c r="G6940" s="8"/>
      <c r="H6940" s="8"/>
      <c r="I6940" s="8"/>
      <c r="J6940" s="8"/>
      <c r="K6940" s="8"/>
      <c r="L6940" s="8"/>
      <c r="M6940" s="1"/>
      <c r="W6940" s="15"/>
    </row>
    <row r="6941" spans="2:23" ht="0" hidden="1" customHeight="1" x14ac:dyDescent="0.2">
      <c r="B6941" s="8"/>
      <c r="C6941" s="8"/>
      <c r="D6941" s="8"/>
      <c r="E6941" s="8"/>
      <c r="F6941" s="8"/>
      <c r="G6941" s="8"/>
      <c r="H6941" s="8"/>
      <c r="I6941" s="8"/>
      <c r="J6941" s="8"/>
      <c r="K6941" s="8"/>
      <c r="L6941" s="8"/>
      <c r="M6941" s="1"/>
      <c r="W6941" s="15"/>
    </row>
    <row r="6942" spans="2:23" ht="0" hidden="1" customHeight="1" x14ac:dyDescent="0.2">
      <c r="B6942" s="8"/>
      <c r="C6942" s="8"/>
      <c r="D6942" s="8"/>
      <c r="E6942" s="8"/>
      <c r="F6942" s="8"/>
      <c r="G6942" s="8"/>
      <c r="H6942" s="8"/>
      <c r="I6942" s="8"/>
      <c r="J6942" s="8"/>
      <c r="K6942" s="8"/>
      <c r="L6942" s="8"/>
      <c r="M6942" s="1"/>
      <c r="W6942" s="15"/>
    </row>
    <row r="6943" spans="2:23" ht="0" hidden="1" customHeight="1" x14ac:dyDescent="0.2">
      <c r="B6943" s="8"/>
      <c r="C6943" s="8"/>
      <c r="D6943" s="8"/>
      <c r="E6943" s="8"/>
      <c r="F6943" s="8"/>
      <c r="G6943" s="8"/>
      <c r="H6943" s="8"/>
      <c r="I6943" s="8"/>
      <c r="J6943" s="8"/>
      <c r="K6943" s="8"/>
      <c r="L6943" s="8"/>
      <c r="M6943" s="1"/>
      <c r="W6943" s="15"/>
    </row>
    <row r="6944" spans="2:23" ht="0" hidden="1" customHeight="1" x14ac:dyDescent="0.2">
      <c r="B6944" s="8"/>
      <c r="C6944" s="8"/>
      <c r="D6944" s="8"/>
      <c r="E6944" s="8"/>
      <c r="F6944" s="8"/>
      <c r="G6944" s="8"/>
      <c r="H6944" s="8"/>
      <c r="I6944" s="8"/>
      <c r="J6944" s="8"/>
      <c r="K6944" s="8"/>
      <c r="L6944" s="8"/>
      <c r="M6944" s="1"/>
      <c r="W6944" s="15"/>
    </row>
    <row r="6945" spans="2:23" ht="0" hidden="1" customHeight="1" x14ac:dyDescent="0.2">
      <c r="B6945" s="8"/>
      <c r="C6945" s="8"/>
      <c r="D6945" s="8"/>
      <c r="E6945" s="8"/>
      <c r="F6945" s="8"/>
      <c r="G6945" s="8"/>
      <c r="H6945" s="8"/>
      <c r="I6945" s="8"/>
      <c r="J6945" s="8"/>
      <c r="K6945" s="8"/>
      <c r="L6945" s="8"/>
      <c r="M6945" s="1"/>
      <c r="W6945" s="15"/>
    </row>
    <row r="6946" spans="2:23" ht="0" hidden="1" customHeight="1" x14ac:dyDescent="0.2">
      <c r="B6946" s="8"/>
      <c r="C6946" s="8"/>
      <c r="D6946" s="8"/>
      <c r="E6946" s="8"/>
      <c r="F6946" s="8"/>
      <c r="G6946" s="8"/>
      <c r="H6946" s="8"/>
      <c r="I6946" s="8"/>
      <c r="J6946" s="8"/>
      <c r="K6946" s="8"/>
      <c r="L6946" s="8"/>
      <c r="M6946" s="1"/>
      <c r="W6946" s="15"/>
    </row>
    <row r="6947" spans="2:23" ht="0" hidden="1" customHeight="1" x14ac:dyDescent="0.2">
      <c r="B6947" s="8"/>
      <c r="C6947" s="8"/>
      <c r="D6947" s="8"/>
      <c r="E6947" s="8"/>
      <c r="F6947" s="8"/>
      <c r="G6947" s="8"/>
      <c r="H6947" s="8"/>
      <c r="I6947" s="8"/>
      <c r="J6947" s="8"/>
      <c r="K6947" s="8"/>
      <c r="L6947" s="8"/>
      <c r="M6947" s="1"/>
      <c r="W6947" s="15"/>
    </row>
    <row r="6948" spans="2:23" ht="0" hidden="1" customHeight="1" x14ac:dyDescent="0.2">
      <c r="B6948" s="8"/>
      <c r="C6948" s="8"/>
      <c r="D6948" s="8"/>
      <c r="E6948" s="8"/>
      <c r="F6948" s="8"/>
      <c r="G6948" s="8"/>
      <c r="H6948" s="8"/>
      <c r="I6948" s="8"/>
      <c r="J6948" s="8"/>
      <c r="K6948" s="8"/>
      <c r="L6948" s="8"/>
      <c r="M6948" s="1"/>
      <c r="W6948" s="15"/>
    </row>
    <row r="6949" spans="2:23" ht="0" hidden="1" customHeight="1" x14ac:dyDescent="0.2">
      <c r="B6949" s="8"/>
      <c r="C6949" s="8"/>
      <c r="D6949" s="8"/>
      <c r="E6949" s="8"/>
      <c r="F6949" s="8"/>
      <c r="G6949" s="8"/>
      <c r="H6949" s="8"/>
      <c r="I6949" s="8"/>
      <c r="J6949" s="8"/>
      <c r="K6949" s="8"/>
      <c r="L6949" s="8"/>
      <c r="M6949" s="1"/>
      <c r="W6949" s="15"/>
    </row>
    <row r="6950" spans="2:23" ht="0" hidden="1" customHeight="1" x14ac:dyDescent="0.2">
      <c r="B6950" s="8"/>
      <c r="C6950" s="8"/>
      <c r="D6950" s="8"/>
      <c r="E6950" s="8"/>
      <c r="F6950" s="8"/>
      <c r="G6950" s="8"/>
      <c r="H6950" s="8"/>
      <c r="I6950" s="8"/>
      <c r="J6950" s="8"/>
      <c r="K6950" s="8"/>
      <c r="L6950" s="8"/>
      <c r="M6950" s="1"/>
      <c r="W6950" s="15"/>
    </row>
    <row r="6951" spans="2:23" ht="0" hidden="1" customHeight="1" x14ac:dyDescent="0.2">
      <c r="B6951" s="8"/>
      <c r="C6951" s="8"/>
      <c r="D6951" s="8"/>
      <c r="E6951" s="8"/>
      <c r="F6951" s="8"/>
      <c r="G6951" s="8"/>
      <c r="H6951" s="8"/>
      <c r="I6951" s="8"/>
      <c r="J6951" s="8"/>
      <c r="K6951" s="8"/>
      <c r="L6951" s="8"/>
      <c r="M6951" s="1"/>
      <c r="W6951" s="15"/>
    </row>
    <row r="6952" spans="2:23" ht="0" hidden="1" customHeight="1" x14ac:dyDescent="0.2">
      <c r="B6952" s="8"/>
      <c r="C6952" s="8"/>
      <c r="D6952" s="8"/>
      <c r="E6952" s="8"/>
      <c r="F6952" s="8"/>
      <c r="G6952" s="8"/>
      <c r="H6952" s="8"/>
      <c r="I6952" s="8"/>
      <c r="J6952" s="8"/>
      <c r="K6952" s="8"/>
      <c r="L6952" s="8"/>
      <c r="M6952" s="1"/>
      <c r="W6952" s="15"/>
    </row>
    <row r="6953" spans="2:23" ht="0" hidden="1" customHeight="1" x14ac:dyDescent="0.2">
      <c r="B6953" s="8"/>
      <c r="C6953" s="8"/>
      <c r="D6953" s="8"/>
      <c r="E6953" s="8"/>
      <c r="F6953" s="8"/>
      <c r="G6953" s="8"/>
      <c r="H6953" s="8"/>
      <c r="I6953" s="8"/>
      <c r="J6953" s="8"/>
      <c r="K6953" s="8"/>
      <c r="L6953" s="8"/>
      <c r="M6953" s="1"/>
      <c r="W6953" s="15"/>
    </row>
    <row r="6954" spans="2:23" ht="0" hidden="1" customHeight="1" x14ac:dyDescent="0.2">
      <c r="B6954" s="8"/>
      <c r="C6954" s="8"/>
      <c r="D6954" s="8"/>
      <c r="E6954" s="8"/>
      <c r="F6954" s="8"/>
      <c r="G6954" s="8"/>
      <c r="H6954" s="8"/>
      <c r="I6954" s="8"/>
      <c r="J6954" s="8"/>
      <c r="K6954" s="8"/>
      <c r="L6954" s="8"/>
      <c r="M6954" s="1"/>
      <c r="W6954" s="15"/>
    </row>
    <row r="6955" spans="2:23" ht="0" hidden="1" customHeight="1" x14ac:dyDescent="0.2">
      <c r="B6955" s="8"/>
      <c r="C6955" s="8"/>
      <c r="D6955" s="8"/>
      <c r="E6955" s="8"/>
      <c r="F6955" s="8"/>
      <c r="G6955" s="8"/>
      <c r="H6955" s="8"/>
      <c r="I6955" s="8"/>
      <c r="J6955" s="8"/>
      <c r="K6955" s="8"/>
      <c r="L6955" s="8"/>
      <c r="M6955" s="1"/>
      <c r="W6955" s="15"/>
    </row>
    <row r="6956" spans="2:23" ht="0" hidden="1" customHeight="1" x14ac:dyDescent="0.2">
      <c r="B6956" s="8"/>
      <c r="C6956" s="8"/>
      <c r="D6956" s="8"/>
      <c r="E6956" s="8"/>
      <c r="F6956" s="8"/>
      <c r="G6956" s="8"/>
      <c r="H6956" s="8"/>
      <c r="I6956" s="8"/>
      <c r="J6956" s="8"/>
      <c r="K6956" s="8"/>
      <c r="L6956" s="8"/>
      <c r="M6956" s="1"/>
      <c r="W6956" s="15"/>
    </row>
    <row r="6957" spans="2:23" ht="0" hidden="1" customHeight="1" x14ac:dyDescent="0.2">
      <c r="B6957" s="8"/>
      <c r="C6957" s="8"/>
      <c r="D6957" s="8"/>
      <c r="E6957" s="8"/>
      <c r="F6957" s="8"/>
      <c r="G6957" s="8"/>
      <c r="H6957" s="8"/>
      <c r="I6957" s="8"/>
      <c r="J6957" s="8"/>
      <c r="K6957" s="8"/>
      <c r="L6957" s="8"/>
      <c r="M6957" s="1"/>
      <c r="W6957" s="15"/>
    </row>
    <row r="6958" spans="2:23" ht="0" hidden="1" customHeight="1" x14ac:dyDescent="0.2">
      <c r="B6958" s="8"/>
      <c r="C6958" s="8"/>
      <c r="D6958" s="8"/>
      <c r="E6958" s="8"/>
      <c r="F6958" s="8"/>
      <c r="G6958" s="8"/>
      <c r="H6958" s="8"/>
      <c r="I6958" s="8"/>
      <c r="J6958" s="8"/>
      <c r="K6958" s="8"/>
      <c r="L6958" s="8"/>
      <c r="M6958" s="1"/>
      <c r="W6958" s="15"/>
    </row>
    <row r="6959" spans="2:23" ht="0" hidden="1" customHeight="1" x14ac:dyDescent="0.2">
      <c r="B6959" s="8"/>
      <c r="C6959" s="8"/>
      <c r="D6959" s="8"/>
      <c r="E6959" s="8"/>
      <c r="F6959" s="8"/>
      <c r="G6959" s="8"/>
      <c r="H6959" s="8"/>
      <c r="I6959" s="8"/>
      <c r="J6959" s="8"/>
      <c r="K6959" s="8"/>
      <c r="L6959" s="8"/>
      <c r="M6959" s="1"/>
      <c r="W6959" s="15"/>
    </row>
    <row r="6960" spans="2:23" ht="0" hidden="1" customHeight="1" x14ac:dyDescent="0.2">
      <c r="B6960" s="8"/>
      <c r="C6960" s="8"/>
      <c r="D6960" s="8"/>
      <c r="E6960" s="8"/>
      <c r="F6960" s="8"/>
      <c r="G6960" s="8"/>
      <c r="H6960" s="8"/>
      <c r="I6960" s="8"/>
      <c r="J6960" s="8"/>
      <c r="K6960" s="8"/>
      <c r="L6960" s="8"/>
      <c r="M6960" s="1"/>
      <c r="W6960" s="15"/>
    </row>
    <row r="6961" spans="2:23" ht="0" hidden="1" customHeight="1" x14ac:dyDescent="0.2">
      <c r="B6961" s="8"/>
      <c r="C6961" s="8"/>
      <c r="D6961" s="8"/>
      <c r="E6961" s="8"/>
      <c r="F6961" s="8"/>
      <c r="G6961" s="8"/>
      <c r="H6961" s="8"/>
      <c r="I6961" s="8"/>
      <c r="J6961" s="8"/>
      <c r="K6961" s="8"/>
      <c r="L6961" s="8"/>
      <c r="M6961" s="1"/>
      <c r="W6961" s="15"/>
    </row>
    <row r="6962" spans="2:23" ht="0" hidden="1" customHeight="1" x14ac:dyDescent="0.2">
      <c r="B6962" s="8"/>
      <c r="C6962" s="8"/>
      <c r="D6962" s="8"/>
      <c r="E6962" s="8"/>
      <c r="F6962" s="8"/>
      <c r="G6962" s="8"/>
      <c r="H6962" s="8"/>
      <c r="I6962" s="8"/>
      <c r="J6962" s="8"/>
      <c r="K6962" s="8"/>
      <c r="L6962" s="8"/>
      <c r="M6962" s="1"/>
      <c r="W6962" s="15"/>
    </row>
    <row r="6963" spans="2:23" ht="0" hidden="1" customHeight="1" x14ac:dyDescent="0.2">
      <c r="B6963" s="8"/>
      <c r="C6963" s="8"/>
      <c r="D6963" s="8"/>
      <c r="E6963" s="8"/>
      <c r="F6963" s="8"/>
      <c r="G6963" s="8"/>
      <c r="H6963" s="8"/>
      <c r="I6963" s="8"/>
      <c r="J6963" s="8"/>
      <c r="K6963" s="8"/>
      <c r="L6963" s="8"/>
      <c r="M6963" s="1"/>
      <c r="W6963" s="15"/>
    </row>
    <row r="6964" spans="2:23" ht="0" hidden="1" customHeight="1" x14ac:dyDescent="0.2">
      <c r="B6964" s="8"/>
      <c r="C6964" s="8"/>
      <c r="D6964" s="8"/>
      <c r="E6964" s="8"/>
      <c r="F6964" s="8"/>
      <c r="G6964" s="8"/>
      <c r="H6964" s="8"/>
      <c r="I6964" s="8"/>
      <c r="J6964" s="8"/>
      <c r="K6964" s="8"/>
      <c r="L6964" s="8"/>
      <c r="M6964" s="1"/>
      <c r="W6964" s="15"/>
    </row>
    <row r="6965" spans="2:23" ht="0" hidden="1" customHeight="1" x14ac:dyDescent="0.2">
      <c r="B6965" s="8"/>
      <c r="C6965" s="8"/>
      <c r="D6965" s="8"/>
      <c r="E6965" s="8"/>
      <c r="F6965" s="8"/>
      <c r="G6965" s="8"/>
      <c r="H6965" s="8"/>
      <c r="I6965" s="8"/>
      <c r="J6965" s="8"/>
      <c r="K6965" s="8"/>
      <c r="L6965" s="8"/>
      <c r="M6965" s="1"/>
      <c r="W6965" s="15"/>
    </row>
    <row r="6966" spans="2:23" ht="0" hidden="1" customHeight="1" x14ac:dyDescent="0.2">
      <c r="B6966" s="8"/>
      <c r="C6966" s="8"/>
      <c r="D6966" s="8"/>
      <c r="E6966" s="8"/>
      <c r="F6966" s="8"/>
      <c r="G6966" s="8"/>
      <c r="H6966" s="8"/>
      <c r="I6966" s="8"/>
      <c r="J6966" s="8"/>
      <c r="K6966" s="8"/>
      <c r="L6966" s="8"/>
      <c r="M6966" s="1"/>
      <c r="W6966" s="15"/>
    </row>
    <row r="6967" spans="2:23" ht="0" hidden="1" customHeight="1" x14ac:dyDescent="0.2">
      <c r="B6967" s="8"/>
      <c r="C6967" s="8"/>
      <c r="D6967" s="8"/>
      <c r="E6967" s="8"/>
      <c r="F6967" s="8"/>
      <c r="G6967" s="8"/>
      <c r="H6967" s="8"/>
      <c r="I6967" s="8"/>
      <c r="J6967" s="8"/>
      <c r="K6967" s="8"/>
      <c r="L6967" s="8"/>
      <c r="M6967" s="1"/>
      <c r="W6967" s="15"/>
    </row>
    <row r="6968" spans="2:23" ht="0" hidden="1" customHeight="1" x14ac:dyDescent="0.2">
      <c r="B6968" s="8"/>
      <c r="C6968" s="8"/>
      <c r="D6968" s="8"/>
      <c r="E6968" s="8"/>
      <c r="F6968" s="8"/>
      <c r="G6968" s="8"/>
      <c r="H6968" s="8"/>
      <c r="I6968" s="8"/>
      <c r="J6968" s="8"/>
      <c r="K6968" s="8"/>
      <c r="L6968" s="8"/>
      <c r="M6968" s="1"/>
      <c r="W6968" s="15"/>
    </row>
    <row r="6969" spans="2:23" ht="0" hidden="1" customHeight="1" x14ac:dyDescent="0.2">
      <c r="B6969" s="8"/>
      <c r="C6969" s="8"/>
      <c r="D6969" s="8"/>
      <c r="E6969" s="8"/>
      <c r="F6969" s="8"/>
      <c r="G6969" s="8"/>
      <c r="H6969" s="8"/>
      <c r="I6969" s="8"/>
      <c r="J6969" s="8"/>
      <c r="K6969" s="8"/>
      <c r="L6969" s="8"/>
      <c r="M6969" s="1"/>
      <c r="W6969" s="15"/>
    </row>
    <row r="6970" spans="2:23" ht="0" hidden="1" customHeight="1" x14ac:dyDescent="0.2">
      <c r="B6970" s="8"/>
      <c r="C6970" s="8"/>
      <c r="D6970" s="8"/>
      <c r="E6970" s="8"/>
      <c r="F6970" s="8"/>
      <c r="G6970" s="8"/>
      <c r="H6970" s="8"/>
      <c r="I6970" s="8"/>
      <c r="J6970" s="8"/>
      <c r="K6970" s="8"/>
      <c r="L6970" s="8"/>
      <c r="M6970" s="1"/>
      <c r="W6970" s="15"/>
    </row>
    <row r="6971" spans="2:23" ht="0" hidden="1" customHeight="1" x14ac:dyDescent="0.2">
      <c r="B6971" s="8"/>
      <c r="C6971" s="8"/>
      <c r="D6971" s="8"/>
      <c r="E6971" s="8"/>
      <c r="F6971" s="8"/>
      <c r="G6971" s="8"/>
      <c r="H6971" s="8"/>
      <c r="I6971" s="8"/>
      <c r="J6971" s="8"/>
      <c r="K6971" s="8"/>
      <c r="L6971" s="8"/>
      <c r="M6971" s="1"/>
      <c r="W6971" s="15"/>
    </row>
    <row r="6972" spans="2:23" ht="0" hidden="1" customHeight="1" x14ac:dyDescent="0.2">
      <c r="B6972" s="8"/>
      <c r="C6972" s="8"/>
      <c r="D6972" s="8"/>
      <c r="E6972" s="8"/>
      <c r="F6972" s="8"/>
      <c r="G6972" s="8"/>
      <c r="H6972" s="8"/>
      <c r="I6972" s="8"/>
      <c r="J6972" s="8"/>
      <c r="K6972" s="8"/>
      <c r="L6972" s="8"/>
      <c r="M6972" s="1"/>
      <c r="W6972" s="15"/>
    </row>
    <row r="6973" spans="2:23" ht="0" hidden="1" customHeight="1" x14ac:dyDescent="0.2">
      <c r="B6973" s="8"/>
      <c r="C6973" s="8"/>
      <c r="D6973" s="8"/>
      <c r="E6973" s="8"/>
      <c r="F6973" s="8"/>
      <c r="G6973" s="8"/>
      <c r="H6973" s="8"/>
      <c r="I6973" s="8"/>
      <c r="J6973" s="8"/>
      <c r="K6973" s="8"/>
      <c r="L6973" s="8"/>
      <c r="M6973" s="1"/>
      <c r="W6973" s="15"/>
    </row>
    <row r="6974" spans="2:23" ht="0" hidden="1" customHeight="1" x14ac:dyDescent="0.2">
      <c r="B6974" s="8"/>
      <c r="C6974" s="8"/>
      <c r="D6974" s="8"/>
      <c r="E6974" s="8"/>
      <c r="F6974" s="8"/>
      <c r="G6974" s="8"/>
      <c r="H6974" s="8"/>
      <c r="I6974" s="8"/>
      <c r="J6974" s="8"/>
      <c r="K6974" s="8"/>
      <c r="L6974" s="8"/>
      <c r="M6974" s="1"/>
      <c r="W6974" s="15"/>
    </row>
    <row r="6975" spans="2:23" ht="0" hidden="1" customHeight="1" x14ac:dyDescent="0.2">
      <c r="B6975" s="8"/>
      <c r="C6975" s="8"/>
      <c r="D6975" s="8"/>
      <c r="E6975" s="8"/>
      <c r="F6975" s="8"/>
      <c r="G6975" s="8"/>
      <c r="H6975" s="8"/>
      <c r="I6975" s="8"/>
      <c r="J6975" s="8"/>
      <c r="K6975" s="8"/>
      <c r="L6975" s="8"/>
      <c r="M6975" s="1"/>
      <c r="W6975" s="15"/>
    </row>
    <row r="6976" spans="2:23" ht="0" hidden="1" customHeight="1" x14ac:dyDescent="0.2">
      <c r="B6976" s="8"/>
      <c r="C6976" s="8"/>
      <c r="D6976" s="8"/>
      <c r="E6976" s="8"/>
      <c r="F6976" s="8"/>
      <c r="G6976" s="8"/>
      <c r="H6976" s="8"/>
      <c r="I6976" s="8"/>
      <c r="J6976" s="8"/>
      <c r="K6976" s="8"/>
      <c r="L6976" s="8"/>
      <c r="M6976" s="1"/>
      <c r="W6976" s="15"/>
    </row>
    <row r="6977" spans="2:23" ht="0" hidden="1" customHeight="1" x14ac:dyDescent="0.2">
      <c r="B6977" s="8"/>
      <c r="C6977" s="8"/>
      <c r="D6977" s="8"/>
      <c r="E6977" s="8"/>
      <c r="F6977" s="8"/>
      <c r="G6977" s="8"/>
      <c r="H6977" s="8"/>
      <c r="I6977" s="8"/>
      <c r="J6977" s="8"/>
      <c r="K6977" s="8"/>
      <c r="L6977" s="8"/>
      <c r="M6977" s="1"/>
      <c r="W6977" s="15"/>
    </row>
    <row r="6978" spans="2:23" ht="0" hidden="1" customHeight="1" x14ac:dyDescent="0.2">
      <c r="B6978" s="8"/>
      <c r="C6978" s="8"/>
      <c r="D6978" s="8"/>
      <c r="E6978" s="8"/>
      <c r="F6978" s="8"/>
      <c r="G6978" s="8"/>
      <c r="H6978" s="8"/>
      <c r="I6978" s="8"/>
      <c r="J6978" s="8"/>
      <c r="K6978" s="8"/>
      <c r="L6978" s="8"/>
      <c r="M6978" s="1"/>
      <c r="W6978" s="15"/>
    </row>
    <row r="6979" spans="2:23" ht="0" hidden="1" customHeight="1" x14ac:dyDescent="0.2">
      <c r="B6979" s="8"/>
      <c r="C6979" s="8"/>
      <c r="D6979" s="8"/>
      <c r="E6979" s="8"/>
      <c r="F6979" s="8"/>
      <c r="G6979" s="8"/>
      <c r="H6979" s="8"/>
      <c r="I6979" s="8"/>
      <c r="J6979" s="8"/>
      <c r="K6979" s="8"/>
      <c r="L6979" s="8"/>
      <c r="M6979" s="1"/>
      <c r="W6979" s="15"/>
    </row>
    <row r="6980" spans="2:23" ht="0" hidden="1" customHeight="1" x14ac:dyDescent="0.2">
      <c r="B6980" s="8"/>
      <c r="C6980" s="8"/>
      <c r="D6980" s="8"/>
      <c r="E6980" s="8"/>
      <c r="F6980" s="8"/>
      <c r="G6980" s="8"/>
      <c r="H6980" s="8"/>
      <c r="I6980" s="8"/>
      <c r="J6980" s="8"/>
      <c r="K6980" s="8"/>
      <c r="L6980" s="8"/>
      <c r="M6980" s="1"/>
      <c r="W6980" s="15"/>
    </row>
    <row r="6981" spans="2:23" ht="0" hidden="1" customHeight="1" x14ac:dyDescent="0.2">
      <c r="B6981" s="8"/>
      <c r="C6981" s="8"/>
      <c r="D6981" s="8"/>
      <c r="E6981" s="8"/>
      <c r="F6981" s="8"/>
      <c r="G6981" s="8"/>
      <c r="H6981" s="8"/>
      <c r="I6981" s="8"/>
      <c r="J6981" s="8"/>
      <c r="K6981" s="8"/>
      <c r="L6981" s="8"/>
      <c r="M6981" s="1"/>
      <c r="W6981" s="15"/>
    </row>
    <row r="6982" spans="2:23" ht="0" hidden="1" customHeight="1" x14ac:dyDescent="0.2">
      <c r="B6982" s="8"/>
      <c r="C6982" s="8"/>
      <c r="D6982" s="8"/>
      <c r="E6982" s="8"/>
      <c r="F6982" s="8"/>
      <c r="G6982" s="8"/>
      <c r="H6982" s="8"/>
      <c r="I6982" s="8"/>
      <c r="J6982" s="8"/>
      <c r="K6982" s="8"/>
      <c r="L6982" s="8"/>
      <c r="M6982" s="1"/>
      <c r="W6982" s="15"/>
    </row>
    <row r="6983" spans="2:23" ht="0" hidden="1" customHeight="1" x14ac:dyDescent="0.2">
      <c r="B6983" s="8"/>
      <c r="C6983" s="8"/>
      <c r="D6983" s="8"/>
      <c r="E6983" s="8"/>
      <c r="F6983" s="8"/>
      <c r="G6983" s="8"/>
      <c r="H6983" s="8"/>
      <c r="I6983" s="8"/>
      <c r="J6983" s="8"/>
      <c r="K6983" s="8"/>
      <c r="L6983" s="8"/>
      <c r="M6983" s="1"/>
      <c r="W6983" s="15"/>
    </row>
    <row r="6984" spans="2:23" ht="0" hidden="1" customHeight="1" x14ac:dyDescent="0.2">
      <c r="B6984" s="8"/>
      <c r="C6984" s="8"/>
      <c r="D6984" s="8"/>
      <c r="E6984" s="8"/>
      <c r="F6984" s="8"/>
      <c r="G6984" s="8"/>
      <c r="H6984" s="8"/>
      <c r="I6984" s="8"/>
      <c r="J6984" s="8"/>
      <c r="K6984" s="8"/>
      <c r="L6984" s="8"/>
      <c r="M6984" s="1"/>
      <c r="W6984" s="15"/>
    </row>
    <row r="6985" spans="2:23" ht="0" hidden="1" customHeight="1" x14ac:dyDescent="0.2">
      <c r="B6985" s="8"/>
      <c r="C6985" s="8"/>
      <c r="D6985" s="8"/>
      <c r="E6985" s="8"/>
      <c r="F6985" s="8"/>
      <c r="G6985" s="8"/>
      <c r="H6985" s="8"/>
      <c r="I6985" s="8"/>
      <c r="J6985" s="8"/>
      <c r="K6985" s="8"/>
      <c r="L6985" s="8"/>
      <c r="M6985" s="1"/>
      <c r="W6985" s="15"/>
    </row>
    <row r="6986" spans="2:23" ht="0" hidden="1" customHeight="1" x14ac:dyDescent="0.2">
      <c r="B6986" s="8"/>
      <c r="C6986" s="8"/>
      <c r="D6986" s="8"/>
      <c r="E6986" s="8"/>
      <c r="F6986" s="8"/>
      <c r="G6986" s="8"/>
      <c r="H6986" s="8"/>
      <c r="I6986" s="8"/>
      <c r="J6986" s="8"/>
      <c r="K6986" s="8"/>
      <c r="L6986" s="8"/>
      <c r="M6986" s="1"/>
      <c r="W6986" s="15"/>
    </row>
    <row r="6987" spans="2:23" ht="0" hidden="1" customHeight="1" x14ac:dyDescent="0.2">
      <c r="B6987" s="8"/>
      <c r="C6987" s="8"/>
      <c r="D6987" s="8"/>
      <c r="E6987" s="8"/>
      <c r="F6987" s="8"/>
      <c r="G6987" s="8"/>
      <c r="H6987" s="8"/>
      <c r="I6987" s="8"/>
      <c r="J6987" s="8"/>
      <c r="K6987" s="8"/>
      <c r="L6987" s="8"/>
      <c r="M6987" s="1"/>
      <c r="W6987" s="15"/>
    </row>
    <row r="6988" spans="2:23" ht="0" hidden="1" customHeight="1" x14ac:dyDescent="0.2">
      <c r="B6988" s="8"/>
      <c r="C6988" s="8"/>
      <c r="D6988" s="8"/>
      <c r="E6988" s="8"/>
      <c r="F6988" s="8"/>
      <c r="G6988" s="8"/>
      <c r="H6988" s="8"/>
      <c r="I6988" s="8"/>
      <c r="J6988" s="8"/>
      <c r="K6988" s="8"/>
      <c r="L6988" s="8"/>
      <c r="M6988" s="1"/>
      <c r="W6988" s="15"/>
    </row>
    <row r="6989" spans="2:23" ht="0" hidden="1" customHeight="1" x14ac:dyDescent="0.2">
      <c r="B6989" s="8"/>
      <c r="C6989" s="8"/>
      <c r="D6989" s="8"/>
      <c r="E6989" s="8"/>
      <c r="F6989" s="8"/>
      <c r="G6989" s="8"/>
      <c r="H6989" s="8"/>
      <c r="I6989" s="8"/>
      <c r="J6989" s="8"/>
      <c r="K6989" s="8"/>
      <c r="L6989" s="8"/>
      <c r="M6989" s="1"/>
      <c r="W6989" s="15"/>
    </row>
    <row r="6990" spans="2:23" ht="0" hidden="1" customHeight="1" x14ac:dyDescent="0.2">
      <c r="B6990" s="8"/>
      <c r="C6990" s="8"/>
      <c r="D6990" s="8"/>
      <c r="E6990" s="8"/>
      <c r="F6990" s="8"/>
      <c r="G6990" s="8"/>
      <c r="H6990" s="8"/>
      <c r="I6990" s="8"/>
      <c r="J6990" s="8"/>
      <c r="K6990" s="8"/>
      <c r="L6990" s="8"/>
      <c r="M6990" s="1"/>
      <c r="W6990" s="15"/>
    </row>
    <row r="6991" spans="2:23" ht="0" hidden="1" customHeight="1" x14ac:dyDescent="0.2">
      <c r="B6991" s="8"/>
      <c r="C6991" s="8"/>
      <c r="D6991" s="8"/>
      <c r="E6991" s="8"/>
      <c r="F6991" s="8"/>
      <c r="G6991" s="8"/>
      <c r="H6991" s="8"/>
      <c r="I6991" s="8"/>
      <c r="J6991" s="8"/>
      <c r="K6991" s="8"/>
      <c r="L6991" s="8"/>
      <c r="M6991" s="1"/>
      <c r="W6991" s="15"/>
    </row>
    <row r="6992" spans="2:23" ht="0" hidden="1" customHeight="1" x14ac:dyDescent="0.2">
      <c r="B6992" s="8"/>
      <c r="C6992" s="8"/>
      <c r="D6992" s="8"/>
      <c r="E6992" s="8"/>
      <c r="F6992" s="8"/>
      <c r="G6992" s="8"/>
      <c r="H6992" s="8"/>
      <c r="I6992" s="8"/>
      <c r="J6992" s="8"/>
      <c r="K6992" s="8"/>
      <c r="L6992" s="8"/>
      <c r="M6992" s="1"/>
      <c r="W6992" s="15"/>
    </row>
    <row r="6993" spans="2:23" ht="0" hidden="1" customHeight="1" x14ac:dyDescent="0.2">
      <c r="B6993" s="8"/>
      <c r="C6993" s="8"/>
      <c r="D6993" s="8"/>
      <c r="E6993" s="8"/>
      <c r="F6993" s="8"/>
      <c r="G6993" s="8"/>
      <c r="H6993" s="8"/>
      <c r="I6993" s="8"/>
      <c r="J6993" s="8"/>
      <c r="K6993" s="8"/>
      <c r="L6993" s="8"/>
      <c r="M6993" s="1"/>
      <c r="W6993" s="15"/>
    </row>
    <row r="6994" spans="2:23" ht="0" hidden="1" customHeight="1" x14ac:dyDescent="0.2">
      <c r="B6994" s="8"/>
      <c r="C6994" s="8"/>
      <c r="D6994" s="8"/>
      <c r="E6994" s="8"/>
      <c r="F6994" s="8"/>
      <c r="G6994" s="8"/>
      <c r="H6994" s="8"/>
      <c r="I6994" s="8"/>
      <c r="J6994" s="8"/>
      <c r="K6994" s="8"/>
      <c r="L6994" s="8"/>
      <c r="M6994" s="1"/>
      <c r="W6994" s="15"/>
    </row>
    <row r="6995" spans="2:23" ht="0" hidden="1" customHeight="1" x14ac:dyDescent="0.2">
      <c r="B6995" s="8"/>
      <c r="C6995" s="8"/>
      <c r="D6995" s="8"/>
      <c r="E6995" s="8"/>
      <c r="F6995" s="8"/>
      <c r="G6995" s="8"/>
      <c r="H6995" s="8"/>
      <c r="I6995" s="8"/>
      <c r="J6995" s="8"/>
      <c r="K6995" s="8"/>
      <c r="L6995" s="8"/>
      <c r="M6995" s="1"/>
      <c r="W6995" s="15"/>
    </row>
    <row r="6996" spans="2:23" ht="0" hidden="1" customHeight="1" x14ac:dyDescent="0.2">
      <c r="B6996" s="8"/>
      <c r="C6996" s="8"/>
      <c r="D6996" s="8"/>
      <c r="E6996" s="8"/>
      <c r="F6996" s="8"/>
      <c r="G6996" s="8"/>
      <c r="H6996" s="8"/>
      <c r="I6996" s="8"/>
      <c r="J6996" s="8"/>
      <c r="K6996" s="8"/>
      <c r="L6996" s="8"/>
      <c r="M6996" s="1"/>
      <c r="W6996" s="15"/>
    </row>
    <row r="6997" spans="2:23" ht="0" hidden="1" customHeight="1" x14ac:dyDescent="0.2">
      <c r="B6997" s="8"/>
      <c r="C6997" s="8"/>
      <c r="D6997" s="8"/>
      <c r="E6997" s="8"/>
      <c r="F6997" s="8"/>
      <c r="G6997" s="8"/>
      <c r="H6997" s="8"/>
      <c r="I6997" s="8"/>
      <c r="J6997" s="8"/>
      <c r="K6997" s="8"/>
      <c r="L6997" s="8"/>
      <c r="M6997" s="1"/>
      <c r="W6997" s="15"/>
    </row>
    <row r="6998" spans="2:23" ht="0" hidden="1" customHeight="1" x14ac:dyDescent="0.2">
      <c r="B6998" s="8"/>
      <c r="C6998" s="8"/>
      <c r="D6998" s="8"/>
      <c r="E6998" s="8"/>
      <c r="F6998" s="8"/>
      <c r="G6998" s="8"/>
      <c r="H6998" s="8"/>
      <c r="I6998" s="8"/>
      <c r="J6998" s="8"/>
      <c r="K6998" s="8"/>
      <c r="L6998" s="8"/>
      <c r="M6998" s="1"/>
      <c r="W6998" s="15"/>
    </row>
    <row r="6999" spans="2:23" ht="0" hidden="1" customHeight="1" x14ac:dyDescent="0.2">
      <c r="B6999" s="8"/>
      <c r="C6999" s="8"/>
      <c r="D6999" s="8"/>
      <c r="E6999" s="8"/>
      <c r="F6999" s="8"/>
      <c r="G6999" s="8"/>
      <c r="H6999" s="8"/>
      <c r="I6999" s="8"/>
      <c r="J6999" s="8"/>
      <c r="K6999" s="8"/>
      <c r="L6999" s="8"/>
      <c r="M6999" s="1"/>
      <c r="W6999" s="15"/>
    </row>
    <row r="7000" spans="2:23" ht="0" hidden="1" customHeight="1" x14ac:dyDescent="0.2">
      <c r="B7000" s="8"/>
      <c r="C7000" s="8"/>
      <c r="D7000" s="8"/>
      <c r="E7000" s="8"/>
      <c r="F7000" s="8"/>
      <c r="G7000" s="8"/>
      <c r="H7000" s="8"/>
      <c r="I7000" s="8"/>
      <c r="J7000" s="8"/>
      <c r="K7000" s="8"/>
      <c r="L7000" s="8"/>
      <c r="M7000" s="1"/>
      <c r="W7000" s="15"/>
    </row>
    <row r="7001" spans="2:23" ht="0" hidden="1" customHeight="1" x14ac:dyDescent="0.2">
      <c r="B7001" s="8"/>
      <c r="C7001" s="8"/>
      <c r="D7001" s="8"/>
      <c r="E7001" s="8"/>
      <c r="F7001" s="8"/>
      <c r="G7001" s="8"/>
      <c r="H7001" s="8"/>
      <c r="I7001" s="8"/>
      <c r="J7001" s="8"/>
      <c r="K7001" s="8"/>
      <c r="L7001" s="8"/>
      <c r="M7001" s="1"/>
      <c r="W7001" s="15"/>
    </row>
    <row r="7002" spans="2:23" ht="0" hidden="1" customHeight="1" x14ac:dyDescent="0.2">
      <c r="B7002" s="8"/>
      <c r="C7002" s="8"/>
      <c r="D7002" s="8"/>
      <c r="E7002" s="8"/>
      <c r="F7002" s="8"/>
      <c r="G7002" s="8"/>
      <c r="H7002" s="8"/>
      <c r="I7002" s="8"/>
      <c r="J7002" s="8"/>
      <c r="K7002" s="8"/>
      <c r="L7002" s="8"/>
      <c r="M7002" s="1"/>
      <c r="W7002" s="15"/>
    </row>
    <row r="7003" spans="2:23" ht="0" hidden="1" customHeight="1" x14ac:dyDescent="0.2">
      <c r="B7003" s="8"/>
      <c r="C7003" s="8"/>
      <c r="D7003" s="8"/>
      <c r="E7003" s="8"/>
      <c r="F7003" s="8"/>
      <c r="G7003" s="8"/>
      <c r="H7003" s="8"/>
      <c r="I7003" s="8"/>
      <c r="J7003" s="8"/>
      <c r="K7003" s="8"/>
      <c r="L7003" s="8"/>
      <c r="M7003" s="1"/>
      <c r="W7003" s="15"/>
    </row>
    <row r="7004" spans="2:23" ht="0" hidden="1" customHeight="1" x14ac:dyDescent="0.2">
      <c r="B7004" s="8"/>
      <c r="C7004" s="8"/>
      <c r="D7004" s="8"/>
      <c r="E7004" s="8"/>
      <c r="F7004" s="8"/>
      <c r="G7004" s="8"/>
      <c r="H7004" s="8"/>
      <c r="I7004" s="8"/>
      <c r="J7004" s="8"/>
      <c r="K7004" s="8"/>
      <c r="L7004" s="8"/>
      <c r="M7004" s="1"/>
      <c r="W7004" s="15"/>
    </row>
    <row r="7005" spans="2:23" ht="0" hidden="1" customHeight="1" x14ac:dyDescent="0.2">
      <c r="B7005" s="8"/>
      <c r="C7005" s="8"/>
      <c r="D7005" s="8"/>
      <c r="E7005" s="8"/>
      <c r="F7005" s="8"/>
      <c r="G7005" s="8"/>
      <c r="H7005" s="8"/>
      <c r="I7005" s="8"/>
      <c r="J7005" s="8"/>
      <c r="K7005" s="8"/>
      <c r="L7005" s="8"/>
      <c r="M7005" s="1"/>
      <c r="W7005" s="15"/>
    </row>
    <row r="7006" spans="2:23" ht="0" hidden="1" customHeight="1" x14ac:dyDescent="0.2">
      <c r="B7006" s="8"/>
      <c r="C7006" s="8"/>
      <c r="D7006" s="8"/>
      <c r="E7006" s="8"/>
      <c r="F7006" s="8"/>
      <c r="G7006" s="8"/>
      <c r="H7006" s="8"/>
      <c r="I7006" s="8"/>
      <c r="J7006" s="8"/>
      <c r="K7006" s="8"/>
      <c r="L7006" s="8"/>
      <c r="M7006" s="1"/>
      <c r="W7006" s="15"/>
    </row>
    <row r="7007" spans="2:23" ht="0" hidden="1" customHeight="1" x14ac:dyDescent="0.2">
      <c r="B7007" s="8"/>
      <c r="C7007" s="8"/>
      <c r="D7007" s="8"/>
      <c r="E7007" s="8"/>
      <c r="F7007" s="8"/>
      <c r="G7007" s="8"/>
      <c r="H7007" s="8"/>
      <c r="I7007" s="8"/>
      <c r="J7007" s="8"/>
      <c r="K7007" s="8"/>
      <c r="L7007" s="8"/>
      <c r="M7007" s="1"/>
      <c r="W7007" s="15"/>
    </row>
    <row r="7008" spans="2:23" ht="0" hidden="1" customHeight="1" x14ac:dyDescent="0.2">
      <c r="B7008" s="8"/>
      <c r="C7008" s="8"/>
      <c r="D7008" s="8"/>
      <c r="E7008" s="8"/>
      <c r="F7008" s="8"/>
      <c r="G7008" s="8"/>
      <c r="H7008" s="8"/>
      <c r="I7008" s="8"/>
      <c r="J7008" s="8"/>
      <c r="K7008" s="8"/>
      <c r="L7008" s="8"/>
      <c r="M7008" s="1"/>
      <c r="W7008" s="15"/>
    </row>
    <row r="7009" spans="2:23" ht="0" hidden="1" customHeight="1" x14ac:dyDescent="0.2">
      <c r="B7009" s="8"/>
      <c r="C7009" s="8"/>
      <c r="D7009" s="8"/>
      <c r="E7009" s="8"/>
      <c r="F7009" s="8"/>
      <c r="G7009" s="8"/>
      <c r="H7009" s="8"/>
      <c r="I7009" s="8"/>
      <c r="J7009" s="8"/>
      <c r="K7009" s="8"/>
      <c r="L7009" s="8"/>
      <c r="M7009" s="1"/>
      <c r="W7009" s="15"/>
    </row>
    <row r="7010" spans="2:23" ht="0" hidden="1" customHeight="1" x14ac:dyDescent="0.2">
      <c r="B7010" s="8"/>
      <c r="C7010" s="8"/>
      <c r="D7010" s="8"/>
      <c r="E7010" s="8"/>
      <c r="F7010" s="8"/>
      <c r="G7010" s="8"/>
      <c r="H7010" s="8"/>
      <c r="I7010" s="8"/>
      <c r="J7010" s="8"/>
      <c r="K7010" s="8"/>
      <c r="L7010" s="8"/>
      <c r="M7010" s="1"/>
      <c r="W7010" s="15"/>
    </row>
    <row r="7011" spans="2:23" ht="0" hidden="1" customHeight="1" x14ac:dyDescent="0.2">
      <c r="B7011" s="8"/>
      <c r="C7011" s="8"/>
      <c r="D7011" s="8"/>
      <c r="E7011" s="8"/>
      <c r="F7011" s="8"/>
      <c r="G7011" s="8"/>
      <c r="H7011" s="8"/>
      <c r="I7011" s="8"/>
      <c r="J7011" s="8"/>
      <c r="K7011" s="8"/>
      <c r="L7011" s="8"/>
      <c r="M7011" s="1"/>
      <c r="W7011" s="15"/>
    </row>
    <row r="7012" spans="2:23" ht="0" hidden="1" customHeight="1" x14ac:dyDescent="0.2">
      <c r="B7012" s="8"/>
      <c r="C7012" s="8"/>
      <c r="D7012" s="8"/>
      <c r="E7012" s="8"/>
      <c r="F7012" s="8"/>
      <c r="G7012" s="8"/>
      <c r="H7012" s="8"/>
      <c r="I7012" s="8"/>
      <c r="J7012" s="8"/>
      <c r="K7012" s="8"/>
      <c r="L7012" s="8"/>
      <c r="M7012" s="1"/>
      <c r="W7012" s="15"/>
    </row>
    <row r="7013" spans="2:23" ht="0" hidden="1" customHeight="1" x14ac:dyDescent="0.2">
      <c r="B7013" s="8"/>
      <c r="C7013" s="8"/>
      <c r="D7013" s="8"/>
      <c r="E7013" s="8"/>
      <c r="F7013" s="8"/>
      <c r="G7013" s="8"/>
      <c r="H7013" s="8"/>
      <c r="I7013" s="8"/>
      <c r="J7013" s="8"/>
      <c r="K7013" s="8"/>
      <c r="L7013" s="8"/>
      <c r="M7013" s="1"/>
      <c r="W7013" s="15"/>
    </row>
    <row r="7014" spans="2:23" ht="0" hidden="1" customHeight="1" x14ac:dyDescent="0.2">
      <c r="B7014" s="8"/>
      <c r="C7014" s="8"/>
      <c r="D7014" s="8"/>
      <c r="E7014" s="8"/>
      <c r="F7014" s="8"/>
      <c r="G7014" s="8"/>
      <c r="H7014" s="8"/>
      <c r="I7014" s="8"/>
      <c r="J7014" s="8"/>
      <c r="K7014" s="8"/>
      <c r="L7014" s="8"/>
      <c r="M7014" s="1"/>
      <c r="W7014" s="15"/>
    </row>
    <row r="7015" spans="2:23" ht="0" hidden="1" customHeight="1" x14ac:dyDescent="0.2">
      <c r="B7015" s="8"/>
      <c r="C7015" s="8"/>
      <c r="D7015" s="8"/>
      <c r="E7015" s="8"/>
      <c r="F7015" s="8"/>
      <c r="G7015" s="8"/>
      <c r="H7015" s="8"/>
      <c r="I7015" s="8"/>
      <c r="J7015" s="8"/>
      <c r="K7015" s="8"/>
      <c r="L7015" s="8"/>
      <c r="M7015" s="1"/>
      <c r="W7015" s="15"/>
    </row>
    <row r="7016" spans="2:23" ht="0" hidden="1" customHeight="1" x14ac:dyDescent="0.2">
      <c r="B7016" s="8"/>
      <c r="C7016" s="8"/>
      <c r="D7016" s="8"/>
      <c r="E7016" s="8"/>
      <c r="F7016" s="8"/>
      <c r="G7016" s="8"/>
      <c r="H7016" s="8"/>
      <c r="I7016" s="8"/>
      <c r="J7016" s="8"/>
      <c r="K7016" s="8"/>
      <c r="L7016" s="8"/>
      <c r="M7016" s="1"/>
      <c r="W7016" s="15"/>
    </row>
    <row r="7017" spans="2:23" ht="0" hidden="1" customHeight="1" x14ac:dyDescent="0.2">
      <c r="B7017" s="8"/>
      <c r="C7017" s="8"/>
      <c r="D7017" s="8"/>
      <c r="E7017" s="8"/>
      <c r="F7017" s="8"/>
      <c r="G7017" s="8"/>
      <c r="H7017" s="8"/>
      <c r="I7017" s="8"/>
      <c r="J7017" s="8"/>
      <c r="K7017" s="8"/>
      <c r="L7017" s="8"/>
      <c r="M7017" s="1"/>
      <c r="W7017" s="15"/>
    </row>
    <row r="7018" spans="2:23" ht="0" hidden="1" customHeight="1" x14ac:dyDescent="0.2">
      <c r="B7018" s="8"/>
      <c r="C7018" s="8"/>
      <c r="D7018" s="8"/>
      <c r="E7018" s="8"/>
      <c r="F7018" s="8"/>
      <c r="G7018" s="8"/>
      <c r="H7018" s="8"/>
      <c r="I7018" s="8"/>
      <c r="J7018" s="8"/>
      <c r="K7018" s="8"/>
      <c r="L7018" s="8"/>
      <c r="M7018" s="1"/>
      <c r="W7018" s="15"/>
    </row>
    <row r="7019" spans="2:23" ht="0" hidden="1" customHeight="1" x14ac:dyDescent="0.2">
      <c r="B7019" s="8"/>
      <c r="C7019" s="8"/>
      <c r="D7019" s="8"/>
      <c r="E7019" s="8"/>
      <c r="F7019" s="8"/>
      <c r="G7019" s="8"/>
      <c r="H7019" s="8"/>
      <c r="I7019" s="8"/>
      <c r="J7019" s="8"/>
      <c r="K7019" s="8"/>
      <c r="L7019" s="8"/>
      <c r="M7019" s="1"/>
      <c r="W7019" s="15"/>
    </row>
    <row r="7020" spans="2:23" ht="0" hidden="1" customHeight="1" x14ac:dyDescent="0.2">
      <c r="B7020" s="8"/>
      <c r="C7020" s="8"/>
      <c r="D7020" s="8"/>
      <c r="E7020" s="8"/>
      <c r="F7020" s="8"/>
      <c r="G7020" s="8"/>
      <c r="H7020" s="8"/>
      <c r="I7020" s="8"/>
      <c r="J7020" s="8"/>
      <c r="K7020" s="8"/>
      <c r="L7020" s="8"/>
      <c r="M7020" s="1"/>
      <c r="W7020" s="15"/>
    </row>
    <row r="7021" spans="2:23" ht="0" hidden="1" customHeight="1" x14ac:dyDescent="0.2">
      <c r="B7021" s="8"/>
      <c r="C7021" s="8"/>
      <c r="D7021" s="8"/>
      <c r="E7021" s="8"/>
      <c r="F7021" s="8"/>
      <c r="G7021" s="8"/>
      <c r="H7021" s="8"/>
      <c r="I7021" s="8"/>
      <c r="J7021" s="8"/>
      <c r="K7021" s="8"/>
      <c r="L7021" s="8"/>
      <c r="M7021" s="1"/>
      <c r="W7021" s="15"/>
    </row>
    <row r="7022" spans="2:23" ht="0" hidden="1" customHeight="1" x14ac:dyDescent="0.2">
      <c r="B7022" s="8"/>
      <c r="C7022" s="8"/>
      <c r="D7022" s="8"/>
      <c r="E7022" s="8"/>
      <c r="F7022" s="8"/>
      <c r="G7022" s="8"/>
      <c r="H7022" s="8"/>
      <c r="I7022" s="8"/>
      <c r="J7022" s="8"/>
      <c r="K7022" s="8"/>
      <c r="L7022" s="8"/>
      <c r="M7022" s="1"/>
      <c r="W7022" s="15"/>
    </row>
    <row r="7023" spans="2:23" ht="0" hidden="1" customHeight="1" x14ac:dyDescent="0.2">
      <c r="B7023" s="8"/>
      <c r="C7023" s="8"/>
      <c r="D7023" s="8"/>
      <c r="E7023" s="8"/>
      <c r="F7023" s="8"/>
      <c r="G7023" s="8"/>
      <c r="H7023" s="8"/>
      <c r="I7023" s="8"/>
      <c r="J7023" s="8"/>
      <c r="K7023" s="8"/>
      <c r="L7023" s="8"/>
      <c r="M7023" s="1"/>
      <c r="W7023" s="15"/>
    </row>
    <row r="7024" spans="2:23" ht="0" hidden="1" customHeight="1" x14ac:dyDescent="0.2">
      <c r="B7024" s="8"/>
      <c r="C7024" s="8"/>
      <c r="D7024" s="8"/>
      <c r="E7024" s="8"/>
      <c r="F7024" s="8"/>
      <c r="G7024" s="8"/>
      <c r="H7024" s="8"/>
      <c r="I7024" s="8"/>
      <c r="J7024" s="8"/>
      <c r="K7024" s="8"/>
      <c r="L7024" s="8"/>
      <c r="M7024" s="1"/>
      <c r="W7024" s="15"/>
    </row>
    <row r="7025" spans="2:23" ht="0" hidden="1" customHeight="1" x14ac:dyDescent="0.2">
      <c r="B7025" s="8"/>
      <c r="C7025" s="8"/>
      <c r="D7025" s="8"/>
      <c r="E7025" s="8"/>
      <c r="F7025" s="8"/>
      <c r="G7025" s="8"/>
      <c r="H7025" s="8"/>
      <c r="I7025" s="8"/>
      <c r="J7025" s="8"/>
      <c r="K7025" s="8"/>
      <c r="L7025" s="8"/>
      <c r="M7025" s="1"/>
      <c r="W7025" s="15"/>
    </row>
    <row r="7026" spans="2:23" ht="0" hidden="1" customHeight="1" x14ac:dyDescent="0.2">
      <c r="B7026" s="8"/>
      <c r="C7026" s="8"/>
      <c r="D7026" s="8"/>
      <c r="E7026" s="8"/>
      <c r="F7026" s="8"/>
      <c r="G7026" s="8"/>
      <c r="H7026" s="8"/>
      <c r="I7026" s="8"/>
      <c r="J7026" s="8"/>
      <c r="K7026" s="8"/>
      <c r="L7026" s="8"/>
      <c r="M7026" s="1"/>
      <c r="W7026" s="15"/>
    </row>
    <row r="7027" spans="2:23" ht="0" hidden="1" customHeight="1" x14ac:dyDescent="0.2">
      <c r="B7027" s="8"/>
      <c r="C7027" s="8"/>
      <c r="D7027" s="8"/>
      <c r="E7027" s="8"/>
      <c r="F7027" s="8"/>
      <c r="G7027" s="8"/>
      <c r="H7027" s="8"/>
      <c r="I7027" s="8"/>
      <c r="J7027" s="8"/>
      <c r="K7027" s="8"/>
      <c r="L7027" s="8"/>
      <c r="M7027" s="1"/>
      <c r="W7027" s="15"/>
    </row>
    <row r="7028" spans="2:23" ht="0" hidden="1" customHeight="1" x14ac:dyDescent="0.2">
      <c r="B7028" s="8"/>
      <c r="C7028" s="8"/>
      <c r="D7028" s="8"/>
      <c r="E7028" s="8"/>
      <c r="F7028" s="8"/>
      <c r="G7028" s="8"/>
      <c r="H7028" s="8"/>
      <c r="I7028" s="8"/>
      <c r="J7028" s="8"/>
      <c r="K7028" s="8"/>
      <c r="L7028" s="8"/>
      <c r="M7028" s="1"/>
      <c r="W7028" s="15"/>
    </row>
    <row r="7029" spans="2:23" ht="0" hidden="1" customHeight="1" x14ac:dyDescent="0.2">
      <c r="B7029" s="8"/>
      <c r="C7029" s="8"/>
      <c r="D7029" s="8"/>
      <c r="E7029" s="8"/>
      <c r="F7029" s="8"/>
      <c r="G7029" s="8"/>
      <c r="H7029" s="8"/>
      <c r="I7029" s="8"/>
      <c r="J7029" s="8"/>
      <c r="K7029" s="8"/>
      <c r="L7029" s="8"/>
      <c r="M7029" s="1"/>
      <c r="W7029" s="15"/>
    </row>
    <row r="7030" spans="2:23" ht="0" hidden="1" customHeight="1" x14ac:dyDescent="0.2">
      <c r="B7030" s="8"/>
      <c r="C7030" s="8"/>
      <c r="D7030" s="8"/>
      <c r="E7030" s="8"/>
      <c r="F7030" s="8"/>
      <c r="G7030" s="8"/>
      <c r="H7030" s="8"/>
      <c r="I7030" s="8"/>
      <c r="J7030" s="8"/>
      <c r="K7030" s="8"/>
      <c r="L7030" s="8"/>
      <c r="M7030" s="1"/>
      <c r="W7030" s="15"/>
    </row>
    <row r="7031" spans="2:23" ht="0" hidden="1" customHeight="1" x14ac:dyDescent="0.2">
      <c r="B7031" s="8"/>
      <c r="C7031" s="8"/>
      <c r="D7031" s="8"/>
      <c r="E7031" s="8"/>
      <c r="F7031" s="8"/>
      <c r="G7031" s="8"/>
      <c r="H7031" s="8"/>
      <c r="I7031" s="8"/>
      <c r="J7031" s="8"/>
      <c r="K7031" s="8"/>
      <c r="L7031" s="8"/>
      <c r="M7031" s="1"/>
      <c r="W7031" s="15"/>
    </row>
    <row r="7032" spans="2:23" ht="0" hidden="1" customHeight="1" x14ac:dyDescent="0.2">
      <c r="B7032" s="8"/>
      <c r="C7032" s="8"/>
      <c r="D7032" s="8"/>
      <c r="E7032" s="8"/>
      <c r="F7032" s="8"/>
      <c r="G7032" s="8"/>
      <c r="H7032" s="8"/>
      <c r="I7032" s="8"/>
      <c r="J7032" s="8"/>
      <c r="K7032" s="8"/>
      <c r="L7032" s="8"/>
      <c r="M7032" s="1"/>
      <c r="W7032" s="15"/>
    </row>
    <row r="7033" spans="2:23" ht="0" hidden="1" customHeight="1" x14ac:dyDescent="0.2">
      <c r="B7033" s="8"/>
      <c r="C7033" s="8"/>
      <c r="D7033" s="8"/>
      <c r="E7033" s="8"/>
      <c r="F7033" s="8"/>
      <c r="G7033" s="8"/>
      <c r="H7033" s="8"/>
      <c r="I7033" s="8"/>
      <c r="J7033" s="8"/>
      <c r="K7033" s="8"/>
      <c r="L7033" s="8"/>
      <c r="M7033" s="1"/>
      <c r="W7033" s="15"/>
    </row>
    <row r="7034" spans="2:23" ht="0" hidden="1" customHeight="1" x14ac:dyDescent="0.2">
      <c r="B7034" s="8"/>
      <c r="C7034" s="8"/>
      <c r="D7034" s="8"/>
      <c r="E7034" s="8"/>
      <c r="F7034" s="8"/>
      <c r="G7034" s="8"/>
      <c r="H7034" s="8"/>
      <c r="I7034" s="8"/>
      <c r="J7034" s="8"/>
      <c r="K7034" s="8"/>
      <c r="L7034" s="8"/>
      <c r="M7034" s="1"/>
      <c r="W7034" s="15"/>
    </row>
    <row r="7035" spans="2:23" ht="0" hidden="1" customHeight="1" x14ac:dyDescent="0.2">
      <c r="B7035" s="8"/>
      <c r="C7035" s="8"/>
      <c r="D7035" s="8"/>
      <c r="E7035" s="8"/>
      <c r="F7035" s="8"/>
      <c r="G7035" s="8"/>
      <c r="H7035" s="8"/>
      <c r="I7035" s="8"/>
      <c r="J7035" s="8"/>
      <c r="K7035" s="8"/>
      <c r="L7035" s="8"/>
      <c r="M7035" s="1"/>
      <c r="W7035" s="15"/>
    </row>
    <row r="7036" spans="2:23" ht="0" hidden="1" customHeight="1" x14ac:dyDescent="0.2">
      <c r="B7036" s="8"/>
      <c r="C7036" s="8"/>
      <c r="D7036" s="8"/>
      <c r="E7036" s="8"/>
      <c r="F7036" s="8"/>
      <c r="G7036" s="8"/>
      <c r="H7036" s="8"/>
      <c r="I7036" s="8"/>
      <c r="J7036" s="8"/>
      <c r="K7036" s="8"/>
      <c r="L7036" s="8"/>
      <c r="M7036" s="1"/>
      <c r="W7036" s="15"/>
    </row>
    <row r="7037" spans="2:23" ht="0" hidden="1" customHeight="1" x14ac:dyDescent="0.2">
      <c r="B7037" s="8"/>
      <c r="C7037" s="8"/>
      <c r="D7037" s="8"/>
      <c r="E7037" s="8"/>
      <c r="F7037" s="8"/>
      <c r="G7037" s="8"/>
      <c r="H7037" s="8"/>
      <c r="I7037" s="8"/>
      <c r="J7037" s="8"/>
      <c r="K7037" s="8"/>
      <c r="L7037" s="8"/>
      <c r="M7037" s="1"/>
      <c r="W7037" s="15"/>
    </row>
    <row r="7038" spans="2:23" ht="0" hidden="1" customHeight="1" x14ac:dyDescent="0.2">
      <c r="B7038" s="8"/>
      <c r="C7038" s="8"/>
      <c r="D7038" s="8"/>
      <c r="E7038" s="8"/>
      <c r="F7038" s="8"/>
      <c r="G7038" s="8"/>
      <c r="H7038" s="8"/>
      <c r="I7038" s="8"/>
      <c r="J7038" s="8"/>
      <c r="K7038" s="8"/>
      <c r="L7038" s="8"/>
      <c r="M7038" s="1"/>
      <c r="W7038" s="15"/>
    </row>
    <row r="7039" spans="2:23" ht="0" hidden="1" customHeight="1" x14ac:dyDescent="0.2">
      <c r="B7039" s="8"/>
      <c r="C7039" s="8"/>
      <c r="D7039" s="8"/>
      <c r="E7039" s="8"/>
      <c r="F7039" s="8"/>
      <c r="G7039" s="8"/>
      <c r="H7039" s="8"/>
      <c r="I7039" s="8"/>
      <c r="J7039" s="8"/>
      <c r="K7039" s="8"/>
      <c r="L7039" s="8"/>
      <c r="M7039" s="1"/>
      <c r="W7039" s="15"/>
    </row>
    <row r="7040" spans="2:23" ht="0" hidden="1" customHeight="1" x14ac:dyDescent="0.2">
      <c r="B7040" s="8"/>
      <c r="C7040" s="8"/>
      <c r="D7040" s="8"/>
      <c r="E7040" s="8"/>
      <c r="F7040" s="8"/>
      <c r="G7040" s="8"/>
      <c r="H7040" s="8"/>
      <c r="I7040" s="8"/>
      <c r="J7040" s="8"/>
      <c r="K7040" s="8"/>
      <c r="L7040" s="8"/>
      <c r="M7040" s="1"/>
      <c r="W7040" s="15"/>
    </row>
    <row r="7041" spans="2:23" ht="0" hidden="1" customHeight="1" x14ac:dyDescent="0.2">
      <c r="B7041" s="8"/>
      <c r="C7041" s="8"/>
      <c r="D7041" s="8"/>
      <c r="E7041" s="8"/>
      <c r="F7041" s="8"/>
      <c r="G7041" s="8"/>
      <c r="H7041" s="8"/>
      <c r="I7041" s="8"/>
      <c r="J7041" s="8"/>
      <c r="K7041" s="8"/>
      <c r="L7041" s="8"/>
      <c r="M7041" s="1"/>
      <c r="W7041" s="15"/>
    </row>
    <row r="7042" spans="2:23" ht="0" hidden="1" customHeight="1" x14ac:dyDescent="0.2">
      <c r="B7042" s="8"/>
      <c r="C7042" s="8"/>
      <c r="D7042" s="8"/>
      <c r="E7042" s="8"/>
      <c r="F7042" s="8"/>
      <c r="G7042" s="8"/>
      <c r="H7042" s="8"/>
      <c r="I7042" s="8"/>
      <c r="J7042" s="8"/>
      <c r="K7042" s="8"/>
      <c r="L7042" s="8"/>
      <c r="M7042" s="1"/>
      <c r="W7042" s="15"/>
    </row>
    <row r="7043" spans="2:23" ht="0" hidden="1" customHeight="1" x14ac:dyDescent="0.2">
      <c r="B7043" s="8"/>
      <c r="C7043" s="8"/>
      <c r="D7043" s="8"/>
      <c r="E7043" s="8"/>
      <c r="F7043" s="8"/>
      <c r="G7043" s="8"/>
      <c r="H7043" s="8"/>
      <c r="I7043" s="8"/>
      <c r="J7043" s="8"/>
      <c r="K7043" s="8"/>
      <c r="L7043" s="8"/>
      <c r="M7043" s="1"/>
      <c r="W7043" s="15"/>
    </row>
    <row r="7044" spans="2:23" ht="0" hidden="1" customHeight="1" x14ac:dyDescent="0.2">
      <c r="B7044" s="8"/>
      <c r="C7044" s="8"/>
      <c r="D7044" s="8"/>
      <c r="E7044" s="8"/>
      <c r="F7044" s="8"/>
      <c r="G7044" s="8"/>
      <c r="H7044" s="8"/>
      <c r="I7044" s="8"/>
      <c r="J7044" s="8"/>
      <c r="K7044" s="8"/>
      <c r="L7044" s="8"/>
      <c r="M7044" s="1"/>
      <c r="W7044" s="15"/>
    </row>
    <row r="7045" spans="2:23" ht="0" hidden="1" customHeight="1" x14ac:dyDescent="0.2">
      <c r="B7045" s="8"/>
      <c r="C7045" s="8"/>
      <c r="D7045" s="8"/>
      <c r="E7045" s="8"/>
      <c r="F7045" s="8"/>
      <c r="G7045" s="8"/>
      <c r="H7045" s="8"/>
      <c r="I7045" s="8"/>
      <c r="J7045" s="8"/>
      <c r="K7045" s="8"/>
      <c r="L7045" s="8"/>
      <c r="M7045" s="1"/>
      <c r="W7045" s="15"/>
    </row>
    <row r="7046" spans="2:23" ht="0" hidden="1" customHeight="1" x14ac:dyDescent="0.2">
      <c r="B7046" s="8"/>
      <c r="C7046" s="8"/>
      <c r="D7046" s="8"/>
      <c r="E7046" s="8"/>
      <c r="F7046" s="8"/>
      <c r="G7046" s="8"/>
      <c r="H7046" s="8"/>
      <c r="I7046" s="8"/>
      <c r="J7046" s="8"/>
      <c r="K7046" s="8"/>
      <c r="L7046" s="8"/>
      <c r="M7046" s="1"/>
      <c r="W7046" s="15"/>
    </row>
    <row r="7047" spans="2:23" ht="0" hidden="1" customHeight="1" x14ac:dyDescent="0.2">
      <c r="B7047" s="8"/>
      <c r="C7047" s="8"/>
      <c r="D7047" s="8"/>
      <c r="E7047" s="8"/>
      <c r="F7047" s="8"/>
      <c r="G7047" s="8"/>
      <c r="H7047" s="8"/>
      <c r="I7047" s="8"/>
      <c r="J7047" s="8"/>
      <c r="K7047" s="8"/>
      <c r="L7047" s="8"/>
      <c r="M7047" s="1"/>
      <c r="W7047" s="15"/>
    </row>
    <row r="7048" spans="2:23" ht="0" hidden="1" customHeight="1" x14ac:dyDescent="0.2">
      <c r="B7048" s="8"/>
      <c r="C7048" s="8"/>
      <c r="D7048" s="8"/>
      <c r="E7048" s="8"/>
      <c r="F7048" s="8"/>
      <c r="G7048" s="8"/>
      <c r="H7048" s="8"/>
      <c r="I7048" s="8"/>
      <c r="J7048" s="8"/>
      <c r="K7048" s="8"/>
      <c r="L7048" s="8"/>
      <c r="M7048" s="1"/>
      <c r="W7048" s="15"/>
    </row>
    <row r="7049" spans="2:23" ht="0" hidden="1" customHeight="1" x14ac:dyDescent="0.2">
      <c r="B7049" s="8"/>
      <c r="C7049" s="8"/>
      <c r="D7049" s="8"/>
      <c r="E7049" s="8"/>
      <c r="F7049" s="8"/>
      <c r="G7049" s="8"/>
      <c r="H7049" s="8"/>
      <c r="I7049" s="8"/>
      <c r="J7049" s="8"/>
      <c r="K7049" s="8"/>
      <c r="L7049" s="8"/>
      <c r="M7049" s="1"/>
      <c r="W7049" s="15"/>
    </row>
    <row r="7050" spans="2:23" ht="0" hidden="1" customHeight="1" x14ac:dyDescent="0.2">
      <c r="B7050" s="8"/>
      <c r="C7050" s="8"/>
      <c r="D7050" s="8"/>
      <c r="E7050" s="8"/>
      <c r="F7050" s="8"/>
      <c r="G7050" s="8"/>
      <c r="H7050" s="8"/>
      <c r="I7050" s="8"/>
      <c r="J7050" s="8"/>
      <c r="K7050" s="8"/>
      <c r="L7050" s="8"/>
      <c r="M7050" s="1"/>
      <c r="W7050" s="15"/>
    </row>
    <row r="7051" spans="2:23" ht="0" hidden="1" customHeight="1" x14ac:dyDescent="0.2">
      <c r="B7051" s="8"/>
      <c r="C7051" s="8"/>
      <c r="D7051" s="8"/>
      <c r="E7051" s="8"/>
      <c r="F7051" s="8"/>
      <c r="G7051" s="8"/>
      <c r="H7051" s="8"/>
      <c r="I7051" s="8"/>
      <c r="J7051" s="8"/>
      <c r="K7051" s="8"/>
      <c r="L7051" s="8"/>
      <c r="M7051" s="1"/>
      <c r="W7051" s="15"/>
    </row>
    <row r="7052" spans="2:23" ht="0" hidden="1" customHeight="1" x14ac:dyDescent="0.2">
      <c r="B7052" s="8"/>
      <c r="C7052" s="8"/>
      <c r="D7052" s="8"/>
      <c r="E7052" s="8"/>
      <c r="F7052" s="8"/>
      <c r="G7052" s="8"/>
      <c r="H7052" s="8"/>
      <c r="I7052" s="8"/>
      <c r="J7052" s="8"/>
      <c r="K7052" s="8"/>
      <c r="L7052" s="8"/>
      <c r="M7052" s="1"/>
      <c r="W7052" s="15"/>
    </row>
    <row r="7053" spans="2:23" ht="0" hidden="1" customHeight="1" x14ac:dyDescent="0.2">
      <c r="B7053" s="8"/>
      <c r="C7053" s="8"/>
      <c r="D7053" s="8"/>
      <c r="E7053" s="8"/>
      <c r="F7053" s="8"/>
      <c r="G7053" s="8"/>
      <c r="H7053" s="8"/>
      <c r="I7053" s="8"/>
      <c r="J7053" s="8"/>
      <c r="K7053" s="8"/>
      <c r="L7053" s="8"/>
      <c r="M7053" s="1"/>
      <c r="W7053" s="15"/>
    </row>
    <row r="7054" spans="2:23" ht="0" hidden="1" customHeight="1" x14ac:dyDescent="0.2">
      <c r="B7054" s="8"/>
      <c r="C7054" s="8"/>
      <c r="D7054" s="8"/>
      <c r="E7054" s="8"/>
      <c r="F7054" s="8"/>
      <c r="G7054" s="8"/>
      <c r="H7054" s="8"/>
      <c r="I7054" s="8"/>
      <c r="J7054" s="8"/>
      <c r="K7054" s="8"/>
      <c r="L7054" s="8"/>
      <c r="M7054" s="1"/>
      <c r="W7054" s="15"/>
    </row>
    <row r="7055" spans="2:23" ht="0" hidden="1" customHeight="1" x14ac:dyDescent="0.2">
      <c r="B7055" s="8"/>
      <c r="C7055" s="8"/>
      <c r="D7055" s="8"/>
      <c r="E7055" s="8"/>
      <c r="F7055" s="8"/>
      <c r="G7055" s="8"/>
      <c r="H7055" s="8"/>
      <c r="I7055" s="8"/>
      <c r="J7055" s="8"/>
      <c r="K7055" s="8"/>
      <c r="L7055" s="8"/>
      <c r="M7055" s="1"/>
      <c r="W7055" s="15"/>
    </row>
    <row r="7056" spans="2:23" ht="0" hidden="1" customHeight="1" x14ac:dyDescent="0.2">
      <c r="B7056" s="8"/>
      <c r="C7056" s="8"/>
      <c r="D7056" s="8"/>
      <c r="E7056" s="8"/>
      <c r="F7056" s="8"/>
      <c r="G7056" s="8"/>
      <c r="H7056" s="8"/>
      <c r="I7056" s="8"/>
      <c r="J7056" s="8"/>
      <c r="K7056" s="8"/>
      <c r="L7056" s="8"/>
      <c r="M7056" s="1"/>
      <c r="W7056" s="15"/>
    </row>
    <row r="7057" spans="2:23" ht="0" hidden="1" customHeight="1" x14ac:dyDescent="0.2">
      <c r="B7057" s="8"/>
      <c r="C7057" s="8"/>
      <c r="D7057" s="8"/>
      <c r="E7057" s="8"/>
      <c r="F7057" s="8"/>
      <c r="G7057" s="8"/>
      <c r="H7057" s="8"/>
      <c r="I7057" s="8"/>
      <c r="J7057" s="8"/>
      <c r="K7057" s="8"/>
      <c r="L7057" s="8"/>
      <c r="M7057" s="1"/>
      <c r="W7057" s="15"/>
    </row>
    <row r="7058" spans="2:23" ht="0" hidden="1" customHeight="1" x14ac:dyDescent="0.2">
      <c r="B7058" s="8"/>
      <c r="C7058" s="8"/>
      <c r="D7058" s="8"/>
      <c r="E7058" s="8"/>
      <c r="F7058" s="8"/>
      <c r="G7058" s="8"/>
      <c r="H7058" s="8"/>
      <c r="I7058" s="8"/>
      <c r="J7058" s="8"/>
      <c r="K7058" s="8"/>
      <c r="L7058" s="8"/>
      <c r="M7058" s="1"/>
      <c r="W7058" s="15"/>
    </row>
    <row r="7059" spans="2:23" ht="0" hidden="1" customHeight="1" x14ac:dyDescent="0.2">
      <c r="B7059" s="8"/>
      <c r="C7059" s="8"/>
      <c r="D7059" s="8"/>
      <c r="E7059" s="8"/>
      <c r="F7059" s="8"/>
      <c r="G7059" s="8"/>
      <c r="H7059" s="8"/>
      <c r="I7059" s="8"/>
      <c r="J7059" s="8"/>
      <c r="K7059" s="8"/>
      <c r="L7059" s="8"/>
      <c r="M7059" s="1"/>
      <c r="W7059" s="15"/>
    </row>
    <row r="7060" spans="2:23" ht="0" hidden="1" customHeight="1" x14ac:dyDescent="0.2">
      <c r="B7060" s="8"/>
      <c r="C7060" s="8"/>
      <c r="D7060" s="8"/>
      <c r="E7060" s="8"/>
      <c r="F7060" s="8"/>
      <c r="G7060" s="8"/>
      <c r="H7060" s="8"/>
      <c r="I7060" s="8"/>
      <c r="J7060" s="8"/>
      <c r="K7060" s="8"/>
      <c r="L7060" s="8"/>
      <c r="M7060" s="1"/>
      <c r="W7060" s="15"/>
    </row>
    <row r="7061" spans="2:23" ht="0" hidden="1" customHeight="1" x14ac:dyDescent="0.2">
      <c r="B7061" s="8"/>
      <c r="C7061" s="8"/>
      <c r="D7061" s="8"/>
      <c r="E7061" s="8"/>
      <c r="F7061" s="8"/>
      <c r="G7061" s="8"/>
      <c r="H7061" s="8"/>
      <c r="I7061" s="8"/>
      <c r="J7061" s="8"/>
      <c r="K7061" s="8"/>
      <c r="L7061" s="8"/>
      <c r="M7061" s="1"/>
      <c r="W7061" s="15"/>
    </row>
    <row r="7062" spans="2:23" ht="0" hidden="1" customHeight="1" x14ac:dyDescent="0.2">
      <c r="B7062" s="8"/>
      <c r="C7062" s="8"/>
      <c r="D7062" s="8"/>
      <c r="E7062" s="8"/>
      <c r="F7062" s="8"/>
      <c r="G7062" s="8"/>
      <c r="H7062" s="8"/>
      <c r="I7062" s="8"/>
      <c r="J7062" s="8"/>
      <c r="K7062" s="8"/>
      <c r="L7062" s="8"/>
      <c r="M7062" s="1"/>
      <c r="W7062" s="15"/>
    </row>
    <row r="7063" spans="2:23" ht="0" hidden="1" customHeight="1" x14ac:dyDescent="0.2">
      <c r="B7063" s="8"/>
      <c r="C7063" s="8"/>
      <c r="D7063" s="8"/>
      <c r="E7063" s="8"/>
      <c r="F7063" s="8"/>
      <c r="G7063" s="8"/>
      <c r="H7063" s="8"/>
      <c r="I7063" s="8"/>
      <c r="J7063" s="8"/>
      <c r="K7063" s="8"/>
      <c r="L7063" s="8"/>
      <c r="M7063" s="1"/>
      <c r="W7063" s="15"/>
    </row>
    <row r="7064" spans="2:23" ht="0" hidden="1" customHeight="1" x14ac:dyDescent="0.2">
      <c r="B7064" s="8"/>
      <c r="C7064" s="8"/>
      <c r="D7064" s="8"/>
      <c r="E7064" s="8"/>
      <c r="F7064" s="8"/>
      <c r="G7064" s="8"/>
      <c r="H7064" s="8"/>
      <c r="I7064" s="8"/>
      <c r="J7064" s="8"/>
      <c r="K7064" s="8"/>
      <c r="L7064" s="8"/>
      <c r="M7064" s="1"/>
      <c r="W7064" s="15"/>
    </row>
    <row r="7065" spans="2:23" ht="0" hidden="1" customHeight="1" x14ac:dyDescent="0.2">
      <c r="B7065" s="8"/>
      <c r="C7065" s="8"/>
      <c r="D7065" s="8"/>
      <c r="E7065" s="8"/>
      <c r="F7065" s="8"/>
      <c r="G7065" s="8"/>
      <c r="H7065" s="8"/>
      <c r="I7065" s="8"/>
      <c r="J7065" s="8"/>
      <c r="K7065" s="8"/>
      <c r="L7065" s="8"/>
      <c r="M7065" s="1"/>
      <c r="W7065" s="15"/>
    </row>
    <row r="7066" spans="2:23" ht="0" hidden="1" customHeight="1" x14ac:dyDescent="0.2">
      <c r="B7066" s="8"/>
      <c r="C7066" s="8"/>
      <c r="D7066" s="8"/>
      <c r="E7066" s="8"/>
      <c r="F7066" s="8"/>
      <c r="G7066" s="8"/>
      <c r="H7066" s="8"/>
      <c r="I7066" s="8"/>
      <c r="J7066" s="8"/>
      <c r="K7066" s="8"/>
      <c r="L7066" s="8"/>
      <c r="M7066" s="1"/>
      <c r="W7066" s="15"/>
    </row>
    <row r="7067" spans="2:23" ht="0" hidden="1" customHeight="1" x14ac:dyDescent="0.2">
      <c r="B7067" s="8"/>
      <c r="C7067" s="8"/>
      <c r="D7067" s="8"/>
      <c r="E7067" s="8"/>
      <c r="F7067" s="8"/>
      <c r="G7067" s="8"/>
      <c r="H7067" s="8"/>
      <c r="I7067" s="8"/>
      <c r="J7067" s="8"/>
      <c r="K7067" s="8"/>
      <c r="L7067" s="8"/>
      <c r="M7067" s="1"/>
      <c r="W7067" s="15"/>
    </row>
    <row r="7068" spans="2:23" ht="0" hidden="1" customHeight="1" x14ac:dyDescent="0.2">
      <c r="B7068" s="8"/>
      <c r="C7068" s="8"/>
      <c r="D7068" s="8"/>
      <c r="E7068" s="8"/>
      <c r="F7068" s="8"/>
      <c r="G7068" s="8"/>
      <c r="H7068" s="8"/>
      <c r="I7068" s="8"/>
      <c r="J7068" s="8"/>
      <c r="K7068" s="8"/>
      <c r="L7068" s="8"/>
      <c r="M7068" s="1"/>
      <c r="W7068" s="15"/>
    </row>
    <row r="7069" spans="2:23" ht="0" hidden="1" customHeight="1" x14ac:dyDescent="0.2">
      <c r="B7069" s="8"/>
      <c r="C7069" s="8"/>
      <c r="D7069" s="8"/>
      <c r="E7069" s="8"/>
      <c r="F7069" s="8"/>
      <c r="G7069" s="8"/>
      <c r="H7069" s="8"/>
      <c r="I7069" s="8"/>
      <c r="J7069" s="8"/>
      <c r="K7069" s="8"/>
      <c r="L7069" s="8"/>
      <c r="M7069" s="1"/>
      <c r="W7069" s="15"/>
    </row>
    <row r="7070" spans="2:23" ht="0" hidden="1" customHeight="1" x14ac:dyDescent="0.2">
      <c r="B7070" s="8"/>
      <c r="C7070" s="8"/>
      <c r="D7070" s="8"/>
      <c r="E7070" s="8"/>
      <c r="F7070" s="8"/>
      <c r="G7070" s="8"/>
      <c r="H7070" s="8"/>
      <c r="I7070" s="8"/>
      <c r="J7070" s="8"/>
      <c r="K7070" s="8"/>
      <c r="L7070" s="8"/>
      <c r="M7070" s="1"/>
      <c r="W7070" s="15"/>
    </row>
    <row r="7071" spans="2:23" ht="0" hidden="1" customHeight="1" x14ac:dyDescent="0.2">
      <c r="B7071" s="8"/>
      <c r="C7071" s="8"/>
      <c r="D7071" s="8"/>
      <c r="E7071" s="8"/>
      <c r="F7071" s="8"/>
      <c r="G7071" s="8"/>
      <c r="H7071" s="8"/>
      <c r="I7071" s="8"/>
      <c r="J7071" s="8"/>
      <c r="K7071" s="8"/>
      <c r="L7071" s="8"/>
      <c r="M7071" s="1"/>
      <c r="W7071" s="15"/>
    </row>
    <row r="7072" spans="2:23" ht="0" hidden="1" customHeight="1" x14ac:dyDescent="0.2">
      <c r="B7072" s="8"/>
      <c r="C7072" s="8"/>
      <c r="D7072" s="8"/>
      <c r="E7072" s="8"/>
      <c r="F7072" s="8"/>
      <c r="G7072" s="8"/>
      <c r="H7072" s="8"/>
      <c r="I7072" s="8"/>
      <c r="J7072" s="8"/>
      <c r="K7072" s="8"/>
      <c r="L7072" s="8"/>
      <c r="M7072" s="1"/>
      <c r="W7072" s="15"/>
    </row>
    <row r="7073" spans="2:23" ht="0" hidden="1" customHeight="1" x14ac:dyDescent="0.2">
      <c r="B7073" s="8"/>
      <c r="C7073" s="8"/>
      <c r="D7073" s="8"/>
      <c r="E7073" s="8"/>
      <c r="F7073" s="8"/>
      <c r="G7073" s="8"/>
      <c r="H7073" s="8"/>
      <c r="I7073" s="8"/>
      <c r="J7073" s="8"/>
      <c r="K7073" s="8"/>
      <c r="L7073" s="8"/>
      <c r="M7073" s="1"/>
      <c r="W7073" s="15"/>
    </row>
    <row r="7074" spans="2:23" ht="0" hidden="1" customHeight="1" x14ac:dyDescent="0.2">
      <c r="B7074" s="8"/>
      <c r="C7074" s="8"/>
      <c r="D7074" s="8"/>
      <c r="E7074" s="8"/>
      <c r="F7074" s="8"/>
      <c r="G7074" s="8"/>
      <c r="H7074" s="8"/>
      <c r="I7074" s="8"/>
      <c r="J7074" s="8"/>
      <c r="K7074" s="8"/>
      <c r="L7074" s="8"/>
      <c r="M7074" s="1"/>
      <c r="W7074" s="15"/>
    </row>
    <row r="7075" spans="2:23" ht="0" hidden="1" customHeight="1" x14ac:dyDescent="0.2">
      <c r="B7075" s="8"/>
      <c r="C7075" s="8"/>
      <c r="D7075" s="8"/>
      <c r="E7075" s="8"/>
      <c r="F7075" s="8"/>
      <c r="G7075" s="8"/>
      <c r="H7075" s="8"/>
      <c r="I7075" s="8"/>
      <c r="J7075" s="8"/>
      <c r="K7075" s="8"/>
      <c r="L7075" s="8"/>
      <c r="M7075" s="1"/>
      <c r="W7075" s="15"/>
    </row>
    <row r="7076" spans="2:23" ht="0" hidden="1" customHeight="1" x14ac:dyDescent="0.2">
      <c r="B7076" s="8"/>
      <c r="C7076" s="8"/>
      <c r="D7076" s="8"/>
      <c r="E7076" s="8"/>
      <c r="F7076" s="8"/>
      <c r="G7076" s="8"/>
      <c r="H7076" s="8"/>
      <c r="I7076" s="8"/>
      <c r="J7076" s="8"/>
      <c r="K7076" s="8"/>
      <c r="L7076" s="8"/>
      <c r="M7076" s="1"/>
      <c r="W7076" s="15"/>
    </row>
    <row r="7077" spans="2:23" ht="0" hidden="1" customHeight="1" x14ac:dyDescent="0.2">
      <c r="B7077" s="8"/>
      <c r="C7077" s="8"/>
      <c r="D7077" s="8"/>
      <c r="E7077" s="8"/>
      <c r="F7077" s="8"/>
      <c r="G7077" s="8"/>
      <c r="H7077" s="8"/>
      <c r="I7077" s="8"/>
      <c r="J7077" s="8"/>
      <c r="K7077" s="8"/>
      <c r="L7077" s="8"/>
      <c r="M7077" s="1"/>
      <c r="W7077" s="15"/>
    </row>
    <row r="7078" spans="2:23" ht="0" hidden="1" customHeight="1" x14ac:dyDescent="0.2">
      <c r="B7078" s="8"/>
      <c r="C7078" s="8"/>
      <c r="D7078" s="8"/>
      <c r="E7078" s="8"/>
      <c r="F7078" s="8"/>
      <c r="G7078" s="8"/>
      <c r="H7078" s="8"/>
      <c r="I7078" s="8"/>
      <c r="J7078" s="8"/>
      <c r="K7078" s="8"/>
      <c r="L7078" s="8"/>
      <c r="M7078" s="1"/>
      <c r="W7078" s="15"/>
    </row>
    <row r="7079" spans="2:23" ht="0" hidden="1" customHeight="1" x14ac:dyDescent="0.2">
      <c r="B7079" s="8"/>
      <c r="C7079" s="8"/>
      <c r="D7079" s="8"/>
      <c r="E7079" s="8"/>
      <c r="F7079" s="8"/>
      <c r="G7079" s="8"/>
      <c r="H7079" s="8"/>
      <c r="I7079" s="8"/>
      <c r="J7079" s="8"/>
      <c r="K7079" s="8"/>
      <c r="L7079" s="8"/>
      <c r="M7079" s="1"/>
      <c r="W7079" s="15"/>
    </row>
    <row r="7080" spans="2:23" ht="0" hidden="1" customHeight="1" x14ac:dyDescent="0.2">
      <c r="B7080" s="8"/>
      <c r="C7080" s="8"/>
      <c r="D7080" s="8"/>
      <c r="E7080" s="8"/>
      <c r="F7080" s="8"/>
      <c r="G7080" s="8"/>
      <c r="H7080" s="8"/>
      <c r="I7080" s="8"/>
      <c r="J7080" s="8"/>
      <c r="K7080" s="8"/>
      <c r="L7080" s="8"/>
      <c r="M7080" s="1"/>
      <c r="W7080" s="15"/>
    </row>
    <row r="7081" spans="2:23" ht="0" hidden="1" customHeight="1" x14ac:dyDescent="0.2">
      <c r="B7081" s="8"/>
      <c r="C7081" s="8"/>
      <c r="D7081" s="8"/>
      <c r="E7081" s="8"/>
      <c r="F7081" s="8"/>
      <c r="G7081" s="8"/>
      <c r="H7081" s="8"/>
      <c r="I7081" s="8"/>
      <c r="J7081" s="8"/>
      <c r="K7081" s="8"/>
      <c r="L7081" s="8"/>
      <c r="M7081" s="1"/>
      <c r="W7081" s="15"/>
    </row>
    <row r="7082" spans="2:23" ht="0" hidden="1" customHeight="1" x14ac:dyDescent="0.2">
      <c r="B7082" s="8"/>
      <c r="C7082" s="8"/>
      <c r="D7082" s="8"/>
      <c r="E7082" s="8"/>
      <c r="F7082" s="8"/>
      <c r="G7082" s="8"/>
      <c r="H7082" s="8"/>
      <c r="I7082" s="8"/>
      <c r="J7082" s="8"/>
      <c r="K7082" s="8"/>
      <c r="L7082" s="8"/>
      <c r="M7082" s="1"/>
      <c r="W7082" s="15"/>
    </row>
    <row r="7083" spans="2:23" ht="0" hidden="1" customHeight="1" x14ac:dyDescent="0.2">
      <c r="B7083" s="8"/>
      <c r="C7083" s="8"/>
      <c r="D7083" s="8"/>
      <c r="E7083" s="8"/>
      <c r="F7083" s="8"/>
      <c r="G7083" s="8"/>
      <c r="H7083" s="8"/>
      <c r="I7083" s="8"/>
      <c r="J7083" s="8"/>
      <c r="K7083" s="8"/>
      <c r="L7083" s="8"/>
      <c r="M7083" s="1"/>
      <c r="W7083" s="15"/>
    </row>
    <row r="7084" spans="2:23" ht="0" hidden="1" customHeight="1" x14ac:dyDescent="0.2">
      <c r="B7084" s="8"/>
      <c r="C7084" s="8"/>
      <c r="D7084" s="8"/>
      <c r="E7084" s="8"/>
      <c r="F7084" s="8"/>
      <c r="G7084" s="8"/>
      <c r="H7084" s="8"/>
      <c r="I7084" s="8"/>
      <c r="J7084" s="8"/>
      <c r="K7084" s="8"/>
      <c r="L7084" s="8"/>
      <c r="M7084" s="1"/>
      <c r="W7084" s="15"/>
    </row>
    <row r="7085" spans="2:23" ht="0" hidden="1" customHeight="1" x14ac:dyDescent="0.2">
      <c r="B7085" s="8"/>
      <c r="C7085" s="8"/>
      <c r="D7085" s="8"/>
      <c r="E7085" s="8"/>
      <c r="F7085" s="8"/>
      <c r="G7085" s="8"/>
      <c r="H7085" s="8"/>
      <c r="I7085" s="8"/>
      <c r="J7085" s="8"/>
      <c r="K7085" s="8"/>
      <c r="L7085" s="8"/>
      <c r="M7085" s="1"/>
      <c r="W7085" s="15"/>
    </row>
    <row r="7086" spans="2:23" ht="0" hidden="1" customHeight="1" x14ac:dyDescent="0.2">
      <c r="B7086" s="8"/>
      <c r="C7086" s="8"/>
      <c r="D7086" s="8"/>
      <c r="E7086" s="8"/>
      <c r="F7086" s="8"/>
      <c r="G7086" s="8"/>
      <c r="H7086" s="8"/>
      <c r="I7086" s="8"/>
      <c r="J7086" s="8"/>
      <c r="K7086" s="8"/>
      <c r="L7086" s="8"/>
      <c r="M7086" s="1"/>
      <c r="W7086" s="15"/>
    </row>
    <row r="7087" spans="2:23" ht="0" hidden="1" customHeight="1" x14ac:dyDescent="0.2">
      <c r="B7087" s="8"/>
      <c r="C7087" s="8"/>
      <c r="D7087" s="8"/>
      <c r="E7087" s="8"/>
      <c r="F7087" s="8"/>
      <c r="G7087" s="8"/>
      <c r="H7087" s="8"/>
      <c r="I7087" s="8"/>
      <c r="J7087" s="8"/>
      <c r="K7087" s="8"/>
      <c r="L7087" s="8"/>
      <c r="M7087" s="1"/>
      <c r="W7087" s="15"/>
    </row>
    <row r="7088" spans="2:23" ht="0" hidden="1" customHeight="1" x14ac:dyDescent="0.2">
      <c r="B7088" s="8"/>
      <c r="C7088" s="8"/>
      <c r="D7088" s="8"/>
      <c r="E7088" s="8"/>
      <c r="F7088" s="8"/>
      <c r="G7088" s="8"/>
      <c r="H7088" s="8"/>
      <c r="I7088" s="8"/>
      <c r="J7088" s="8"/>
      <c r="K7088" s="8"/>
      <c r="L7088" s="8"/>
      <c r="M7088" s="1"/>
      <c r="W7088" s="15"/>
    </row>
    <row r="7089" spans="2:23" ht="0" hidden="1" customHeight="1" x14ac:dyDescent="0.2">
      <c r="B7089" s="8"/>
      <c r="C7089" s="8"/>
      <c r="D7089" s="8"/>
      <c r="E7089" s="8"/>
      <c r="F7089" s="8"/>
      <c r="G7089" s="8"/>
      <c r="H7089" s="8"/>
      <c r="I7089" s="8"/>
      <c r="J7089" s="8"/>
      <c r="K7089" s="8"/>
      <c r="L7089" s="8"/>
      <c r="M7089" s="1"/>
      <c r="W7089" s="15"/>
    </row>
    <row r="7090" spans="2:23" ht="0" hidden="1" customHeight="1" x14ac:dyDescent="0.2">
      <c r="B7090" s="8"/>
      <c r="C7090" s="8"/>
      <c r="D7090" s="8"/>
      <c r="E7090" s="8"/>
      <c r="F7090" s="8"/>
      <c r="G7090" s="8"/>
      <c r="H7090" s="8"/>
      <c r="I7090" s="8"/>
      <c r="J7090" s="8"/>
      <c r="K7090" s="8"/>
      <c r="L7090" s="8"/>
      <c r="M7090" s="1"/>
      <c r="W7090" s="15"/>
    </row>
    <row r="7091" spans="2:23" ht="0" hidden="1" customHeight="1" x14ac:dyDescent="0.2">
      <c r="B7091" s="8"/>
      <c r="C7091" s="8"/>
      <c r="D7091" s="8"/>
      <c r="E7091" s="8"/>
      <c r="F7091" s="8"/>
      <c r="G7091" s="8"/>
      <c r="H7091" s="8"/>
      <c r="I7091" s="8"/>
      <c r="J7091" s="8"/>
      <c r="K7091" s="8"/>
      <c r="L7091" s="8"/>
      <c r="M7091" s="1"/>
      <c r="W7091" s="15"/>
    </row>
    <row r="7092" spans="2:23" ht="0" hidden="1" customHeight="1" x14ac:dyDescent="0.2">
      <c r="B7092" s="8"/>
      <c r="C7092" s="8"/>
      <c r="D7092" s="8"/>
      <c r="E7092" s="8"/>
      <c r="F7092" s="8"/>
      <c r="G7092" s="8"/>
      <c r="H7092" s="8"/>
      <c r="I7092" s="8"/>
      <c r="J7092" s="8"/>
      <c r="K7092" s="8"/>
      <c r="L7092" s="8"/>
      <c r="M7092" s="1"/>
      <c r="W7092" s="15"/>
    </row>
    <row r="7093" spans="2:23" ht="0" hidden="1" customHeight="1" x14ac:dyDescent="0.2">
      <c r="B7093" s="8"/>
      <c r="C7093" s="8"/>
      <c r="D7093" s="8"/>
      <c r="E7093" s="8"/>
      <c r="F7093" s="8"/>
      <c r="G7093" s="8"/>
      <c r="H7093" s="8"/>
      <c r="I7093" s="8"/>
      <c r="J7093" s="8"/>
      <c r="K7093" s="8"/>
      <c r="L7093" s="8"/>
      <c r="M7093" s="1"/>
      <c r="W7093" s="15"/>
    </row>
    <row r="7094" spans="2:23" ht="0" hidden="1" customHeight="1" x14ac:dyDescent="0.2">
      <c r="B7094" s="8"/>
      <c r="C7094" s="8"/>
      <c r="D7094" s="8"/>
      <c r="E7094" s="8"/>
      <c r="F7094" s="8"/>
      <c r="G7094" s="8"/>
      <c r="H7094" s="8"/>
      <c r="I7094" s="8"/>
      <c r="J7094" s="8"/>
      <c r="K7094" s="8"/>
      <c r="L7094" s="8"/>
      <c r="M7094" s="1"/>
      <c r="W7094" s="15"/>
    </row>
    <row r="7095" spans="2:23" ht="0" hidden="1" customHeight="1" x14ac:dyDescent="0.2">
      <c r="B7095" s="8"/>
      <c r="C7095" s="8"/>
      <c r="D7095" s="8"/>
      <c r="E7095" s="8"/>
      <c r="F7095" s="8"/>
      <c r="G7095" s="8"/>
      <c r="H7095" s="8"/>
      <c r="I7095" s="8"/>
      <c r="J7095" s="8"/>
      <c r="K7095" s="8"/>
      <c r="L7095" s="8"/>
      <c r="M7095" s="1"/>
      <c r="W7095" s="15"/>
    </row>
    <row r="7096" spans="2:23" ht="0" hidden="1" customHeight="1" x14ac:dyDescent="0.2">
      <c r="B7096" s="8"/>
      <c r="C7096" s="8"/>
      <c r="D7096" s="8"/>
      <c r="E7096" s="8"/>
      <c r="F7096" s="8"/>
      <c r="G7096" s="8"/>
      <c r="H7096" s="8"/>
      <c r="I7096" s="8"/>
      <c r="J7096" s="8"/>
      <c r="K7096" s="8"/>
      <c r="L7096" s="8"/>
      <c r="M7096" s="1"/>
      <c r="W7096" s="15"/>
    </row>
    <row r="7097" spans="2:23" ht="0" hidden="1" customHeight="1" x14ac:dyDescent="0.2">
      <c r="B7097" s="8"/>
      <c r="C7097" s="8"/>
      <c r="D7097" s="8"/>
      <c r="E7097" s="8"/>
      <c r="F7097" s="8"/>
      <c r="G7097" s="8"/>
      <c r="H7097" s="8"/>
      <c r="I7097" s="8"/>
      <c r="J7097" s="8"/>
      <c r="K7097" s="8"/>
      <c r="L7097" s="8"/>
      <c r="M7097" s="1"/>
      <c r="W7097" s="15"/>
    </row>
    <row r="7098" spans="2:23" ht="0" hidden="1" customHeight="1" x14ac:dyDescent="0.2">
      <c r="B7098" s="8"/>
      <c r="C7098" s="8"/>
      <c r="D7098" s="8"/>
      <c r="E7098" s="8"/>
      <c r="F7098" s="8"/>
      <c r="G7098" s="8"/>
      <c r="H7098" s="8"/>
      <c r="I7098" s="8"/>
      <c r="J7098" s="8"/>
      <c r="K7098" s="8"/>
      <c r="L7098" s="8"/>
      <c r="M7098" s="1"/>
      <c r="W7098" s="15"/>
    </row>
    <row r="7099" spans="2:23" ht="0" hidden="1" customHeight="1" x14ac:dyDescent="0.2">
      <c r="B7099" s="8"/>
      <c r="C7099" s="8"/>
      <c r="D7099" s="8"/>
      <c r="E7099" s="8"/>
      <c r="F7099" s="8"/>
      <c r="G7099" s="8"/>
      <c r="H7099" s="8"/>
      <c r="I7099" s="8"/>
      <c r="J7099" s="8"/>
      <c r="K7099" s="8"/>
      <c r="L7099" s="8"/>
      <c r="M7099" s="1"/>
      <c r="W7099" s="15"/>
    </row>
    <row r="7100" spans="2:23" ht="0" hidden="1" customHeight="1" x14ac:dyDescent="0.2">
      <c r="B7100" s="8"/>
      <c r="C7100" s="8"/>
      <c r="D7100" s="8"/>
      <c r="E7100" s="8"/>
      <c r="F7100" s="8"/>
      <c r="G7100" s="8"/>
      <c r="H7100" s="8"/>
      <c r="I7100" s="8"/>
      <c r="J7100" s="8"/>
      <c r="K7100" s="8"/>
      <c r="L7100" s="8"/>
      <c r="M7100" s="1"/>
      <c r="W7100" s="15"/>
    </row>
    <row r="7101" spans="2:23" ht="0" hidden="1" customHeight="1" x14ac:dyDescent="0.2">
      <c r="B7101" s="8"/>
      <c r="C7101" s="8"/>
      <c r="D7101" s="8"/>
      <c r="E7101" s="8"/>
      <c r="F7101" s="8"/>
      <c r="G7101" s="8"/>
      <c r="H7101" s="8"/>
      <c r="I7101" s="8"/>
      <c r="J7101" s="8"/>
      <c r="K7101" s="8"/>
      <c r="L7101" s="8"/>
      <c r="M7101" s="1"/>
      <c r="W7101" s="15"/>
    </row>
    <row r="7102" spans="2:23" ht="0" hidden="1" customHeight="1" x14ac:dyDescent="0.2">
      <c r="B7102" s="8"/>
      <c r="C7102" s="8"/>
      <c r="D7102" s="8"/>
      <c r="E7102" s="8"/>
      <c r="F7102" s="8"/>
      <c r="G7102" s="8"/>
      <c r="H7102" s="8"/>
      <c r="I7102" s="8"/>
      <c r="J7102" s="8"/>
      <c r="K7102" s="8"/>
      <c r="L7102" s="8"/>
      <c r="M7102" s="1"/>
      <c r="W7102" s="15"/>
    </row>
    <row r="7103" spans="2:23" ht="0" hidden="1" customHeight="1" x14ac:dyDescent="0.2">
      <c r="B7103" s="8"/>
      <c r="C7103" s="8"/>
      <c r="D7103" s="8"/>
      <c r="E7103" s="8"/>
      <c r="F7103" s="8"/>
      <c r="G7103" s="8"/>
      <c r="H7103" s="8"/>
      <c r="I7103" s="8"/>
      <c r="J7103" s="8"/>
      <c r="K7103" s="8"/>
      <c r="L7103" s="8"/>
      <c r="M7103" s="1"/>
      <c r="W7103" s="15"/>
    </row>
    <row r="7104" spans="2:23" ht="0" hidden="1" customHeight="1" x14ac:dyDescent="0.2">
      <c r="B7104" s="8"/>
      <c r="C7104" s="8"/>
      <c r="D7104" s="8"/>
      <c r="E7104" s="8"/>
      <c r="F7104" s="8"/>
      <c r="G7104" s="8"/>
      <c r="H7104" s="8"/>
      <c r="I7104" s="8"/>
      <c r="J7104" s="8"/>
      <c r="K7104" s="8"/>
      <c r="L7104" s="8"/>
      <c r="M7104" s="1"/>
      <c r="W7104" s="15"/>
    </row>
    <row r="7105" spans="2:23" ht="0" hidden="1" customHeight="1" x14ac:dyDescent="0.2">
      <c r="B7105" s="8"/>
      <c r="C7105" s="8"/>
      <c r="D7105" s="8"/>
      <c r="E7105" s="8"/>
      <c r="F7105" s="8"/>
      <c r="G7105" s="8"/>
      <c r="H7105" s="8"/>
      <c r="I7105" s="8"/>
      <c r="J7105" s="8"/>
      <c r="K7105" s="8"/>
      <c r="L7105" s="8"/>
      <c r="M7105" s="1"/>
      <c r="W7105" s="15"/>
    </row>
    <row r="7106" spans="2:23" ht="0" hidden="1" customHeight="1" x14ac:dyDescent="0.2">
      <c r="B7106" s="8"/>
      <c r="C7106" s="8"/>
      <c r="D7106" s="8"/>
      <c r="E7106" s="8"/>
      <c r="F7106" s="8"/>
      <c r="G7106" s="8"/>
      <c r="H7106" s="8"/>
      <c r="I7106" s="8"/>
      <c r="J7106" s="8"/>
      <c r="K7106" s="8"/>
      <c r="L7106" s="8"/>
      <c r="M7106" s="1"/>
      <c r="W7106" s="15"/>
    </row>
    <row r="7107" spans="2:23" ht="0" hidden="1" customHeight="1" x14ac:dyDescent="0.2">
      <c r="B7107" s="8"/>
      <c r="C7107" s="8"/>
      <c r="D7107" s="8"/>
      <c r="E7107" s="8"/>
      <c r="F7107" s="8"/>
      <c r="G7107" s="8"/>
      <c r="H7107" s="8"/>
      <c r="I7107" s="8"/>
      <c r="J7107" s="8"/>
      <c r="K7107" s="8"/>
      <c r="L7107" s="8"/>
      <c r="M7107" s="1"/>
      <c r="W7107" s="15"/>
    </row>
    <row r="7108" spans="2:23" ht="0" hidden="1" customHeight="1" x14ac:dyDescent="0.2">
      <c r="B7108" s="8"/>
      <c r="C7108" s="8"/>
      <c r="D7108" s="8"/>
      <c r="E7108" s="8"/>
      <c r="F7108" s="8"/>
      <c r="G7108" s="8"/>
      <c r="H7108" s="8"/>
      <c r="I7108" s="8"/>
      <c r="J7108" s="8"/>
      <c r="K7108" s="8"/>
      <c r="L7108" s="8"/>
      <c r="M7108" s="1"/>
      <c r="W7108" s="15"/>
    </row>
    <row r="7109" spans="2:23" ht="0" hidden="1" customHeight="1" x14ac:dyDescent="0.2">
      <c r="B7109" s="8"/>
      <c r="C7109" s="8"/>
      <c r="D7109" s="8"/>
      <c r="E7109" s="8"/>
      <c r="F7109" s="8"/>
      <c r="G7109" s="8"/>
      <c r="H7109" s="8"/>
      <c r="I7109" s="8"/>
      <c r="J7109" s="8"/>
      <c r="K7109" s="8"/>
      <c r="L7109" s="8"/>
      <c r="M7109" s="1"/>
      <c r="W7109" s="15"/>
    </row>
    <row r="7110" spans="2:23" ht="0" hidden="1" customHeight="1" x14ac:dyDescent="0.2">
      <c r="B7110" s="8"/>
      <c r="C7110" s="8"/>
      <c r="D7110" s="8"/>
      <c r="E7110" s="8"/>
      <c r="F7110" s="8"/>
      <c r="G7110" s="8"/>
      <c r="H7110" s="8"/>
      <c r="I7110" s="8"/>
      <c r="J7110" s="8"/>
      <c r="K7110" s="8"/>
      <c r="L7110" s="8"/>
      <c r="M7110" s="1"/>
      <c r="W7110" s="15"/>
    </row>
    <row r="7111" spans="2:23" ht="0" hidden="1" customHeight="1" x14ac:dyDescent="0.2">
      <c r="B7111" s="8"/>
      <c r="C7111" s="8"/>
      <c r="D7111" s="8"/>
      <c r="E7111" s="8"/>
      <c r="F7111" s="8"/>
      <c r="G7111" s="8"/>
      <c r="H7111" s="8"/>
      <c r="I7111" s="8"/>
      <c r="J7111" s="8"/>
      <c r="K7111" s="8"/>
      <c r="L7111" s="8"/>
      <c r="M7111" s="1"/>
      <c r="W7111" s="15"/>
    </row>
    <row r="7112" spans="2:23" ht="0" hidden="1" customHeight="1" x14ac:dyDescent="0.2">
      <c r="B7112" s="8"/>
      <c r="C7112" s="8"/>
      <c r="D7112" s="8"/>
      <c r="E7112" s="8"/>
      <c r="F7112" s="8"/>
      <c r="G7112" s="8"/>
      <c r="H7112" s="8"/>
      <c r="I7112" s="8"/>
      <c r="J7112" s="8"/>
      <c r="K7112" s="8"/>
      <c r="L7112" s="8"/>
      <c r="M7112" s="1"/>
      <c r="W7112" s="15"/>
    </row>
    <row r="7113" spans="2:23" ht="0" hidden="1" customHeight="1" x14ac:dyDescent="0.2">
      <c r="B7113" s="8"/>
      <c r="C7113" s="8"/>
      <c r="D7113" s="8"/>
      <c r="E7113" s="8"/>
      <c r="F7113" s="8"/>
      <c r="G7113" s="8"/>
      <c r="H7113" s="8"/>
      <c r="I7113" s="8"/>
      <c r="J7113" s="8"/>
      <c r="K7113" s="8"/>
      <c r="L7113" s="8"/>
      <c r="M7113" s="1"/>
      <c r="W7113" s="15"/>
    </row>
    <row r="7114" spans="2:23" ht="0" hidden="1" customHeight="1" x14ac:dyDescent="0.2">
      <c r="B7114" s="8"/>
      <c r="C7114" s="8"/>
      <c r="D7114" s="8"/>
      <c r="E7114" s="8"/>
      <c r="F7114" s="8"/>
      <c r="G7114" s="8"/>
      <c r="H7114" s="8"/>
      <c r="I7114" s="8"/>
      <c r="J7114" s="8"/>
      <c r="K7114" s="8"/>
      <c r="L7114" s="8"/>
      <c r="M7114" s="1"/>
      <c r="W7114" s="15"/>
    </row>
    <row r="7115" spans="2:23" ht="0" hidden="1" customHeight="1" x14ac:dyDescent="0.2">
      <c r="B7115" s="8"/>
      <c r="C7115" s="8"/>
      <c r="D7115" s="8"/>
      <c r="E7115" s="8"/>
      <c r="F7115" s="8"/>
      <c r="G7115" s="8"/>
      <c r="H7115" s="8"/>
      <c r="I7115" s="8"/>
      <c r="J7115" s="8"/>
      <c r="K7115" s="8"/>
      <c r="L7115" s="8"/>
      <c r="M7115" s="1"/>
      <c r="W7115" s="15"/>
    </row>
    <row r="7116" spans="2:23" ht="0" hidden="1" customHeight="1" x14ac:dyDescent="0.2">
      <c r="B7116" s="8"/>
      <c r="C7116" s="8"/>
      <c r="D7116" s="8"/>
      <c r="E7116" s="8"/>
      <c r="F7116" s="8"/>
      <c r="G7116" s="8"/>
      <c r="H7116" s="8"/>
      <c r="I7116" s="8"/>
      <c r="J7116" s="8"/>
      <c r="K7116" s="8"/>
      <c r="L7116" s="8"/>
      <c r="M7116" s="1"/>
      <c r="W7116" s="15"/>
    </row>
    <row r="7117" spans="2:23" ht="0" hidden="1" customHeight="1" x14ac:dyDescent="0.2">
      <c r="B7117" s="8"/>
      <c r="C7117" s="8"/>
      <c r="D7117" s="8"/>
      <c r="E7117" s="8"/>
      <c r="F7117" s="8"/>
      <c r="G7117" s="8"/>
      <c r="H7117" s="8"/>
      <c r="I7117" s="8"/>
      <c r="J7117" s="8"/>
      <c r="K7117" s="8"/>
      <c r="L7117" s="8"/>
      <c r="M7117" s="1"/>
      <c r="W7117" s="15"/>
    </row>
    <row r="7118" spans="2:23" ht="0" hidden="1" customHeight="1" x14ac:dyDescent="0.2">
      <c r="B7118" s="8"/>
      <c r="C7118" s="8"/>
      <c r="D7118" s="8"/>
      <c r="E7118" s="8"/>
      <c r="F7118" s="8"/>
      <c r="G7118" s="8"/>
      <c r="H7118" s="8"/>
      <c r="I7118" s="8"/>
      <c r="J7118" s="8"/>
      <c r="K7118" s="8"/>
      <c r="L7118" s="8"/>
      <c r="M7118" s="1"/>
      <c r="W7118" s="15"/>
    </row>
    <row r="7119" spans="2:23" ht="0" hidden="1" customHeight="1" x14ac:dyDescent="0.2">
      <c r="B7119" s="8"/>
      <c r="C7119" s="8"/>
      <c r="D7119" s="8"/>
      <c r="E7119" s="8"/>
      <c r="F7119" s="8"/>
      <c r="G7119" s="8"/>
      <c r="H7119" s="8"/>
      <c r="I7119" s="8"/>
      <c r="J7119" s="8"/>
      <c r="K7119" s="8"/>
      <c r="L7119" s="8"/>
      <c r="M7119" s="1"/>
      <c r="W7119" s="15"/>
    </row>
    <row r="7120" spans="2:23" ht="0" hidden="1" customHeight="1" x14ac:dyDescent="0.2">
      <c r="B7120" s="8"/>
      <c r="C7120" s="8"/>
      <c r="D7120" s="8"/>
      <c r="E7120" s="8"/>
      <c r="F7120" s="8"/>
      <c r="G7120" s="8"/>
      <c r="H7120" s="8"/>
      <c r="I7120" s="8"/>
      <c r="J7120" s="8"/>
      <c r="K7120" s="8"/>
      <c r="L7120" s="8"/>
      <c r="M7120" s="1"/>
      <c r="W7120" s="15"/>
    </row>
    <row r="7121" spans="2:23" ht="0" hidden="1" customHeight="1" x14ac:dyDescent="0.2">
      <c r="B7121" s="8"/>
      <c r="C7121" s="8"/>
      <c r="D7121" s="8"/>
      <c r="E7121" s="8"/>
      <c r="F7121" s="8"/>
      <c r="G7121" s="8"/>
      <c r="H7121" s="8"/>
      <c r="I7121" s="8"/>
      <c r="J7121" s="8"/>
      <c r="K7121" s="8"/>
      <c r="L7121" s="8"/>
      <c r="M7121" s="1"/>
      <c r="W7121" s="15"/>
    </row>
    <row r="7122" spans="2:23" ht="0" hidden="1" customHeight="1" x14ac:dyDescent="0.2">
      <c r="B7122" s="8"/>
      <c r="C7122" s="8"/>
      <c r="D7122" s="8"/>
      <c r="E7122" s="8"/>
      <c r="F7122" s="8"/>
      <c r="G7122" s="8"/>
      <c r="H7122" s="8"/>
      <c r="I7122" s="8"/>
      <c r="J7122" s="8"/>
      <c r="K7122" s="8"/>
      <c r="L7122" s="8"/>
      <c r="M7122" s="1"/>
      <c r="W7122" s="15"/>
    </row>
    <row r="7123" spans="2:23" ht="0" hidden="1" customHeight="1" x14ac:dyDescent="0.2">
      <c r="B7123" s="8"/>
      <c r="C7123" s="8"/>
      <c r="D7123" s="8"/>
      <c r="E7123" s="8"/>
      <c r="F7123" s="8"/>
      <c r="G7123" s="8"/>
      <c r="H7123" s="8"/>
      <c r="I7123" s="8"/>
      <c r="J7123" s="8"/>
      <c r="K7123" s="8"/>
      <c r="L7123" s="8"/>
      <c r="M7123" s="1"/>
      <c r="W7123" s="15"/>
    </row>
    <row r="7124" spans="2:23" ht="0" hidden="1" customHeight="1" x14ac:dyDescent="0.2">
      <c r="B7124" s="8"/>
      <c r="C7124" s="8"/>
      <c r="D7124" s="8"/>
      <c r="E7124" s="8"/>
      <c r="F7124" s="8"/>
      <c r="G7124" s="8"/>
      <c r="H7124" s="8"/>
      <c r="I7124" s="8"/>
      <c r="J7124" s="8"/>
      <c r="K7124" s="8"/>
      <c r="L7124" s="8"/>
      <c r="M7124" s="1"/>
      <c r="W7124" s="15"/>
    </row>
    <row r="7125" spans="2:23" ht="0" hidden="1" customHeight="1" x14ac:dyDescent="0.2">
      <c r="B7125" s="8"/>
      <c r="C7125" s="8"/>
      <c r="D7125" s="8"/>
      <c r="E7125" s="8"/>
      <c r="F7125" s="8"/>
      <c r="G7125" s="8"/>
      <c r="H7125" s="8"/>
      <c r="I7125" s="8"/>
      <c r="J7125" s="8"/>
      <c r="K7125" s="8"/>
      <c r="L7125" s="8"/>
      <c r="M7125" s="1"/>
      <c r="W7125" s="15"/>
    </row>
    <row r="7126" spans="2:23" ht="0" hidden="1" customHeight="1" x14ac:dyDescent="0.2">
      <c r="B7126" s="8"/>
      <c r="C7126" s="8"/>
      <c r="D7126" s="8"/>
      <c r="E7126" s="8"/>
      <c r="F7126" s="8"/>
      <c r="G7126" s="8"/>
      <c r="H7126" s="8"/>
      <c r="I7126" s="8"/>
      <c r="J7126" s="8"/>
      <c r="K7126" s="8"/>
      <c r="L7126" s="8"/>
      <c r="M7126" s="1"/>
      <c r="W7126" s="15"/>
    </row>
    <row r="7127" spans="2:23" ht="0" hidden="1" customHeight="1" x14ac:dyDescent="0.2">
      <c r="B7127" s="8"/>
      <c r="C7127" s="8"/>
      <c r="D7127" s="8"/>
      <c r="E7127" s="8"/>
      <c r="F7127" s="8"/>
      <c r="G7127" s="8"/>
      <c r="H7127" s="8"/>
      <c r="I7127" s="8"/>
      <c r="J7127" s="8"/>
      <c r="K7127" s="8"/>
      <c r="L7127" s="8"/>
      <c r="M7127" s="1"/>
      <c r="W7127" s="15"/>
    </row>
    <row r="7128" spans="2:23" ht="0" hidden="1" customHeight="1" x14ac:dyDescent="0.2">
      <c r="B7128" s="8"/>
      <c r="C7128" s="8"/>
      <c r="D7128" s="8"/>
      <c r="E7128" s="8"/>
      <c r="F7128" s="8"/>
      <c r="G7128" s="8"/>
      <c r="H7128" s="8"/>
      <c r="I7128" s="8"/>
      <c r="J7128" s="8"/>
      <c r="K7128" s="8"/>
      <c r="L7128" s="8"/>
      <c r="M7128" s="1"/>
      <c r="W7128" s="15"/>
    </row>
    <row r="7129" spans="2:23" ht="0" hidden="1" customHeight="1" x14ac:dyDescent="0.2">
      <c r="B7129" s="8"/>
      <c r="C7129" s="8"/>
      <c r="D7129" s="8"/>
      <c r="E7129" s="8"/>
      <c r="F7129" s="8"/>
      <c r="G7129" s="8"/>
      <c r="H7129" s="8"/>
      <c r="I7129" s="8"/>
      <c r="J7129" s="8"/>
      <c r="K7129" s="8"/>
      <c r="L7129" s="8"/>
      <c r="M7129" s="1"/>
      <c r="W7129" s="15"/>
    </row>
    <row r="7130" spans="2:23" ht="0" hidden="1" customHeight="1" x14ac:dyDescent="0.2">
      <c r="B7130" s="8"/>
      <c r="C7130" s="8"/>
      <c r="D7130" s="8"/>
      <c r="E7130" s="8"/>
      <c r="F7130" s="8"/>
      <c r="G7130" s="8"/>
      <c r="H7130" s="8"/>
      <c r="I7130" s="8"/>
      <c r="J7130" s="8"/>
      <c r="K7130" s="8"/>
      <c r="L7130" s="8"/>
      <c r="M7130" s="1"/>
      <c r="W7130" s="15"/>
    </row>
    <row r="7131" spans="2:23" ht="0" hidden="1" customHeight="1" x14ac:dyDescent="0.2">
      <c r="B7131" s="8"/>
      <c r="C7131" s="8"/>
      <c r="D7131" s="8"/>
      <c r="E7131" s="8"/>
      <c r="F7131" s="8"/>
      <c r="G7131" s="8"/>
      <c r="H7131" s="8"/>
      <c r="I7131" s="8"/>
      <c r="J7131" s="8"/>
      <c r="K7131" s="8"/>
      <c r="L7131" s="8"/>
      <c r="M7131" s="1"/>
      <c r="W7131" s="15"/>
    </row>
    <row r="7132" spans="2:23" ht="0" hidden="1" customHeight="1" x14ac:dyDescent="0.2">
      <c r="B7132" s="8"/>
      <c r="C7132" s="8"/>
      <c r="D7132" s="8"/>
      <c r="E7132" s="8"/>
      <c r="F7132" s="8"/>
      <c r="G7132" s="8"/>
      <c r="H7132" s="8"/>
      <c r="I7132" s="8"/>
      <c r="J7132" s="8"/>
      <c r="K7132" s="8"/>
      <c r="L7132" s="8"/>
      <c r="M7132" s="1"/>
      <c r="W7132" s="15"/>
    </row>
    <row r="7133" spans="2:23" ht="0" hidden="1" customHeight="1" x14ac:dyDescent="0.2">
      <c r="B7133" s="8"/>
      <c r="C7133" s="8"/>
      <c r="D7133" s="8"/>
      <c r="E7133" s="8"/>
      <c r="F7133" s="8"/>
      <c r="G7133" s="8"/>
      <c r="H7133" s="8"/>
      <c r="I7133" s="8"/>
      <c r="J7133" s="8"/>
      <c r="K7133" s="8"/>
      <c r="L7133" s="8"/>
      <c r="M7133" s="1"/>
      <c r="W7133" s="15"/>
    </row>
    <row r="7134" spans="2:23" ht="0" hidden="1" customHeight="1" x14ac:dyDescent="0.2">
      <c r="B7134" s="8"/>
      <c r="C7134" s="8"/>
      <c r="D7134" s="8"/>
      <c r="E7134" s="8"/>
      <c r="F7134" s="8"/>
      <c r="G7134" s="8"/>
      <c r="H7134" s="8"/>
      <c r="I7134" s="8"/>
      <c r="J7134" s="8"/>
      <c r="K7134" s="8"/>
      <c r="L7134" s="8"/>
      <c r="M7134" s="1"/>
      <c r="W7134" s="15"/>
    </row>
    <row r="7135" spans="2:23" ht="0" hidden="1" customHeight="1" x14ac:dyDescent="0.2">
      <c r="B7135" s="8"/>
      <c r="C7135" s="8"/>
      <c r="D7135" s="8"/>
      <c r="E7135" s="8"/>
      <c r="F7135" s="8"/>
      <c r="G7135" s="8"/>
      <c r="H7135" s="8"/>
      <c r="I7135" s="8"/>
      <c r="J7135" s="8"/>
      <c r="K7135" s="8"/>
      <c r="L7135" s="8"/>
      <c r="M7135" s="1"/>
      <c r="W7135" s="15"/>
    </row>
    <row r="7136" spans="2:23" ht="0" hidden="1" customHeight="1" x14ac:dyDescent="0.2">
      <c r="B7136" s="8"/>
      <c r="C7136" s="8"/>
      <c r="D7136" s="8"/>
      <c r="E7136" s="8"/>
      <c r="F7136" s="8"/>
      <c r="G7136" s="8"/>
      <c r="H7136" s="8"/>
      <c r="I7136" s="8"/>
      <c r="J7136" s="8"/>
      <c r="K7136" s="8"/>
      <c r="L7136" s="8"/>
      <c r="M7136" s="1"/>
      <c r="W7136" s="15"/>
    </row>
    <row r="7137" spans="2:23" ht="0" hidden="1" customHeight="1" x14ac:dyDescent="0.2">
      <c r="B7137" s="8"/>
      <c r="C7137" s="8"/>
      <c r="D7137" s="8"/>
      <c r="E7137" s="8"/>
      <c r="F7137" s="8"/>
      <c r="G7137" s="8"/>
      <c r="H7137" s="8"/>
      <c r="I7137" s="8"/>
      <c r="J7137" s="8"/>
      <c r="K7137" s="8"/>
      <c r="L7137" s="8"/>
      <c r="M7137" s="1"/>
      <c r="W7137" s="15"/>
    </row>
    <row r="7138" spans="2:23" ht="0" hidden="1" customHeight="1" x14ac:dyDescent="0.2">
      <c r="B7138" s="8"/>
      <c r="C7138" s="8"/>
      <c r="D7138" s="8"/>
      <c r="E7138" s="8"/>
      <c r="F7138" s="8"/>
      <c r="G7138" s="8"/>
      <c r="H7138" s="8"/>
      <c r="I7138" s="8"/>
      <c r="J7138" s="8"/>
      <c r="K7138" s="8"/>
      <c r="L7138" s="8"/>
      <c r="M7138" s="1"/>
      <c r="W7138" s="15"/>
    </row>
    <row r="7139" spans="2:23" ht="0" hidden="1" customHeight="1" x14ac:dyDescent="0.2">
      <c r="B7139" s="8"/>
      <c r="C7139" s="8"/>
      <c r="D7139" s="8"/>
      <c r="E7139" s="8"/>
      <c r="F7139" s="8"/>
      <c r="G7139" s="8"/>
      <c r="H7139" s="8"/>
      <c r="I7139" s="8"/>
      <c r="J7139" s="8"/>
      <c r="K7139" s="8"/>
      <c r="L7139" s="8"/>
      <c r="M7139" s="1"/>
      <c r="W7139" s="15"/>
    </row>
    <row r="7140" spans="2:23" ht="0" hidden="1" customHeight="1" x14ac:dyDescent="0.2">
      <c r="B7140" s="8"/>
      <c r="C7140" s="8"/>
      <c r="D7140" s="8"/>
      <c r="E7140" s="8"/>
      <c r="F7140" s="8"/>
      <c r="G7140" s="8"/>
      <c r="H7140" s="8"/>
      <c r="I7140" s="8"/>
      <c r="J7140" s="8"/>
      <c r="K7140" s="8"/>
      <c r="L7140" s="8"/>
      <c r="M7140" s="1"/>
      <c r="W7140" s="15"/>
    </row>
    <row r="7141" spans="2:23" ht="0" hidden="1" customHeight="1" x14ac:dyDescent="0.2">
      <c r="B7141" s="8"/>
      <c r="C7141" s="8"/>
      <c r="D7141" s="8"/>
      <c r="E7141" s="8"/>
      <c r="F7141" s="8"/>
      <c r="G7141" s="8"/>
      <c r="H7141" s="8"/>
      <c r="I7141" s="8"/>
      <c r="J7141" s="8"/>
      <c r="K7141" s="8"/>
      <c r="L7141" s="8"/>
      <c r="M7141" s="1"/>
      <c r="W7141" s="15"/>
    </row>
    <row r="7142" spans="2:23" ht="0" hidden="1" customHeight="1" x14ac:dyDescent="0.2">
      <c r="B7142" s="8"/>
      <c r="C7142" s="8"/>
      <c r="D7142" s="8"/>
      <c r="E7142" s="8"/>
      <c r="F7142" s="8"/>
      <c r="G7142" s="8"/>
      <c r="H7142" s="8"/>
      <c r="I7142" s="8"/>
      <c r="J7142" s="8"/>
      <c r="K7142" s="8"/>
      <c r="L7142" s="8"/>
      <c r="M7142" s="1"/>
      <c r="W7142" s="15"/>
    </row>
    <row r="7143" spans="2:23" ht="0" hidden="1" customHeight="1" x14ac:dyDescent="0.2">
      <c r="B7143" s="8"/>
      <c r="C7143" s="8"/>
      <c r="D7143" s="8"/>
      <c r="E7143" s="8"/>
      <c r="F7143" s="8"/>
      <c r="G7143" s="8"/>
      <c r="H7143" s="8"/>
      <c r="I7143" s="8"/>
      <c r="J7143" s="8"/>
      <c r="K7143" s="8"/>
      <c r="L7143" s="8"/>
      <c r="M7143" s="1"/>
      <c r="W7143" s="15"/>
    </row>
    <row r="7144" spans="2:23" ht="0" hidden="1" customHeight="1" x14ac:dyDescent="0.2">
      <c r="B7144" s="8"/>
      <c r="C7144" s="8"/>
      <c r="D7144" s="8"/>
      <c r="E7144" s="8"/>
      <c r="F7144" s="8"/>
      <c r="G7144" s="8"/>
      <c r="H7144" s="8"/>
      <c r="I7144" s="8"/>
      <c r="J7144" s="8"/>
      <c r="K7144" s="8"/>
      <c r="L7144" s="8"/>
      <c r="M7144" s="1"/>
      <c r="W7144" s="15"/>
    </row>
    <row r="7145" spans="2:23" ht="0" hidden="1" customHeight="1" x14ac:dyDescent="0.2">
      <c r="B7145" s="8"/>
      <c r="C7145" s="8"/>
      <c r="D7145" s="8"/>
      <c r="E7145" s="8"/>
      <c r="F7145" s="8"/>
      <c r="G7145" s="8"/>
      <c r="H7145" s="8"/>
      <c r="I7145" s="8"/>
      <c r="J7145" s="8"/>
      <c r="K7145" s="8"/>
      <c r="L7145" s="8"/>
      <c r="M7145" s="1"/>
      <c r="W7145" s="15"/>
    </row>
    <row r="7146" spans="2:23" ht="0" hidden="1" customHeight="1" x14ac:dyDescent="0.2">
      <c r="B7146" s="8"/>
      <c r="C7146" s="8"/>
      <c r="D7146" s="8"/>
      <c r="E7146" s="8"/>
      <c r="F7146" s="8"/>
      <c r="G7146" s="8"/>
      <c r="H7146" s="8"/>
      <c r="I7146" s="8"/>
      <c r="J7146" s="8"/>
      <c r="K7146" s="8"/>
      <c r="L7146" s="8"/>
      <c r="M7146" s="1"/>
      <c r="W7146" s="15"/>
    </row>
    <row r="7147" spans="2:23" ht="0" hidden="1" customHeight="1" x14ac:dyDescent="0.2">
      <c r="B7147" s="8"/>
      <c r="C7147" s="8"/>
      <c r="D7147" s="8"/>
      <c r="E7147" s="8"/>
      <c r="F7147" s="8"/>
      <c r="G7147" s="8"/>
      <c r="H7147" s="8"/>
      <c r="I7147" s="8"/>
      <c r="J7147" s="8"/>
      <c r="K7147" s="8"/>
      <c r="L7147" s="8"/>
      <c r="M7147" s="1"/>
      <c r="W7147" s="15"/>
    </row>
    <row r="7148" spans="2:23" ht="0" hidden="1" customHeight="1" x14ac:dyDescent="0.2">
      <c r="B7148" s="8"/>
      <c r="C7148" s="8"/>
      <c r="D7148" s="8"/>
      <c r="E7148" s="8"/>
      <c r="F7148" s="8"/>
      <c r="G7148" s="8"/>
      <c r="H7148" s="8"/>
      <c r="I7148" s="8"/>
      <c r="J7148" s="8"/>
      <c r="K7148" s="8"/>
      <c r="L7148" s="8"/>
      <c r="M7148" s="1"/>
      <c r="W7148" s="15"/>
    </row>
    <row r="7149" spans="2:23" ht="0" hidden="1" customHeight="1" x14ac:dyDescent="0.2">
      <c r="B7149" s="8"/>
      <c r="C7149" s="8"/>
      <c r="D7149" s="8"/>
      <c r="E7149" s="8"/>
      <c r="F7149" s="8"/>
      <c r="G7149" s="8"/>
      <c r="H7149" s="8"/>
      <c r="I7149" s="8"/>
      <c r="J7149" s="8"/>
      <c r="K7149" s="8"/>
      <c r="L7149" s="8"/>
      <c r="M7149" s="1"/>
      <c r="W7149" s="15"/>
    </row>
    <row r="7150" spans="2:23" ht="0" hidden="1" customHeight="1" x14ac:dyDescent="0.2">
      <c r="B7150" s="8"/>
      <c r="C7150" s="8"/>
      <c r="D7150" s="8"/>
      <c r="E7150" s="8"/>
      <c r="F7150" s="8"/>
      <c r="G7150" s="8"/>
      <c r="H7150" s="8"/>
      <c r="I7150" s="8"/>
      <c r="J7150" s="8"/>
      <c r="K7150" s="8"/>
      <c r="L7150" s="8"/>
      <c r="M7150" s="1"/>
      <c r="W7150" s="15"/>
    </row>
    <row r="7151" spans="2:23" ht="0" hidden="1" customHeight="1" x14ac:dyDescent="0.2">
      <c r="B7151" s="8"/>
      <c r="C7151" s="8"/>
      <c r="D7151" s="8"/>
      <c r="E7151" s="8"/>
      <c r="F7151" s="8"/>
      <c r="G7151" s="8"/>
      <c r="H7151" s="8"/>
      <c r="I7151" s="8"/>
      <c r="J7151" s="8"/>
      <c r="K7151" s="8"/>
      <c r="L7151" s="8"/>
      <c r="M7151" s="1"/>
      <c r="W7151" s="15"/>
    </row>
    <row r="7152" spans="2:23" ht="0" hidden="1" customHeight="1" x14ac:dyDescent="0.2">
      <c r="B7152" s="8"/>
      <c r="C7152" s="8"/>
      <c r="D7152" s="8"/>
      <c r="E7152" s="8"/>
      <c r="F7152" s="8"/>
      <c r="G7152" s="8"/>
      <c r="H7152" s="8"/>
      <c r="I7152" s="8"/>
      <c r="J7152" s="8"/>
      <c r="K7152" s="8"/>
      <c r="L7152" s="8"/>
      <c r="M7152" s="1"/>
      <c r="W7152" s="15"/>
    </row>
    <row r="7153" spans="2:23" ht="0" hidden="1" customHeight="1" x14ac:dyDescent="0.2">
      <c r="B7153" s="8"/>
      <c r="C7153" s="8"/>
      <c r="D7153" s="8"/>
      <c r="E7153" s="8"/>
      <c r="F7153" s="8"/>
      <c r="G7153" s="8"/>
      <c r="H7153" s="8"/>
      <c r="I7153" s="8"/>
      <c r="J7153" s="8"/>
      <c r="K7153" s="8"/>
      <c r="L7153" s="8"/>
      <c r="M7153" s="1"/>
      <c r="W7153" s="15"/>
    </row>
    <row r="7154" spans="2:23" ht="0" hidden="1" customHeight="1" x14ac:dyDescent="0.2">
      <c r="B7154" s="8"/>
      <c r="C7154" s="8"/>
      <c r="D7154" s="8"/>
      <c r="E7154" s="8"/>
      <c r="F7154" s="8"/>
      <c r="G7154" s="8"/>
      <c r="H7154" s="8"/>
      <c r="I7154" s="8"/>
      <c r="J7154" s="8"/>
      <c r="K7154" s="8"/>
      <c r="L7154" s="8"/>
      <c r="M7154" s="1"/>
      <c r="W7154" s="15"/>
    </row>
    <row r="7155" spans="2:23" ht="0" hidden="1" customHeight="1" x14ac:dyDescent="0.2">
      <c r="B7155" s="8"/>
      <c r="C7155" s="8"/>
      <c r="D7155" s="8"/>
      <c r="E7155" s="8"/>
      <c r="F7155" s="8"/>
      <c r="G7155" s="8"/>
      <c r="H7155" s="8"/>
      <c r="I7155" s="8"/>
      <c r="J7155" s="8"/>
      <c r="K7155" s="8"/>
      <c r="L7155" s="8"/>
      <c r="M7155" s="1"/>
      <c r="W7155" s="15"/>
    </row>
    <row r="7156" spans="2:23" ht="0" hidden="1" customHeight="1" x14ac:dyDescent="0.2">
      <c r="B7156" s="8"/>
      <c r="C7156" s="8"/>
      <c r="D7156" s="8"/>
      <c r="E7156" s="8"/>
      <c r="F7156" s="8"/>
      <c r="G7156" s="8"/>
      <c r="H7156" s="8"/>
      <c r="I7156" s="8"/>
      <c r="J7156" s="8"/>
      <c r="K7156" s="8"/>
      <c r="L7156" s="8"/>
      <c r="M7156" s="1"/>
      <c r="W7156" s="15"/>
    </row>
    <row r="7157" spans="2:23" ht="0" hidden="1" customHeight="1" x14ac:dyDescent="0.2">
      <c r="B7157" s="8"/>
      <c r="C7157" s="8"/>
      <c r="D7157" s="8"/>
      <c r="E7157" s="8"/>
      <c r="F7157" s="8"/>
      <c r="G7157" s="8"/>
      <c r="H7157" s="8"/>
      <c r="I7157" s="8"/>
      <c r="J7157" s="8"/>
      <c r="K7157" s="8"/>
      <c r="L7157" s="8"/>
      <c r="M7157" s="1"/>
      <c r="W7157" s="15"/>
    </row>
    <row r="7158" spans="2:23" ht="0" hidden="1" customHeight="1" x14ac:dyDescent="0.2">
      <c r="B7158" s="8"/>
      <c r="C7158" s="8"/>
      <c r="D7158" s="8"/>
      <c r="E7158" s="8"/>
      <c r="F7158" s="8"/>
      <c r="G7158" s="8"/>
      <c r="H7158" s="8"/>
      <c r="I7158" s="8"/>
      <c r="J7158" s="8"/>
      <c r="K7158" s="8"/>
      <c r="L7158" s="8"/>
      <c r="M7158" s="1"/>
      <c r="W7158" s="15"/>
    </row>
    <row r="7159" spans="2:23" ht="0" hidden="1" customHeight="1" x14ac:dyDescent="0.2">
      <c r="B7159" s="8"/>
      <c r="C7159" s="8"/>
      <c r="D7159" s="8"/>
      <c r="E7159" s="8"/>
      <c r="F7159" s="8"/>
      <c r="G7159" s="8"/>
      <c r="H7159" s="8"/>
      <c r="I7159" s="8"/>
      <c r="J7159" s="8"/>
      <c r="K7159" s="8"/>
      <c r="L7159" s="8"/>
      <c r="M7159" s="1"/>
      <c r="W7159" s="15"/>
    </row>
    <row r="7160" spans="2:23" ht="0" hidden="1" customHeight="1" x14ac:dyDescent="0.2">
      <c r="B7160" s="8"/>
      <c r="C7160" s="8"/>
      <c r="D7160" s="8"/>
      <c r="E7160" s="8"/>
      <c r="F7160" s="8"/>
      <c r="G7160" s="8"/>
      <c r="H7160" s="8"/>
      <c r="I7160" s="8"/>
      <c r="J7160" s="8"/>
      <c r="K7160" s="8"/>
      <c r="L7160" s="8"/>
      <c r="M7160" s="1"/>
      <c r="W7160" s="15"/>
    </row>
    <row r="7161" spans="2:23" ht="0" hidden="1" customHeight="1" x14ac:dyDescent="0.2">
      <c r="B7161" s="8"/>
      <c r="C7161" s="8"/>
      <c r="D7161" s="8"/>
      <c r="E7161" s="8"/>
      <c r="F7161" s="8"/>
      <c r="G7161" s="8"/>
      <c r="H7161" s="8"/>
      <c r="I7161" s="8"/>
      <c r="J7161" s="8"/>
      <c r="K7161" s="8"/>
      <c r="L7161" s="8"/>
      <c r="M7161" s="1"/>
      <c r="W7161" s="15"/>
    </row>
    <row r="7162" spans="2:23" ht="0" hidden="1" customHeight="1" x14ac:dyDescent="0.2">
      <c r="B7162" s="8"/>
      <c r="C7162" s="8"/>
      <c r="D7162" s="8"/>
      <c r="E7162" s="8"/>
      <c r="F7162" s="8"/>
      <c r="G7162" s="8"/>
      <c r="H7162" s="8"/>
      <c r="I7162" s="8"/>
      <c r="J7162" s="8"/>
      <c r="K7162" s="8"/>
      <c r="L7162" s="8"/>
      <c r="M7162" s="1"/>
      <c r="W7162" s="15"/>
    </row>
    <row r="7163" spans="2:23" ht="0" hidden="1" customHeight="1" x14ac:dyDescent="0.2">
      <c r="B7163" s="8"/>
      <c r="C7163" s="8"/>
      <c r="D7163" s="8"/>
      <c r="E7163" s="8"/>
      <c r="F7163" s="8"/>
      <c r="G7163" s="8"/>
      <c r="H7163" s="8"/>
      <c r="I7163" s="8"/>
      <c r="J7163" s="8"/>
      <c r="K7163" s="8"/>
      <c r="L7163" s="8"/>
      <c r="M7163" s="1"/>
      <c r="W7163" s="15"/>
    </row>
    <row r="7164" spans="2:23" ht="0" hidden="1" customHeight="1" x14ac:dyDescent="0.2">
      <c r="B7164" s="8"/>
      <c r="C7164" s="8"/>
      <c r="D7164" s="8"/>
      <c r="E7164" s="8"/>
      <c r="F7164" s="8"/>
      <c r="G7164" s="8"/>
      <c r="H7164" s="8"/>
      <c r="I7164" s="8"/>
      <c r="J7164" s="8"/>
      <c r="K7164" s="8"/>
      <c r="L7164" s="8"/>
      <c r="M7164" s="1"/>
      <c r="W7164" s="15"/>
    </row>
    <row r="7165" spans="2:23" ht="0" hidden="1" customHeight="1" x14ac:dyDescent="0.2">
      <c r="B7165" s="8"/>
      <c r="C7165" s="8"/>
      <c r="D7165" s="8"/>
      <c r="E7165" s="8"/>
      <c r="F7165" s="8"/>
      <c r="G7165" s="8"/>
      <c r="H7165" s="8"/>
      <c r="I7165" s="8"/>
      <c r="J7165" s="8"/>
      <c r="K7165" s="8"/>
      <c r="L7165" s="8"/>
      <c r="M7165" s="1"/>
      <c r="W7165" s="15"/>
    </row>
    <row r="7166" spans="2:23" ht="0" hidden="1" customHeight="1" x14ac:dyDescent="0.2">
      <c r="B7166" s="8"/>
      <c r="C7166" s="8"/>
      <c r="D7166" s="8"/>
      <c r="E7166" s="8"/>
      <c r="F7166" s="8"/>
      <c r="G7166" s="8"/>
      <c r="H7166" s="8"/>
      <c r="I7166" s="8"/>
      <c r="J7166" s="8"/>
      <c r="K7166" s="8"/>
      <c r="L7166" s="8"/>
      <c r="M7166" s="1"/>
      <c r="W7166" s="15"/>
    </row>
    <row r="7167" spans="2:23" ht="0" hidden="1" customHeight="1" x14ac:dyDescent="0.2">
      <c r="B7167" s="8"/>
      <c r="C7167" s="8"/>
      <c r="D7167" s="8"/>
      <c r="E7167" s="8"/>
      <c r="F7167" s="8"/>
      <c r="G7167" s="8"/>
      <c r="H7167" s="8"/>
      <c r="I7167" s="8"/>
      <c r="J7167" s="8"/>
      <c r="K7167" s="8"/>
      <c r="L7167" s="8"/>
      <c r="M7167" s="1"/>
      <c r="W7167" s="15"/>
    </row>
    <row r="7168" spans="2:23" ht="0" hidden="1" customHeight="1" x14ac:dyDescent="0.2">
      <c r="B7168" s="8"/>
      <c r="C7168" s="8"/>
      <c r="D7168" s="8"/>
      <c r="E7168" s="8"/>
      <c r="F7168" s="8"/>
      <c r="G7168" s="8"/>
      <c r="H7168" s="8"/>
      <c r="I7168" s="8"/>
      <c r="J7168" s="8"/>
      <c r="K7168" s="8"/>
      <c r="L7168" s="8"/>
      <c r="M7168" s="1"/>
      <c r="W7168" s="15"/>
    </row>
    <row r="7169" spans="2:23" ht="0" hidden="1" customHeight="1" x14ac:dyDescent="0.2">
      <c r="B7169" s="8"/>
      <c r="C7169" s="8"/>
      <c r="D7169" s="8"/>
      <c r="E7169" s="8"/>
      <c r="F7169" s="8"/>
      <c r="G7169" s="8"/>
      <c r="H7169" s="8"/>
      <c r="I7169" s="8"/>
      <c r="J7169" s="8"/>
      <c r="K7169" s="8"/>
      <c r="L7169" s="8"/>
      <c r="M7169" s="1"/>
      <c r="W7169" s="15"/>
    </row>
    <row r="7170" spans="2:23" ht="0" hidden="1" customHeight="1" x14ac:dyDescent="0.2">
      <c r="B7170" s="8"/>
      <c r="C7170" s="8"/>
      <c r="D7170" s="8"/>
      <c r="E7170" s="8"/>
      <c r="F7170" s="8"/>
      <c r="G7170" s="8"/>
      <c r="H7170" s="8"/>
      <c r="I7170" s="8"/>
      <c r="J7170" s="8"/>
      <c r="K7170" s="8"/>
      <c r="L7170" s="8"/>
      <c r="M7170" s="1"/>
      <c r="W7170" s="15"/>
    </row>
    <row r="7171" spans="2:23" ht="0" hidden="1" customHeight="1" x14ac:dyDescent="0.2">
      <c r="B7171" s="8"/>
      <c r="C7171" s="8"/>
      <c r="D7171" s="8"/>
      <c r="E7171" s="8"/>
      <c r="F7171" s="8"/>
      <c r="G7171" s="8"/>
      <c r="H7171" s="8"/>
      <c r="I7171" s="8"/>
      <c r="J7171" s="8"/>
      <c r="K7171" s="8"/>
      <c r="L7171" s="8"/>
      <c r="M7171" s="1"/>
      <c r="W7171" s="15"/>
    </row>
    <row r="7172" spans="2:23" ht="0" hidden="1" customHeight="1" x14ac:dyDescent="0.2">
      <c r="B7172" s="8"/>
      <c r="C7172" s="8"/>
      <c r="D7172" s="8"/>
      <c r="E7172" s="8"/>
      <c r="F7172" s="8"/>
      <c r="G7172" s="8"/>
      <c r="H7172" s="8"/>
      <c r="I7172" s="8"/>
      <c r="J7172" s="8"/>
      <c r="K7172" s="8"/>
      <c r="L7172" s="8"/>
      <c r="M7172" s="1"/>
      <c r="W7172" s="15"/>
    </row>
    <row r="7173" spans="2:23" ht="0" hidden="1" customHeight="1" x14ac:dyDescent="0.2">
      <c r="B7173" s="8"/>
      <c r="C7173" s="8"/>
      <c r="D7173" s="8"/>
      <c r="E7173" s="8"/>
      <c r="F7173" s="8"/>
      <c r="G7173" s="8"/>
      <c r="H7173" s="8"/>
      <c r="I7173" s="8"/>
      <c r="J7173" s="8"/>
      <c r="K7173" s="8"/>
      <c r="L7173" s="8"/>
      <c r="M7173" s="1"/>
      <c r="W7173" s="15"/>
    </row>
    <row r="7174" spans="2:23" ht="0" hidden="1" customHeight="1" x14ac:dyDescent="0.2">
      <c r="B7174" s="8"/>
      <c r="C7174" s="8"/>
      <c r="D7174" s="8"/>
      <c r="E7174" s="8"/>
      <c r="F7174" s="8"/>
      <c r="G7174" s="8"/>
      <c r="H7174" s="8"/>
      <c r="I7174" s="8"/>
      <c r="J7174" s="8"/>
      <c r="K7174" s="8"/>
      <c r="L7174" s="8"/>
      <c r="M7174" s="1"/>
      <c r="W7174" s="15"/>
    </row>
    <row r="7175" spans="2:23" ht="0" hidden="1" customHeight="1" x14ac:dyDescent="0.2">
      <c r="B7175" s="8"/>
      <c r="C7175" s="8"/>
      <c r="D7175" s="8"/>
      <c r="E7175" s="8"/>
      <c r="F7175" s="8"/>
      <c r="G7175" s="8"/>
      <c r="H7175" s="8"/>
      <c r="I7175" s="8"/>
      <c r="J7175" s="8"/>
      <c r="K7175" s="8"/>
      <c r="L7175" s="8"/>
      <c r="M7175" s="1"/>
      <c r="W7175" s="15"/>
    </row>
    <row r="7176" spans="2:23" ht="0" hidden="1" customHeight="1" x14ac:dyDescent="0.2">
      <c r="B7176" s="8"/>
      <c r="C7176" s="8"/>
      <c r="D7176" s="8"/>
      <c r="E7176" s="8"/>
      <c r="F7176" s="8"/>
      <c r="G7176" s="8"/>
      <c r="H7176" s="8"/>
      <c r="I7176" s="8"/>
      <c r="J7176" s="8"/>
      <c r="K7176" s="8"/>
      <c r="L7176" s="8"/>
      <c r="M7176" s="1"/>
      <c r="W7176" s="15"/>
    </row>
    <row r="7177" spans="2:23" ht="0" hidden="1" customHeight="1" x14ac:dyDescent="0.2">
      <c r="B7177" s="8"/>
      <c r="C7177" s="8"/>
      <c r="D7177" s="8"/>
      <c r="E7177" s="8"/>
      <c r="F7177" s="8"/>
      <c r="G7177" s="8"/>
      <c r="H7177" s="8"/>
      <c r="I7177" s="8"/>
      <c r="J7177" s="8"/>
      <c r="K7177" s="8"/>
      <c r="L7177" s="8"/>
      <c r="M7177" s="1"/>
      <c r="W7177" s="15"/>
    </row>
    <row r="7178" spans="2:23" ht="0" hidden="1" customHeight="1" x14ac:dyDescent="0.2">
      <c r="B7178" s="8"/>
      <c r="C7178" s="8"/>
      <c r="D7178" s="8"/>
      <c r="E7178" s="8"/>
      <c r="F7178" s="8"/>
      <c r="G7178" s="8"/>
      <c r="H7178" s="8"/>
      <c r="I7178" s="8"/>
      <c r="J7178" s="8"/>
      <c r="K7178" s="8"/>
      <c r="L7178" s="8"/>
      <c r="M7178" s="1"/>
      <c r="W7178" s="15"/>
    </row>
    <row r="7179" spans="2:23" ht="0" hidden="1" customHeight="1" x14ac:dyDescent="0.2">
      <c r="B7179" s="8"/>
      <c r="C7179" s="8"/>
      <c r="D7179" s="8"/>
      <c r="E7179" s="8"/>
      <c r="F7179" s="8"/>
      <c r="G7179" s="8"/>
      <c r="H7179" s="8"/>
      <c r="I7179" s="8"/>
      <c r="J7179" s="8"/>
      <c r="K7179" s="8"/>
      <c r="L7179" s="8"/>
      <c r="M7179" s="1"/>
      <c r="W7179" s="15"/>
    </row>
    <row r="7180" spans="2:23" ht="0" hidden="1" customHeight="1" x14ac:dyDescent="0.2">
      <c r="B7180" s="8"/>
      <c r="C7180" s="8"/>
      <c r="D7180" s="8"/>
      <c r="E7180" s="8"/>
      <c r="F7180" s="8"/>
      <c r="G7180" s="8"/>
      <c r="H7180" s="8"/>
      <c r="I7180" s="8"/>
      <c r="J7180" s="8"/>
      <c r="K7180" s="8"/>
      <c r="L7180" s="8"/>
      <c r="M7180" s="1"/>
      <c r="W7180" s="15"/>
    </row>
    <row r="7181" spans="2:23" ht="0" hidden="1" customHeight="1" x14ac:dyDescent="0.2">
      <c r="B7181" s="8"/>
      <c r="C7181" s="8"/>
      <c r="D7181" s="8"/>
      <c r="E7181" s="8"/>
      <c r="F7181" s="8"/>
      <c r="G7181" s="8"/>
      <c r="H7181" s="8"/>
      <c r="I7181" s="8"/>
      <c r="J7181" s="8"/>
      <c r="K7181" s="8"/>
      <c r="L7181" s="8"/>
      <c r="M7181" s="1"/>
      <c r="W7181" s="15"/>
    </row>
    <row r="7182" spans="2:23" ht="0" hidden="1" customHeight="1" x14ac:dyDescent="0.2">
      <c r="B7182" s="8"/>
      <c r="C7182" s="8"/>
      <c r="D7182" s="8"/>
      <c r="E7182" s="8"/>
      <c r="F7182" s="8"/>
      <c r="G7182" s="8"/>
      <c r="H7182" s="8"/>
      <c r="I7182" s="8"/>
      <c r="J7182" s="8"/>
      <c r="K7182" s="8"/>
      <c r="L7182" s="8"/>
      <c r="M7182" s="1"/>
      <c r="W7182" s="15"/>
    </row>
    <row r="7183" spans="2:23" ht="0" hidden="1" customHeight="1" x14ac:dyDescent="0.2">
      <c r="B7183" s="8"/>
      <c r="C7183" s="8"/>
      <c r="D7183" s="8"/>
      <c r="E7183" s="8"/>
      <c r="F7183" s="8"/>
      <c r="G7183" s="8"/>
      <c r="H7183" s="8"/>
      <c r="I7183" s="8"/>
      <c r="J7183" s="8"/>
      <c r="K7183" s="8"/>
      <c r="L7183" s="8"/>
      <c r="M7183" s="1"/>
      <c r="W7183" s="15"/>
    </row>
    <row r="7184" spans="2:23" ht="0" hidden="1" customHeight="1" x14ac:dyDescent="0.2">
      <c r="B7184" s="8"/>
      <c r="C7184" s="8"/>
      <c r="D7184" s="8"/>
      <c r="E7184" s="8"/>
      <c r="F7184" s="8"/>
      <c r="G7184" s="8"/>
      <c r="H7184" s="8"/>
      <c r="I7184" s="8"/>
      <c r="J7184" s="8"/>
      <c r="K7184" s="8"/>
      <c r="L7184" s="8"/>
      <c r="M7184" s="1"/>
      <c r="W7184" s="15"/>
    </row>
    <row r="7185" spans="2:23" ht="0" hidden="1" customHeight="1" x14ac:dyDescent="0.2">
      <c r="B7185" s="8"/>
      <c r="C7185" s="8"/>
      <c r="D7185" s="8"/>
      <c r="E7185" s="8"/>
      <c r="F7185" s="8"/>
      <c r="G7185" s="8"/>
      <c r="H7185" s="8"/>
      <c r="I7185" s="8"/>
      <c r="J7185" s="8"/>
      <c r="K7185" s="8"/>
      <c r="L7185" s="8"/>
      <c r="M7185" s="1"/>
      <c r="W7185" s="15"/>
    </row>
    <row r="7186" spans="2:23" ht="0" hidden="1" customHeight="1" x14ac:dyDescent="0.2">
      <c r="B7186" s="8"/>
      <c r="C7186" s="8"/>
      <c r="D7186" s="8"/>
      <c r="E7186" s="8"/>
      <c r="F7186" s="8"/>
      <c r="G7186" s="8"/>
      <c r="H7186" s="8"/>
      <c r="I7186" s="8"/>
      <c r="J7186" s="8"/>
      <c r="K7186" s="8"/>
      <c r="L7186" s="8"/>
      <c r="M7186" s="1"/>
      <c r="W7186" s="15"/>
    </row>
    <row r="7187" spans="2:23" ht="0" hidden="1" customHeight="1" x14ac:dyDescent="0.2">
      <c r="B7187" s="8"/>
      <c r="C7187" s="8"/>
      <c r="D7187" s="8"/>
      <c r="E7187" s="8"/>
      <c r="F7187" s="8"/>
      <c r="G7187" s="8"/>
      <c r="H7187" s="8"/>
      <c r="I7187" s="8"/>
      <c r="J7187" s="8"/>
      <c r="K7187" s="8"/>
      <c r="L7187" s="8"/>
      <c r="M7187" s="1"/>
      <c r="W7187" s="15"/>
    </row>
    <row r="7188" spans="2:23" ht="0" hidden="1" customHeight="1" x14ac:dyDescent="0.2">
      <c r="B7188" s="8"/>
      <c r="C7188" s="8"/>
      <c r="D7188" s="8"/>
      <c r="E7188" s="8"/>
      <c r="F7188" s="8"/>
      <c r="G7188" s="8"/>
      <c r="H7188" s="8"/>
      <c r="I7188" s="8"/>
      <c r="J7188" s="8"/>
      <c r="K7188" s="8"/>
      <c r="L7188" s="8"/>
      <c r="M7188" s="1"/>
      <c r="W7188" s="15"/>
    </row>
    <row r="7189" spans="2:23" ht="0" hidden="1" customHeight="1" x14ac:dyDescent="0.2">
      <c r="B7189" s="8"/>
      <c r="C7189" s="8"/>
      <c r="D7189" s="8"/>
      <c r="E7189" s="8"/>
      <c r="F7189" s="8"/>
      <c r="G7189" s="8"/>
      <c r="H7189" s="8"/>
      <c r="I7189" s="8"/>
      <c r="J7189" s="8"/>
      <c r="K7189" s="8"/>
      <c r="L7189" s="8"/>
      <c r="M7189" s="1"/>
      <c r="W7189" s="15"/>
    </row>
    <row r="7190" spans="2:23" ht="0" hidden="1" customHeight="1" x14ac:dyDescent="0.2">
      <c r="B7190" s="8"/>
      <c r="C7190" s="8"/>
      <c r="D7190" s="8"/>
      <c r="E7190" s="8"/>
      <c r="F7190" s="8"/>
      <c r="G7190" s="8"/>
      <c r="H7190" s="8"/>
      <c r="I7190" s="8"/>
      <c r="J7190" s="8"/>
      <c r="K7190" s="8"/>
      <c r="L7190" s="8"/>
      <c r="M7190" s="1"/>
      <c r="W7190" s="15"/>
    </row>
    <row r="7191" spans="2:23" ht="0" hidden="1" customHeight="1" x14ac:dyDescent="0.2">
      <c r="B7191" s="8"/>
      <c r="C7191" s="8"/>
      <c r="D7191" s="8"/>
      <c r="E7191" s="8"/>
      <c r="F7191" s="8"/>
      <c r="G7191" s="8"/>
      <c r="H7191" s="8"/>
      <c r="I7191" s="8"/>
      <c r="J7191" s="8"/>
      <c r="K7191" s="8"/>
      <c r="L7191" s="8"/>
      <c r="M7191" s="1"/>
      <c r="W7191" s="15"/>
    </row>
    <row r="7192" spans="2:23" ht="0" hidden="1" customHeight="1" x14ac:dyDescent="0.2">
      <c r="B7192" s="8"/>
      <c r="C7192" s="8"/>
      <c r="D7192" s="8"/>
      <c r="E7192" s="8"/>
      <c r="F7192" s="8"/>
      <c r="G7192" s="8"/>
      <c r="H7192" s="8"/>
      <c r="I7192" s="8"/>
      <c r="J7192" s="8"/>
      <c r="K7192" s="8"/>
      <c r="L7192" s="8"/>
      <c r="M7192" s="1"/>
      <c r="W7192" s="15"/>
    </row>
    <row r="7193" spans="2:23" ht="0" hidden="1" customHeight="1" x14ac:dyDescent="0.2">
      <c r="B7193" s="8"/>
      <c r="C7193" s="8"/>
      <c r="D7193" s="8"/>
      <c r="E7193" s="8"/>
      <c r="F7193" s="8"/>
      <c r="G7193" s="8"/>
      <c r="H7193" s="8"/>
      <c r="I7193" s="8"/>
      <c r="J7193" s="8"/>
      <c r="K7193" s="8"/>
      <c r="L7193" s="8"/>
      <c r="M7193" s="1"/>
      <c r="W7193" s="15"/>
    </row>
    <row r="7194" spans="2:23" ht="0" hidden="1" customHeight="1" x14ac:dyDescent="0.2">
      <c r="B7194" s="8"/>
      <c r="C7194" s="8"/>
      <c r="D7194" s="8"/>
      <c r="E7194" s="8"/>
      <c r="F7194" s="8"/>
      <c r="G7194" s="8"/>
      <c r="H7194" s="8"/>
      <c r="I7194" s="8"/>
      <c r="J7194" s="8"/>
      <c r="K7194" s="8"/>
      <c r="L7194" s="8"/>
      <c r="M7194" s="1"/>
      <c r="W7194" s="15"/>
    </row>
    <row r="7195" spans="2:23" ht="0" hidden="1" customHeight="1" x14ac:dyDescent="0.2">
      <c r="B7195" s="8"/>
      <c r="C7195" s="8"/>
      <c r="D7195" s="8"/>
      <c r="E7195" s="8"/>
      <c r="F7195" s="8"/>
      <c r="G7195" s="8"/>
      <c r="H7195" s="8"/>
      <c r="I7195" s="8"/>
      <c r="J7195" s="8"/>
      <c r="K7195" s="8"/>
      <c r="L7195" s="8"/>
      <c r="M7195" s="1"/>
      <c r="W7195" s="15"/>
    </row>
    <row r="7196" spans="2:23" ht="0" hidden="1" customHeight="1" x14ac:dyDescent="0.2">
      <c r="B7196" s="8"/>
      <c r="C7196" s="8"/>
      <c r="D7196" s="8"/>
      <c r="E7196" s="8"/>
      <c r="F7196" s="8"/>
      <c r="G7196" s="8"/>
      <c r="H7196" s="8"/>
      <c r="I7196" s="8"/>
      <c r="J7196" s="8"/>
      <c r="K7196" s="8"/>
      <c r="L7196" s="8"/>
      <c r="M7196" s="1"/>
      <c r="W7196" s="15"/>
    </row>
    <row r="7197" spans="2:23" ht="0" hidden="1" customHeight="1" x14ac:dyDescent="0.2">
      <c r="B7197" s="8"/>
      <c r="C7197" s="8"/>
      <c r="D7197" s="8"/>
      <c r="E7197" s="8"/>
      <c r="F7197" s="8"/>
      <c r="G7197" s="8"/>
      <c r="H7197" s="8"/>
      <c r="I7197" s="8"/>
      <c r="J7197" s="8"/>
      <c r="K7197" s="8"/>
      <c r="L7197" s="8"/>
      <c r="M7197" s="1"/>
      <c r="W7197" s="15"/>
    </row>
    <row r="7198" spans="2:23" ht="0" hidden="1" customHeight="1" x14ac:dyDescent="0.2">
      <c r="B7198" s="8"/>
      <c r="C7198" s="8"/>
      <c r="D7198" s="8"/>
      <c r="E7198" s="8"/>
      <c r="F7198" s="8"/>
      <c r="G7198" s="8"/>
      <c r="H7198" s="8"/>
      <c r="I7198" s="8"/>
      <c r="J7198" s="8"/>
      <c r="K7198" s="8"/>
      <c r="L7198" s="8"/>
      <c r="M7198" s="1"/>
      <c r="W7198" s="15"/>
    </row>
    <row r="7199" spans="2:23" ht="0" hidden="1" customHeight="1" x14ac:dyDescent="0.2">
      <c r="B7199" s="8"/>
      <c r="C7199" s="8"/>
      <c r="D7199" s="8"/>
      <c r="E7199" s="8"/>
      <c r="F7199" s="8"/>
      <c r="G7199" s="8"/>
      <c r="H7199" s="8"/>
      <c r="I7199" s="8"/>
      <c r="J7199" s="8"/>
      <c r="K7199" s="8"/>
      <c r="L7199" s="8"/>
      <c r="M7199" s="1"/>
      <c r="W7199" s="15"/>
    </row>
    <row r="7200" spans="2:23" ht="0" hidden="1" customHeight="1" x14ac:dyDescent="0.2">
      <c r="B7200" s="8"/>
      <c r="C7200" s="8"/>
      <c r="D7200" s="8"/>
      <c r="E7200" s="8"/>
      <c r="F7200" s="8"/>
      <c r="G7200" s="8"/>
      <c r="H7200" s="8"/>
      <c r="I7200" s="8"/>
      <c r="J7200" s="8"/>
      <c r="K7200" s="8"/>
      <c r="L7200" s="8"/>
      <c r="M7200" s="1"/>
      <c r="W7200" s="15"/>
    </row>
    <row r="7201" spans="2:23" ht="0" hidden="1" customHeight="1" x14ac:dyDescent="0.2">
      <c r="B7201" s="8"/>
      <c r="C7201" s="8"/>
      <c r="D7201" s="8"/>
      <c r="E7201" s="8"/>
      <c r="F7201" s="8"/>
      <c r="G7201" s="8"/>
      <c r="H7201" s="8"/>
      <c r="I7201" s="8"/>
      <c r="J7201" s="8"/>
      <c r="K7201" s="8"/>
      <c r="L7201" s="8"/>
      <c r="M7201" s="1"/>
      <c r="W7201" s="15"/>
    </row>
    <row r="7202" spans="2:23" ht="0" hidden="1" customHeight="1" x14ac:dyDescent="0.2">
      <c r="B7202" s="8"/>
      <c r="C7202" s="8"/>
      <c r="D7202" s="8"/>
      <c r="E7202" s="8"/>
      <c r="F7202" s="8"/>
      <c r="G7202" s="8"/>
      <c r="H7202" s="8"/>
      <c r="I7202" s="8"/>
      <c r="J7202" s="8"/>
      <c r="K7202" s="8"/>
      <c r="L7202" s="8"/>
      <c r="M7202" s="1"/>
      <c r="W7202" s="15"/>
    </row>
    <row r="7203" spans="2:23" ht="0" hidden="1" customHeight="1" x14ac:dyDescent="0.2">
      <c r="B7203" s="8"/>
      <c r="C7203" s="8"/>
      <c r="D7203" s="8"/>
      <c r="E7203" s="8"/>
      <c r="F7203" s="8"/>
      <c r="G7203" s="8"/>
      <c r="H7203" s="8"/>
      <c r="I7203" s="8"/>
      <c r="J7203" s="8"/>
      <c r="K7203" s="8"/>
      <c r="L7203" s="8"/>
      <c r="M7203" s="1"/>
      <c r="W7203" s="15"/>
    </row>
    <row r="7204" spans="2:23" ht="0" hidden="1" customHeight="1" x14ac:dyDescent="0.2">
      <c r="B7204" s="8"/>
      <c r="C7204" s="8"/>
      <c r="D7204" s="8"/>
      <c r="E7204" s="8"/>
      <c r="F7204" s="8"/>
      <c r="G7204" s="8"/>
      <c r="H7204" s="8"/>
      <c r="I7204" s="8"/>
      <c r="J7204" s="8"/>
      <c r="K7204" s="8"/>
      <c r="L7204" s="8"/>
      <c r="M7204" s="1"/>
      <c r="W7204" s="15"/>
    </row>
    <row r="7205" spans="2:23" ht="0" hidden="1" customHeight="1" x14ac:dyDescent="0.2">
      <c r="B7205" s="8"/>
      <c r="C7205" s="8"/>
      <c r="D7205" s="8"/>
      <c r="E7205" s="8"/>
      <c r="F7205" s="8"/>
      <c r="G7205" s="8"/>
      <c r="H7205" s="8"/>
      <c r="I7205" s="8"/>
      <c r="J7205" s="8"/>
      <c r="K7205" s="8"/>
      <c r="L7205" s="8"/>
      <c r="M7205" s="1"/>
      <c r="W7205" s="15"/>
    </row>
    <row r="7206" spans="2:23" ht="0" hidden="1" customHeight="1" x14ac:dyDescent="0.2">
      <c r="B7206" s="8"/>
      <c r="C7206" s="8"/>
      <c r="D7206" s="8"/>
      <c r="E7206" s="8"/>
      <c r="F7206" s="8"/>
      <c r="G7206" s="8"/>
      <c r="H7206" s="8"/>
      <c r="I7206" s="8"/>
      <c r="J7206" s="8"/>
      <c r="K7206" s="8"/>
      <c r="L7206" s="8"/>
      <c r="M7206" s="1"/>
      <c r="W7206" s="15"/>
    </row>
    <row r="7207" spans="2:23" ht="0" hidden="1" customHeight="1" x14ac:dyDescent="0.2">
      <c r="B7207" s="8"/>
      <c r="C7207" s="8"/>
      <c r="D7207" s="8"/>
      <c r="E7207" s="8"/>
      <c r="F7207" s="8"/>
      <c r="G7207" s="8"/>
      <c r="H7207" s="8"/>
      <c r="I7207" s="8"/>
      <c r="J7207" s="8"/>
      <c r="K7207" s="8"/>
      <c r="L7207" s="8"/>
      <c r="M7207" s="1"/>
      <c r="W7207" s="15"/>
    </row>
    <row r="7208" spans="2:23" ht="0" hidden="1" customHeight="1" x14ac:dyDescent="0.2">
      <c r="B7208" s="8"/>
      <c r="C7208" s="8"/>
      <c r="D7208" s="8"/>
      <c r="E7208" s="8"/>
      <c r="F7208" s="8"/>
      <c r="G7208" s="8"/>
      <c r="H7208" s="8"/>
      <c r="I7208" s="8"/>
      <c r="J7208" s="8"/>
      <c r="K7208" s="8"/>
      <c r="L7208" s="8"/>
      <c r="M7208" s="1"/>
      <c r="W7208" s="15"/>
    </row>
    <row r="7209" spans="2:23" ht="0" hidden="1" customHeight="1" x14ac:dyDescent="0.2">
      <c r="B7209" s="8"/>
      <c r="C7209" s="8"/>
      <c r="D7209" s="8"/>
      <c r="E7209" s="8"/>
      <c r="F7209" s="8"/>
      <c r="G7209" s="8"/>
      <c r="H7209" s="8"/>
      <c r="I7209" s="8"/>
      <c r="J7209" s="8"/>
      <c r="K7209" s="8"/>
      <c r="L7209" s="8"/>
      <c r="M7209" s="1"/>
      <c r="W7209" s="15"/>
    </row>
    <row r="7210" spans="2:23" ht="0" hidden="1" customHeight="1" x14ac:dyDescent="0.2">
      <c r="B7210" s="8"/>
      <c r="C7210" s="8"/>
      <c r="D7210" s="8"/>
      <c r="E7210" s="8"/>
      <c r="F7210" s="8"/>
      <c r="G7210" s="8"/>
      <c r="H7210" s="8"/>
      <c r="I7210" s="8"/>
      <c r="J7210" s="8"/>
      <c r="K7210" s="8"/>
      <c r="L7210" s="8"/>
      <c r="M7210" s="1"/>
      <c r="W7210" s="15"/>
    </row>
    <row r="7211" spans="2:23" ht="0" hidden="1" customHeight="1" x14ac:dyDescent="0.2">
      <c r="B7211" s="8"/>
      <c r="C7211" s="8"/>
      <c r="D7211" s="8"/>
      <c r="E7211" s="8"/>
      <c r="F7211" s="8"/>
      <c r="G7211" s="8"/>
      <c r="H7211" s="8"/>
      <c r="I7211" s="8"/>
      <c r="J7211" s="8"/>
      <c r="K7211" s="8"/>
      <c r="L7211" s="8"/>
      <c r="M7211" s="1"/>
      <c r="W7211" s="15"/>
    </row>
    <row r="7212" spans="2:23" ht="0" hidden="1" customHeight="1" x14ac:dyDescent="0.2">
      <c r="B7212" s="8"/>
      <c r="C7212" s="8"/>
      <c r="D7212" s="8"/>
      <c r="E7212" s="8"/>
      <c r="F7212" s="8"/>
      <c r="G7212" s="8"/>
      <c r="H7212" s="8"/>
      <c r="I7212" s="8"/>
      <c r="J7212" s="8"/>
      <c r="K7212" s="8"/>
      <c r="L7212" s="8"/>
      <c r="M7212" s="1"/>
      <c r="W7212" s="15"/>
    </row>
    <row r="7213" spans="2:23" ht="0" hidden="1" customHeight="1" x14ac:dyDescent="0.2">
      <c r="B7213" s="8"/>
      <c r="C7213" s="8"/>
      <c r="D7213" s="8"/>
      <c r="E7213" s="8"/>
      <c r="F7213" s="8"/>
      <c r="G7213" s="8"/>
      <c r="H7213" s="8"/>
      <c r="I7213" s="8"/>
      <c r="J7213" s="8"/>
      <c r="K7213" s="8"/>
      <c r="L7213" s="8"/>
      <c r="M7213" s="1"/>
      <c r="W7213" s="15"/>
    </row>
    <row r="7214" spans="2:23" ht="0" hidden="1" customHeight="1" x14ac:dyDescent="0.2">
      <c r="B7214" s="8"/>
      <c r="C7214" s="8"/>
      <c r="D7214" s="8"/>
      <c r="E7214" s="8"/>
      <c r="F7214" s="8"/>
      <c r="G7214" s="8"/>
      <c r="H7214" s="8"/>
      <c r="I7214" s="8"/>
      <c r="J7214" s="8"/>
      <c r="K7214" s="8"/>
      <c r="L7214" s="8"/>
      <c r="M7214" s="1"/>
      <c r="W7214" s="15"/>
    </row>
    <row r="7215" spans="2:23" ht="0" hidden="1" customHeight="1" x14ac:dyDescent="0.2">
      <c r="B7215" s="8"/>
      <c r="C7215" s="8"/>
      <c r="D7215" s="8"/>
      <c r="E7215" s="8"/>
      <c r="F7215" s="8"/>
      <c r="G7215" s="8"/>
      <c r="H7215" s="8"/>
      <c r="I7215" s="8"/>
      <c r="J7215" s="8"/>
      <c r="K7215" s="8"/>
      <c r="L7215" s="8"/>
      <c r="M7215" s="1"/>
      <c r="W7215" s="15"/>
    </row>
    <row r="7216" spans="2:23" ht="0" hidden="1" customHeight="1" x14ac:dyDescent="0.2">
      <c r="B7216" s="8"/>
      <c r="C7216" s="8"/>
      <c r="D7216" s="8"/>
      <c r="E7216" s="8"/>
      <c r="F7216" s="8"/>
      <c r="G7216" s="8"/>
      <c r="H7216" s="8"/>
      <c r="I7216" s="8"/>
      <c r="J7216" s="8"/>
      <c r="K7216" s="8"/>
      <c r="L7216" s="8"/>
      <c r="M7216" s="1"/>
      <c r="W7216" s="15"/>
    </row>
    <row r="7217" spans="2:23" ht="0" hidden="1" customHeight="1" x14ac:dyDescent="0.2">
      <c r="B7217" s="8"/>
      <c r="C7217" s="8"/>
      <c r="D7217" s="8"/>
      <c r="E7217" s="8"/>
      <c r="F7217" s="8"/>
      <c r="G7217" s="8"/>
      <c r="H7217" s="8"/>
      <c r="I7217" s="8"/>
      <c r="J7217" s="8"/>
      <c r="K7217" s="8"/>
      <c r="L7217" s="8"/>
      <c r="M7217" s="1"/>
      <c r="W7217" s="15"/>
    </row>
    <row r="7218" spans="2:23" ht="0" hidden="1" customHeight="1" x14ac:dyDescent="0.2">
      <c r="B7218" s="8"/>
      <c r="C7218" s="8"/>
      <c r="D7218" s="8"/>
      <c r="E7218" s="8"/>
      <c r="F7218" s="8"/>
      <c r="G7218" s="8"/>
      <c r="H7218" s="8"/>
      <c r="I7218" s="8"/>
      <c r="J7218" s="8"/>
      <c r="K7218" s="8"/>
      <c r="L7218" s="8"/>
      <c r="M7218" s="1"/>
      <c r="W7218" s="15"/>
    </row>
    <row r="7219" spans="2:23" ht="0" hidden="1" customHeight="1" x14ac:dyDescent="0.2">
      <c r="B7219" s="8"/>
      <c r="C7219" s="8"/>
      <c r="D7219" s="8"/>
      <c r="E7219" s="8"/>
      <c r="F7219" s="8"/>
      <c r="G7219" s="8"/>
      <c r="H7219" s="8"/>
      <c r="I7219" s="8"/>
      <c r="J7219" s="8"/>
      <c r="K7219" s="8"/>
      <c r="L7219" s="8"/>
      <c r="M7219" s="1"/>
      <c r="W7219" s="15"/>
    </row>
    <row r="7220" spans="2:23" ht="0" hidden="1" customHeight="1" x14ac:dyDescent="0.2">
      <c r="B7220" s="8"/>
      <c r="C7220" s="8"/>
      <c r="D7220" s="8"/>
      <c r="E7220" s="8"/>
      <c r="F7220" s="8"/>
      <c r="G7220" s="8"/>
      <c r="H7220" s="8"/>
      <c r="I7220" s="8"/>
      <c r="J7220" s="8"/>
      <c r="K7220" s="8"/>
      <c r="L7220" s="8"/>
      <c r="M7220" s="1"/>
      <c r="W7220" s="15"/>
    </row>
    <row r="7221" spans="2:23" ht="0" hidden="1" customHeight="1" x14ac:dyDescent="0.2">
      <c r="B7221" s="8"/>
      <c r="C7221" s="8"/>
      <c r="D7221" s="8"/>
      <c r="E7221" s="8"/>
      <c r="F7221" s="8"/>
      <c r="G7221" s="8"/>
      <c r="H7221" s="8"/>
      <c r="I7221" s="8"/>
      <c r="J7221" s="8"/>
      <c r="K7221" s="8"/>
      <c r="L7221" s="8"/>
      <c r="M7221" s="1"/>
      <c r="W7221" s="15"/>
    </row>
    <row r="7222" spans="2:23" ht="0" hidden="1" customHeight="1" x14ac:dyDescent="0.2">
      <c r="B7222" s="8"/>
      <c r="C7222" s="8"/>
      <c r="D7222" s="8"/>
      <c r="E7222" s="8"/>
      <c r="F7222" s="8"/>
      <c r="G7222" s="8"/>
      <c r="H7222" s="8"/>
      <c r="I7222" s="8"/>
      <c r="J7222" s="8"/>
      <c r="K7222" s="8"/>
      <c r="L7222" s="8"/>
      <c r="M7222" s="1"/>
      <c r="W7222" s="15"/>
    </row>
    <row r="7223" spans="2:23" ht="0" hidden="1" customHeight="1" x14ac:dyDescent="0.2">
      <c r="B7223" s="8"/>
      <c r="C7223" s="8"/>
      <c r="D7223" s="8"/>
      <c r="E7223" s="8"/>
      <c r="F7223" s="8"/>
      <c r="G7223" s="8"/>
      <c r="H7223" s="8"/>
      <c r="I7223" s="8"/>
      <c r="J7223" s="8"/>
      <c r="K7223" s="8"/>
      <c r="L7223" s="8"/>
      <c r="M7223" s="1"/>
      <c r="W7223" s="15"/>
    </row>
    <row r="7224" spans="2:23" ht="0" hidden="1" customHeight="1" x14ac:dyDescent="0.2">
      <c r="B7224" s="8"/>
      <c r="C7224" s="8"/>
      <c r="D7224" s="8"/>
      <c r="E7224" s="8"/>
      <c r="F7224" s="8"/>
      <c r="G7224" s="8"/>
      <c r="H7224" s="8"/>
      <c r="I7224" s="8"/>
      <c r="J7224" s="8"/>
      <c r="K7224" s="8"/>
      <c r="L7224" s="8"/>
      <c r="M7224" s="1"/>
      <c r="W7224" s="15"/>
    </row>
    <row r="7225" spans="2:23" ht="0" hidden="1" customHeight="1" x14ac:dyDescent="0.2">
      <c r="B7225" s="8"/>
      <c r="C7225" s="8"/>
      <c r="D7225" s="8"/>
      <c r="E7225" s="8"/>
      <c r="F7225" s="8"/>
      <c r="G7225" s="8"/>
      <c r="H7225" s="8"/>
      <c r="I7225" s="8"/>
      <c r="J7225" s="8"/>
      <c r="K7225" s="8"/>
      <c r="L7225" s="8"/>
      <c r="M7225" s="1"/>
      <c r="W7225" s="15"/>
    </row>
    <row r="7226" spans="2:23" ht="0" hidden="1" customHeight="1" x14ac:dyDescent="0.2">
      <c r="B7226" s="8"/>
      <c r="C7226" s="8"/>
      <c r="D7226" s="8"/>
      <c r="E7226" s="8"/>
      <c r="F7226" s="8"/>
      <c r="G7226" s="8"/>
      <c r="H7226" s="8"/>
      <c r="I7226" s="8"/>
      <c r="J7226" s="8"/>
      <c r="K7226" s="8"/>
      <c r="L7226" s="8"/>
      <c r="M7226" s="1"/>
      <c r="W7226" s="15"/>
    </row>
    <row r="7227" spans="2:23" ht="0" hidden="1" customHeight="1" x14ac:dyDescent="0.2">
      <c r="B7227" s="8"/>
      <c r="C7227" s="8"/>
      <c r="D7227" s="8"/>
      <c r="E7227" s="8"/>
      <c r="F7227" s="8"/>
      <c r="G7227" s="8"/>
      <c r="H7227" s="8"/>
      <c r="I7227" s="8"/>
      <c r="J7227" s="8"/>
      <c r="K7227" s="8"/>
      <c r="L7227" s="8"/>
      <c r="M7227" s="1"/>
      <c r="W7227" s="15"/>
    </row>
    <row r="7228" spans="2:23" ht="0" hidden="1" customHeight="1" x14ac:dyDescent="0.2">
      <c r="B7228" s="8"/>
      <c r="C7228" s="8"/>
      <c r="D7228" s="8"/>
      <c r="E7228" s="8"/>
      <c r="F7228" s="8"/>
      <c r="G7228" s="8"/>
      <c r="H7228" s="8"/>
      <c r="I7228" s="8"/>
      <c r="J7228" s="8"/>
      <c r="K7228" s="8"/>
      <c r="L7228" s="8"/>
      <c r="M7228" s="1"/>
      <c r="W7228" s="15"/>
    </row>
    <row r="7229" spans="2:23" ht="0" hidden="1" customHeight="1" x14ac:dyDescent="0.2">
      <c r="B7229" s="8"/>
      <c r="C7229" s="8"/>
      <c r="D7229" s="8"/>
      <c r="E7229" s="8"/>
      <c r="F7229" s="8"/>
      <c r="G7229" s="8"/>
      <c r="H7229" s="8"/>
      <c r="I7229" s="8"/>
      <c r="J7229" s="8"/>
      <c r="K7229" s="8"/>
      <c r="L7229" s="8"/>
      <c r="M7229" s="1"/>
      <c r="W7229" s="15"/>
    </row>
    <row r="7230" spans="2:23" ht="0" hidden="1" customHeight="1" x14ac:dyDescent="0.2">
      <c r="B7230" s="8"/>
      <c r="C7230" s="8"/>
      <c r="D7230" s="8"/>
      <c r="E7230" s="8"/>
      <c r="F7230" s="8"/>
      <c r="G7230" s="8"/>
      <c r="H7230" s="8"/>
      <c r="I7230" s="8"/>
      <c r="J7230" s="8"/>
      <c r="K7230" s="8"/>
      <c r="L7230" s="8"/>
      <c r="M7230" s="1"/>
      <c r="W7230" s="15"/>
    </row>
    <row r="7231" spans="2:23" ht="0" hidden="1" customHeight="1" x14ac:dyDescent="0.2">
      <c r="B7231" s="8"/>
      <c r="C7231" s="8"/>
      <c r="D7231" s="8"/>
      <c r="E7231" s="8"/>
      <c r="F7231" s="8"/>
      <c r="G7231" s="8"/>
      <c r="H7231" s="8"/>
      <c r="I7231" s="8"/>
      <c r="J7231" s="8"/>
      <c r="K7231" s="8"/>
      <c r="L7231" s="8"/>
      <c r="M7231" s="1"/>
      <c r="W7231" s="15"/>
    </row>
    <row r="7232" spans="2:23" ht="0" hidden="1" customHeight="1" x14ac:dyDescent="0.2">
      <c r="B7232" s="8"/>
      <c r="C7232" s="8"/>
      <c r="D7232" s="8"/>
      <c r="E7232" s="8"/>
      <c r="F7232" s="8"/>
      <c r="G7232" s="8"/>
      <c r="H7232" s="8"/>
      <c r="I7232" s="8"/>
      <c r="J7232" s="8"/>
      <c r="K7232" s="8"/>
      <c r="L7232" s="8"/>
      <c r="M7232" s="1"/>
      <c r="W7232" s="15"/>
    </row>
    <row r="7233" spans="2:23" ht="0" hidden="1" customHeight="1" x14ac:dyDescent="0.2">
      <c r="B7233" s="8"/>
      <c r="C7233" s="8"/>
      <c r="D7233" s="8"/>
      <c r="E7233" s="8"/>
      <c r="F7233" s="8"/>
      <c r="G7233" s="8"/>
      <c r="H7233" s="8"/>
      <c r="I7233" s="8"/>
      <c r="J7233" s="8"/>
      <c r="K7233" s="8"/>
      <c r="L7233" s="8"/>
      <c r="M7233" s="1"/>
      <c r="W7233" s="15"/>
    </row>
    <row r="7234" spans="2:23" ht="0" hidden="1" customHeight="1" x14ac:dyDescent="0.2">
      <c r="B7234" s="8"/>
      <c r="C7234" s="8"/>
      <c r="D7234" s="8"/>
      <c r="E7234" s="8"/>
      <c r="F7234" s="8"/>
      <c r="G7234" s="8"/>
      <c r="H7234" s="8"/>
      <c r="I7234" s="8"/>
      <c r="J7234" s="8"/>
      <c r="K7234" s="8"/>
      <c r="L7234" s="8"/>
      <c r="M7234" s="1"/>
      <c r="W7234" s="15"/>
    </row>
    <row r="7235" spans="2:23" ht="0" hidden="1" customHeight="1" x14ac:dyDescent="0.2">
      <c r="B7235" s="8"/>
      <c r="C7235" s="8"/>
      <c r="D7235" s="8"/>
      <c r="E7235" s="8"/>
      <c r="F7235" s="8"/>
      <c r="G7235" s="8"/>
      <c r="H7235" s="8"/>
      <c r="I7235" s="8"/>
      <c r="J7235" s="8"/>
      <c r="K7235" s="8"/>
      <c r="L7235" s="8"/>
      <c r="M7235" s="1"/>
      <c r="W7235" s="15"/>
    </row>
    <row r="7236" spans="2:23" ht="0" hidden="1" customHeight="1" x14ac:dyDescent="0.2">
      <c r="B7236" s="8"/>
      <c r="C7236" s="8"/>
      <c r="D7236" s="8"/>
      <c r="E7236" s="8"/>
      <c r="F7236" s="8"/>
      <c r="G7236" s="8"/>
      <c r="H7236" s="8"/>
      <c r="I7236" s="8"/>
      <c r="J7236" s="8"/>
      <c r="K7236" s="8"/>
      <c r="L7236" s="8"/>
      <c r="M7236" s="1"/>
      <c r="W7236" s="15"/>
    </row>
    <row r="7237" spans="2:23" ht="0" hidden="1" customHeight="1" x14ac:dyDescent="0.2">
      <c r="B7237" s="8"/>
      <c r="C7237" s="8"/>
      <c r="D7237" s="8"/>
      <c r="E7237" s="8"/>
      <c r="F7237" s="8"/>
      <c r="G7237" s="8"/>
      <c r="H7237" s="8"/>
      <c r="I7237" s="8"/>
      <c r="J7237" s="8"/>
      <c r="K7237" s="8"/>
      <c r="L7237" s="8"/>
      <c r="M7237" s="1"/>
      <c r="W7237" s="15"/>
    </row>
    <row r="7238" spans="2:23" ht="0" hidden="1" customHeight="1" x14ac:dyDescent="0.2">
      <c r="B7238" s="8"/>
      <c r="C7238" s="8"/>
      <c r="D7238" s="8"/>
      <c r="E7238" s="8"/>
      <c r="F7238" s="8"/>
      <c r="G7238" s="8"/>
      <c r="H7238" s="8"/>
      <c r="I7238" s="8"/>
      <c r="J7238" s="8"/>
      <c r="K7238" s="8"/>
      <c r="L7238" s="8"/>
      <c r="M7238" s="1"/>
      <c r="W7238" s="15"/>
    </row>
    <row r="7239" spans="2:23" ht="0" hidden="1" customHeight="1" x14ac:dyDescent="0.2">
      <c r="B7239" s="8"/>
      <c r="C7239" s="8"/>
      <c r="D7239" s="8"/>
      <c r="E7239" s="8"/>
      <c r="F7239" s="8"/>
      <c r="G7239" s="8"/>
      <c r="H7239" s="8"/>
      <c r="I7239" s="8"/>
      <c r="J7239" s="8"/>
      <c r="K7239" s="8"/>
      <c r="L7239" s="8"/>
      <c r="M7239" s="1"/>
      <c r="W7239" s="15"/>
    </row>
    <row r="7240" spans="2:23" ht="0" hidden="1" customHeight="1" x14ac:dyDescent="0.2">
      <c r="B7240" s="8"/>
      <c r="C7240" s="8"/>
      <c r="D7240" s="8"/>
      <c r="E7240" s="8"/>
      <c r="F7240" s="8"/>
      <c r="G7240" s="8"/>
      <c r="H7240" s="8"/>
      <c r="I7240" s="8"/>
      <c r="J7240" s="8"/>
      <c r="K7240" s="8"/>
      <c r="L7240" s="8"/>
      <c r="M7240" s="1"/>
      <c r="W7240" s="15"/>
    </row>
    <row r="7241" spans="2:23" ht="0" hidden="1" customHeight="1" x14ac:dyDescent="0.2">
      <c r="B7241" s="8"/>
      <c r="C7241" s="8"/>
      <c r="D7241" s="8"/>
      <c r="E7241" s="8"/>
      <c r="F7241" s="8"/>
      <c r="G7241" s="8"/>
      <c r="H7241" s="8"/>
      <c r="I7241" s="8"/>
      <c r="J7241" s="8"/>
      <c r="K7241" s="8"/>
      <c r="L7241" s="8"/>
      <c r="M7241" s="1"/>
      <c r="W7241" s="15"/>
    </row>
    <row r="7242" spans="2:23" ht="0" hidden="1" customHeight="1" x14ac:dyDescent="0.2">
      <c r="B7242" s="8"/>
      <c r="C7242" s="8"/>
      <c r="D7242" s="8"/>
      <c r="E7242" s="8"/>
      <c r="F7242" s="8"/>
      <c r="G7242" s="8"/>
      <c r="H7242" s="8"/>
      <c r="I7242" s="8"/>
      <c r="J7242" s="8"/>
      <c r="K7242" s="8"/>
      <c r="L7242" s="8"/>
      <c r="M7242" s="1"/>
      <c r="W7242" s="15"/>
    </row>
    <row r="7243" spans="2:23" ht="0" hidden="1" customHeight="1" x14ac:dyDescent="0.2">
      <c r="B7243" s="8"/>
      <c r="C7243" s="8"/>
      <c r="D7243" s="8"/>
      <c r="E7243" s="8"/>
      <c r="F7243" s="8"/>
      <c r="G7243" s="8"/>
      <c r="H7243" s="8"/>
      <c r="I7243" s="8"/>
      <c r="J7243" s="8"/>
      <c r="K7243" s="8"/>
      <c r="L7243" s="8"/>
      <c r="M7243" s="1"/>
      <c r="W7243" s="15"/>
    </row>
    <row r="7244" spans="2:23" ht="0" hidden="1" customHeight="1" x14ac:dyDescent="0.2">
      <c r="B7244" s="8"/>
      <c r="C7244" s="8"/>
      <c r="D7244" s="8"/>
      <c r="E7244" s="8"/>
      <c r="F7244" s="8"/>
      <c r="G7244" s="8"/>
      <c r="H7244" s="8"/>
      <c r="I7244" s="8"/>
      <c r="J7244" s="8"/>
      <c r="K7244" s="8"/>
      <c r="L7244" s="8"/>
      <c r="M7244" s="1"/>
      <c r="W7244" s="15"/>
    </row>
    <row r="7245" spans="2:23" ht="0" hidden="1" customHeight="1" x14ac:dyDescent="0.2">
      <c r="B7245" s="8"/>
      <c r="C7245" s="8"/>
      <c r="D7245" s="8"/>
      <c r="E7245" s="8"/>
      <c r="F7245" s="8"/>
      <c r="G7245" s="8"/>
      <c r="H7245" s="8"/>
      <c r="I7245" s="8"/>
      <c r="J7245" s="8"/>
      <c r="K7245" s="8"/>
      <c r="L7245" s="8"/>
      <c r="M7245" s="1"/>
      <c r="W7245" s="15"/>
    </row>
    <row r="7246" spans="2:23" ht="0" hidden="1" customHeight="1" x14ac:dyDescent="0.2">
      <c r="B7246" s="8"/>
      <c r="C7246" s="8"/>
      <c r="D7246" s="8"/>
      <c r="E7246" s="8"/>
      <c r="F7246" s="8"/>
      <c r="G7246" s="8"/>
      <c r="H7246" s="8"/>
      <c r="I7246" s="8"/>
      <c r="J7246" s="8"/>
      <c r="K7246" s="8"/>
      <c r="L7246" s="8"/>
      <c r="M7246" s="1"/>
      <c r="W7246" s="15"/>
    </row>
    <row r="7247" spans="2:23" ht="0" hidden="1" customHeight="1" x14ac:dyDescent="0.2">
      <c r="B7247" s="8"/>
      <c r="C7247" s="8"/>
      <c r="D7247" s="8"/>
      <c r="E7247" s="8"/>
      <c r="F7247" s="8"/>
      <c r="G7247" s="8"/>
      <c r="H7247" s="8"/>
      <c r="I7247" s="8"/>
      <c r="J7247" s="8"/>
      <c r="K7247" s="8"/>
      <c r="L7247" s="8"/>
      <c r="M7247" s="1"/>
      <c r="W7247" s="15"/>
    </row>
    <row r="7248" spans="2:23" ht="0" hidden="1" customHeight="1" x14ac:dyDescent="0.2">
      <c r="B7248" s="8"/>
      <c r="C7248" s="8"/>
      <c r="D7248" s="8"/>
      <c r="E7248" s="8"/>
      <c r="F7248" s="8"/>
      <c r="G7248" s="8"/>
      <c r="H7248" s="8"/>
      <c r="I7248" s="8"/>
      <c r="J7248" s="8"/>
      <c r="K7248" s="8"/>
      <c r="L7248" s="8"/>
      <c r="M7248" s="1"/>
      <c r="W7248" s="15"/>
    </row>
    <row r="7249" spans="2:23" ht="0" hidden="1" customHeight="1" x14ac:dyDescent="0.2">
      <c r="B7249" s="8"/>
      <c r="C7249" s="8"/>
      <c r="D7249" s="8"/>
      <c r="E7249" s="8"/>
      <c r="F7249" s="8"/>
      <c r="G7249" s="8"/>
      <c r="H7249" s="8"/>
      <c r="I7249" s="8"/>
      <c r="J7249" s="8"/>
      <c r="K7249" s="8"/>
      <c r="L7249" s="8"/>
      <c r="M7249" s="1"/>
      <c r="W7249" s="15"/>
    </row>
    <row r="7250" spans="2:23" ht="0" hidden="1" customHeight="1" x14ac:dyDescent="0.2">
      <c r="B7250" s="8"/>
      <c r="C7250" s="8"/>
      <c r="D7250" s="8"/>
      <c r="E7250" s="8"/>
      <c r="F7250" s="8"/>
      <c r="G7250" s="8"/>
      <c r="H7250" s="8"/>
      <c r="I7250" s="8"/>
      <c r="J7250" s="8"/>
      <c r="K7250" s="8"/>
      <c r="L7250" s="8"/>
      <c r="M7250" s="1"/>
      <c r="W7250" s="15"/>
    </row>
    <row r="7251" spans="2:23" ht="0" hidden="1" customHeight="1" x14ac:dyDescent="0.2">
      <c r="B7251" s="8"/>
      <c r="C7251" s="8"/>
      <c r="D7251" s="8"/>
      <c r="E7251" s="8"/>
      <c r="F7251" s="8"/>
      <c r="G7251" s="8"/>
      <c r="H7251" s="8"/>
      <c r="I7251" s="8"/>
      <c r="J7251" s="8"/>
      <c r="K7251" s="8"/>
      <c r="L7251" s="8"/>
      <c r="M7251" s="1"/>
      <c r="W7251" s="15"/>
    </row>
    <row r="7252" spans="2:23" ht="0" hidden="1" customHeight="1" x14ac:dyDescent="0.2">
      <c r="B7252" s="8"/>
      <c r="C7252" s="8"/>
      <c r="D7252" s="8"/>
      <c r="E7252" s="8"/>
      <c r="F7252" s="8"/>
      <c r="G7252" s="8"/>
      <c r="H7252" s="8"/>
      <c r="I7252" s="8"/>
      <c r="J7252" s="8"/>
      <c r="K7252" s="8"/>
      <c r="L7252" s="8"/>
      <c r="M7252" s="1"/>
      <c r="W7252" s="15"/>
    </row>
    <row r="7253" spans="2:23" ht="0" hidden="1" customHeight="1" x14ac:dyDescent="0.2">
      <c r="B7253" s="8"/>
      <c r="C7253" s="8"/>
      <c r="D7253" s="8"/>
      <c r="E7253" s="8"/>
      <c r="F7253" s="8"/>
      <c r="G7253" s="8"/>
      <c r="H7253" s="8"/>
      <c r="I7253" s="8"/>
      <c r="J7253" s="8"/>
      <c r="K7253" s="8"/>
      <c r="L7253" s="8"/>
      <c r="M7253" s="1"/>
      <c r="W7253" s="15"/>
    </row>
    <row r="7254" spans="2:23" ht="0" hidden="1" customHeight="1" x14ac:dyDescent="0.2">
      <c r="B7254" s="8"/>
      <c r="C7254" s="8"/>
      <c r="D7254" s="8"/>
      <c r="E7254" s="8"/>
      <c r="F7254" s="8"/>
      <c r="G7254" s="8"/>
      <c r="H7254" s="8"/>
      <c r="I7254" s="8"/>
      <c r="J7254" s="8"/>
      <c r="K7254" s="8"/>
      <c r="L7254" s="8"/>
      <c r="M7254" s="1"/>
      <c r="W7254" s="15"/>
    </row>
    <row r="7255" spans="2:23" ht="0" hidden="1" customHeight="1" x14ac:dyDescent="0.2">
      <c r="B7255" s="8"/>
      <c r="C7255" s="8"/>
      <c r="D7255" s="8"/>
      <c r="E7255" s="8"/>
      <c r="F7255" s="8"/>
      <c r="G7255" s="8"/>
      <c r="H7255" s="8"/>
      <c r="I7255" s="8"/>
      <c r="J7255" s="8"/>
      <c r="K7255" s="8"/>
      <c r="L7255" s="8"/>
      <c r="M7255" s="1"/>
      <c r="W7255" s="15"/>
    </row>
    <row r="7256" spans="2:23" ht="0" hidden="1" customHeight="1" x14ac:dyDescent="0.2">
      <c r="B7256" s="3"/>
      <c r="C7256" s="3"/>
      <c r="D7256" s="3"/>
      <c r="E7256" s="3"/>
      <c r="F7256" s="3"/>
      <c r="G7256" s="3"/>
      <c r="H7256" s="3"/>
      <c r="I7256" s="3"/>
      <c r="J7256" s="3"/>
      <c r="K7256" s="3"/>
      <c r="L7256" s="8"/>
      <c r="M7256" s="1"/>
      <c r="W7256" s="15"/>
    </row>
    <row r="7257" spans="2:23" ht="0" hidden="1" customHeight="1" x14ac:dyDescent="0.2">
      <c r="B7257" s="3"/>
      <c r="C7257" s="3"/>
      <c r="D7257" s="3"/>
      <c r="E7257" s="3"/>
      <c r="F7257" s="3"/>
      <c r="G7257" s="3"/>
      <c r="H7257" s="3"/>
      <c r="I7257" s="3"/>
      <c r="J7257" s="3"/>
      <c r="K7257" s="3"/>
      <c r="L7257" s="8"/>
      <c r="M7257" s="1"/>
      <c r="W7257" s="15"/>
    </row>
    <row r="7258" spans="2:23" ht="0" hidden="1" customHeight="1" x14ac:dyDescent="0.2">
      <c r="B7258" s="3"/>
      <c r="C7258" s="3"/>
      <c r="D7258" s="3"/>
      <c r="E7258" s="3"/>
      <c r="F7258" s="3"/>
      <c r="G7258" s="3"/>
      <c r="H7258" s="3"/>
      <c r="I7258" s="3"/>
      <c r="J7258" s="3"/>
      <c r="K7258" s="3"/>
      <c r="L7258" s="8"/>
      <c r="M7258" s="1"/>
      <c r="W7258" s="15"/>
    </row>
    <row r="7259" spans="2:23" ht="0" hidden="1" customHeight="1" x14ac:dyDescent="0.2">
      <c r="B7259" s="3"/>
      <c r="C7259" s="3"/>
      <c r="D7259" s="3"/>
      <c r="E7259" s="3"/>
      <c r="F7259" s="3"/>
      <c r="G7259" s="3"/>
      <c r="H7259" s="3"/>
      <c r="I7259" s="3"/>
      <c r="J7259" s="3"/>
      <c r="K7259" s="3"/>
      <c r="L7259" s="8"/>
      <c r="M7259" s="1"/>
      <c r="W7259" s="15"/>
    </row>
    <row r="7260" spans="2:23" ht="0" hidden="1" customHeight="1" x14ac:dyDescent="0.2">
      <c r="B7260" s="3"/>
      <c r="C7260" s="3"/>
      <c r="D7260" s="3"/>
      <c r="E7260" s="3"/>
      <c r="F7260" s="3"/>
      <c r="G7260" s="3"/>
      <c r="H7260" s="3"/>
      <c r="I7260" s="3"/>
      <c r="J7260" s="3"/>
      <c r="K7260" s="3"/>
      <c r="L7260" s="8"/>
      <c r="M7260" s="1"/>
      <c r="W7260" s="15"/>
    </row>
    <row r="7261" spans="2:23" ht="0" hidden="1" customHeight="1" x14ac:dyDescent="0.2">
      <c r="B7261" s="3"/>
      <c r="C7261" s="3"/>
      <c r="D7261" s="3"/>
      <c r="E7261" s="3"/>
      <c r="F7261" s="3"/>
      <c r="G7261" s="3"/>
      <c r="H7261" s="3"/>
      <c r="I7261" s="3"/>
      <c r="J7261" s="3"/>
      <c r="K7261" s="3"/>
      <c r="L7261" s="8"/>
      <c r="M7261" s="1"/>
      <c r="W7261" s="15"/>
    </row>
    <row r="7262" spans="2:23" ht="0" hidden="1" customHeight="1" x14ac:dyDescent="0.2">
      <c r="B7262" s="3"/>
      <c r="C7262" s="3"/>
      <c r="D7262" s="3"/>
      <c r="E7262" s="3"/>
      <c r="F7262" s="3"/>
      <c r="G7262" s="3"/>
      <c r="H7262" s="3"/>
      <c r="I7262" s="3"/>
      <c r="J7262" s="3"/>
      <c r="K7262" s="3"/>
      <c r="L7262" s="8"/>
      <c r="M7262" s="1"/>
      <c r="W7262" s="15"/>
    </row>
    <row r="7263" spans="2:23" ht="0" hidden="1" customHeight="1" x14ac:dyDescent="0.2">
      <c r="B7263" s="3"/>
      <c r="C7263" s="3"/>
      <c r="D7263" s="3"/>
      <c r="E7263" s="3"/>
      <c r="F7263" s="3"/>
      <c r="G7263" s="3"/>
      <c r="H7263" s="3"/>
      <c r="I7263" s="3"/>
      <c r="J7263" s="3"/>
      <c r="K7263" s="3"/>
      <c r="L7263" s="8"/>
      <c r="M7263" s="1"/>
      <c r="W7263" s="15"/>
    </row>
    <row r="7264" spans="2:23" ht="0" hidden="1" customHeight="1" x14ac:dyDescent="0.2">
      <c r="B7264" s="3"/>
      <c r="C7264" s="3"/>
      <c r="D7264" s="3"/>
      <c r="E7264" s="3"/>
      <c r="F7264" s="3"/>
      <c r="G7264" s="3"/>
      <c r="H7264" s="3"/>
      <c r="I7264" s="3"/>
      <c r="J7264" s="3"/>
      <c r="K7264" s="3"/>
      <c r="L7264" s="8"/>
      <c r="M7264" s="1"/>
      <c r="W7264" s="15"/>
    </row>
    <row r="7265" spans="2:23" ht="0" hidden="1" customHeight="1" x14ac:dyDescent="0.2">
      <c r="B7265" s="3"/>
      <c r="C7265" s="3"/>
      <c r="D7265" s="3"/>
      <c r="E7265" s="3"/>
      <c r="F7265" s="3"/>
      <c r="G7265" s="3"/>
      <c r="H7265" s="3"/>
      <c r="I7265" s="3"/>
      <c r="J7265" s="3"/>
      <c r="K7265" s="3"/>
      <c r="L7265" s="8"/>
      <c r="M7265" s="1"/>
      <c r="W7265" s="15"/>
    </row>
    <row r="7266" spans="2:23" ht="0" hidden="1" customHeight="1" x14ac:dyDescent="0.2">
      <c r="B7266" s="3"/>
      <c r="C7266" s="3"/>
      <c r="D7266" s="3"/>
      <c r="E7266" s="3"/>
      <c r="F7266" s="3"/>
      <c r="G7266" s="3"/>
      <c r="H7266" s="3"/>
      <c r="I7266" s="3"/>
      <c r="J7266" s="3"/>
      <c r="K7266" s="3"/>
      <c r="L7266" s="8"/>
      <c r="M7266" s="1"/>
      <c r="W7266" s="15"/>
    </row>
    <row r="7267" spans="2:23" ht="0" hidden="1" customHeight="1" x14ac:dyDescent="0.2">
      <c r="B7267" s="3"/>
      <c r="C7267" s="3"/>
      <c r="D7267" s="3"/>
      <c r="E7267" s="3"/>
      <c r="F7267" s="3"/>
      <c r="G7267" s="3"/>
      <c r="H7267" s="3"/>
      <c r="I7267" s="3"/>
      <c r="J7267" s="3"/>
      <c r="K7267" s="3"/>
      <c r="L7267" s="8"/>
      <c r="M7267" s="1"/>
      <c r="W7267" s="15"/>
    </row>
    <row r="7268" spans="2:23" ht="0" hidden="1" customHeight="1" x14ac:dyDescent="0.2">
      <c r="B7268" s="3"/>
      <c r="C7268" s="3"/>
      <c r="D7268" s="3"/>
      <c r="E7268" s="3"/>
      <c r="F7268" s="3"/>
      <c r="G7268" s="3"/>
      <c r="H7268" s="3"/>
      <c r="I7268" s="3"/>
      <c r="J7268" s="3"/>
      <c r="K7268" s="3"/>
      <c r="L7268" s="8"/>
      <c r="M7268" s="1"/>
      <c r="W7268" s="15"/>
    </row>
    <row r="7269" spans="2:23" ht="0" hidden="1" customHeight="1" x14ac:dyDescent="0.2">
      <c r="B7269" s="3"/>
      <c r="C7269" s="3"/>
      <c r="D7269" s="3"/>
      <c r="E7269" s="3"/>
      <c r="F7269" s="3"/>
      <c r="G7269" s="3"/>
      <c r="H7269" s="3"/>
      <c r="I7269" s="3"/>
      <c r="J7269" s="3"/>
      <c r="K7269" s="3"/>
      <c r="L7269" s="8"/>
      <c r="M7269" s="1"/>
      <c r="W7269" s="15"/>
    </row>
    <row r="7270" spans="2:23" ht="0" hidden="1" customHeight="1" x14ac:dyDescent="0.2">
      <c r="B7270" s="3"/>
      <c r="C7270" s="3"/>
      <c r="D7270" s="3"/>
      <c r="E7270" s="3"/>
      <c r="F7270" s="3"/>
      <c r="G7270" s="3"/>
      <c r="H7270" s="3"/>
      <c r="I7270" s="3"/>
      <c r="J7270" s="3"/>
      <c r="K7270" s="3"/>
      <c r="L7270" s="8"/>
      <c r="M7270" s="1"/>
      <c r="W7270" s="15"/>
    </row>
    <row r="7271" spans="2:23" ht="0" hidden="1" customHeight="1" x14ac:dyDescent="0.2">
      <c r="B7271" s="3"/>
      <c r="C7271" s="3"/>
      <c r="D7271" s="3"/>
      <c r="E7271" s="3"/>
      <c r="F7271" s="3"/>
      <c r="G7271" s="3"/>
      <c r="H7271" s="3"/>
      <c r="I7271" s="3"/>
      <c r="J7271" s="3"/>
      <c r="K7271" s="3"/>
      <c r="L7271" s="8"/>
      <c r="M7271" s="1"/>
      <c r="W7271" s="15"/>
    </row>
    <row r="7272" spans="2:23" ht="0" hidden="1" customHeight="1" x14ac:dyDescent="0.2">
      <c r="B7272" s="3"/>
      <c r="C7272" s="3"/>
      <c r="D7272" s="3"/>
      <c r="E7272" s="3"/>
      <c r="F7272" s="3"/>
      <c r="G7272" s="3"/>
      <c r="H7272" s="3"/>
      <c r="I7272" s="3"/>
      <c r="J7272" s="3"/>
      <c r="K7272" s="3"/>
      <c r="L7272" s="8"/>
      <c r="M7272" s="1"/>
      <c r="W7272" s="15"/>
    </row>
    <row r="7273" spans="2:23" ht="0" hidden="1" customHeight="1" x14ac:dyDescent="0.2">
      <c r="B7273" s="3"/>
      <c r="C7273" s="3"/>
      <c r="D7273" s="3"/>
      <c r="E7273" s="3"/>
      <c r="F7273" s="3"/>
      <c r="G7273" s="3"/>
      <c r="H7273" s="3"/>
      <c r="I7273" s="3"/>
      <c r="J7273" s="3"/>
      <c r="K7273" s="3"/>
      <c r="L7273" s="8"/>
      <c r="M7273" s="1"/>
      <c r="W7273" s="15"/>
    </row>
    <row r="7274" spans="2:23" ht="0" hidden="1" customHeight="1" x14ac:dyDescent="0.2">
      <c r="B7274" s="3"/>
      <c r="C7274" s="3"/>
      <c r="D7274" s="3"/>
      <c r="E7274" s="3"/>
      <c r="F7274" s="3"/>
      <c r="G7274" s="3"/>
      <c r="H7274" s="3"/>
      <c r="I7274" s="3"/>
      <c r="J7274" s="3"/>
      <c r="K7274" s="3"/>
      <c r="L7274" s="8"/>
      <c r="M7274" s="1"/>
      <c r="W7274" s="15"/>
    </row>
    <row r="7275" spans="2:23" ht="0" hidden="1" customHeight="1" x14ac:dyDescent="0.2">
      <c r="B7275" s="3"/>
      <c r="C7275" s="3"/>
      <c r="D7275" s="3"/>
      <c r="E7275" s="3"/>
      <c r="F7275" s="3"/>
      <c r="G7275" s="3"/>
      <c r="H7275" s="3"/>
      <c r="I7275" s="3"/>
      <c r="J7275" s="3"/>
      <c r="K7275" s="3"/>
      <c r="L7275" s="8"/>
      <c r="M7275" s="1"/>
      <c r="W7275" s="15"/>
    </row>
    <row r="7276" spans="2:23" ht="0" hidden="1" customHeight="1" x14ac:dyDescent="0.2">
      <c r="B7276" s="3"/>
      <c r="C7276" s="3"/>
      <c r="D7276" s="3"/>
      <c r="E7276" s="3"/>
      <c r="F7276" s="3"/>
      <c r="G7276" s="3"/>
      <c r="H7276" s="3"/>
      <c r="I7276" s="3"/>
      <c r="J7276" s="3"/>
      <c r="K7276" s="3"/>
      <c r="L7276" s="8"/>
      <c r="M7276" s="1"/>
      <c r="W7276" s="15"/>
    </row>
    <row r="7277" spans="2:23" ht="0" hidden="1" customHeight="1" x14ac:dyDescent="0.2">
      <c r="B7277" s="3"/>
      <c r="C7277" s="3"/>
      <c r="D7277" s="3"/>
      <c r="E7277" s="3"/>
      <c r="F7277" s="3"/>
      <c r="G7277" s="3"/>
      <c r="H7277" s="3"/>
      <c r="I7277" s="3"/>
      <c r="J7277" s="3"/>
      <c r="K7277" s="3"/>
      <c r="L7277" s="8"/>
      <c r="M7277" s="1"/>
      <c r="W7277" s="15"/>
    </row>
    <row r="7278" spans="2:23" ht="0" hidden="1" customHeight="1" x14ac:dyDescent="0.2">
      <c r="B7278" s="3"/>
      <c r="C7278" s="3"/>
      <c r="D7278" s="3"/>
      <c r="E7278" s="3"/>
      <c r="F7278" s="3"/>
      <c r="G7278" s="3"/>
      <c r="H7278" s="3"/>
      <c r="I7278" s="3"/>
      <c r="J7278" s="3"/>
      <c r="K7278" s="3"/>
      <c r="L7278" s="8"/>
      <c r="M7278" s="1"/>
      <c r="W7278" s="15"/>
    </row>
    <row r="7279" spans="2:23" ht="0" hidden="1" customHeight="1" x14ac:dyDescent="0.2">
      <c r="B7279" s="3"/>
      <c r="C7279" s="3"/>
      <c r="D7279" s="3"/>
      <c r="E7279" s="3"/>
      <c r="F7279" s="3"/>
      <c r="G7279" s="3"/>
      <c r="H7279" s="3"/>
      <c r="I7279" s="3"/>
      <c r="J7279" s="3"/>
      <c r="K7279" s="3"/>
      <c r="L7279" s="8"/>
      <c r="M7279" s="1"/>
      <c r="W7279" s="15"/>
    </row>
    <row r="7280" spans="2:23" ht="0" hidden="1" customHeight="1" x14ac:dyDescent="0.2">
      <c r="B7280" s="3"/>
      <c r="C7280" s="3"/>
      <c r="D7280" s="3"/>
      <c r="E7280" s="3"/>
      <c r="F7280" s="3"/>
      <c r="G7280" s="3"/>
      <c r="H7280" s="3"/>
      <c r="I7280" s="3"/>
      <c r="J7280" s="3"/>
      <c r="K7280" s="3"/>
      <c r="L7280" s="8"/>
      <c r="M7280" s="1"/>
      <c r="W7280" s="15"/>
    </row>
    <row r="7281" spans="2:23" ht="0" hidden="1" customHeight="1" x14ac:dyDescent="0.2">
      <c r="B7281" s="3"/>
      <c r="C7281" s="3"/>
      <c r="D7281" s="3"/>
      <c r="E7281" s="3"/>
      <c r="F7281" s="3"/>
      <c r="G7281" s="3"/>
      <c r="H7281" s="3"/>
      <c r="I7281" s="3"/>
      <c r="J7281" s="3"/>
      <c r="K7281" s="3"/>
      <c r="L7281" s="8"/>
      <c r="M7281" s="1"/>
      <c r="W7281" s="15"/>
    </row>
    <row r="7282" spans="2:23" ht="0" hidden="1" customHeight="1" x14ac:dyDescent="0.2">
      <c r="B7282" s="3"/>
      <c r="C7282" s="3"/>
      <c r="D7282" s="3"/>
      <c r="E7282" s="3"/>
      <c r="F7282" s="3"/>
      <c r="G7282" s="3"/>
      <c r="H7282" s="3"/>
      <c r="I7282" s="3"/>
      <c r="J7282" s="3"/>
      <c r="K7282" s="3"/>
      <c r="L7282" s="8"/>
      <c r="M7282" s="1"/>
      <c r="W7282" s="15"/>
    </row>
    <row r="7283" spans="2:23" ht="0" hidden="1" customHeight="1" x14ac:dyDescent="0.2">
      <c r="B7283" s="3"/>
      <c r="C7283" s="3"/>
      <c r="D7283" s="3"/>
      <c r="E7283" s="3"/>
      <c r="F7283" s="3"/>
      <c r="G7283" s="3"/>
      <c r="H7283" s="3"/>
      <c r="I7283" s="3"/>
      <c r="J7283" s="3"/>
      <c r="K7283" s="3"/>
      <c r="L7283" s="8"/>
      <c r="M7283" s="1"/>
      <c r="W7283" s="15"/>
    </row>
    <row r="7284" spans="2:23" ht="0" hidden="1" customHeight="1" x14ac:dyDescent="0.2">
      <c r="B7284" s="3"/>
      <c r="C7284" s="3"/>
      <c r="D7284" s="3"/>
      <c r="E7284" s="3"/>
      <c r="F7284" s="3"/>
      <c r="G7284" s="3"/>
      <c r="H7284" s="3"/>
      <c r="I7284" s="3"/>
      <c r="J7284" s="3"/>
      <c r="K7284" s="3"/>
      <c r="L7284" s="8"/>
      <c r="M7284" s="1"/>
      <c r="W7284" s="15"/>
    </row>
    <row r="7285" spans="2:23" ht="0" hidden="1" customHeight="1" x14ac:dyDescent="0.2">
      <c r="B7285" s="3"/>
      <c r="C7285" s="3"/>
      <c r="D7285" s="3"/>
      <c r="E7285" s="3"/>
      <c r="F7285" s="3"/>
      <c r="G7285" s="3"/>
      <c r="H7285" s="3"/>
      <c r="I7285" s="3"/>
      <c r="J7285" s="3"/>
      <c r="K7285" s="3"/>
      <c r="L7285" s="8"/>
      <c r="M7285" s="1"/>
      <c r="W7285" s="15"/>
    </row>
    <row r="7286" spans="2:23" ht="0" hidden="1" customHeight="1" x14ac:dyDescent="0.2">
      <c r="B7286" s="3"/>
      <c r="C7286" s="3"/>
      <c r="D7286" s="3"/>
      <c r="E7286" s="3"/>
      <c r="F7286" s="3"/>
      <c r="G7286" s="3"/>
      <c r="H7286" s="3"/>
      <c r="I7286" s="3"/>
      <c r="J7286" s="3"/>
      <c r="K7286" s="3"/>
      <c r="L7286" s="8"/>
      <c r="M7286" s="1"/>
      <c r="W7286" s="15"/>
    </row>
    <row r="7287" spans="2:23" ht="0" hidden="1" customHeight="1" x14ac:dyDescent="0.2">
      <c r="B7287" s="3"/>
      <c r="C7287" s="3"/>
      <c r="D7287" s="3"/>
      <c r="E7287" s="3"/>
      <c r="F7287" s="3"/>
      <c r="G7287" s="3"/>
      <c r="H7287" s="3"/>
      <c r="I7287" s="3"/>
      <c r="J7287" s="3"/>
      <c r="K7287" s="3"/>
      <c r="L7287" s="8"/>
      <c r="M7287" s="1"/>
      <c r="W7287" s="15"/>
    </row>
    <row r="7288" spans="2:23" ht="0" hidden="1" customHeight="1" x14ac:dyDescent="0.2">
      <c r="B7288" s="3"/>
      <c r="C7288" s="3"/>
      <c r="D7288" s="3"/>
      <c r="E7288" s="3"/>
      <c r="F7288" s="3"/>
      <c r="G7288" s="3"/>
      <c r="H7288" s="3"/>
      <c r="I7288" s="3"/>
      <c r="J7288" s="3"/>
      <c r="K7288" s="3"/>
      <c r="L7288" s="8"/>
      <c r="M7288" s="1"/>
      <c r="W7288" s="15"/>
    </row>
    <row r="7289" spans="2:23" ht="0" hidden="1" customHeight="1" x14ac:dyDescent="0.2">
      <c r="B7289" s="3"/>
      <c r="C7289" s="3"/>
      <c r="D7289" s="3"/>
      <c r="E7289" s="3"/>
      <c r="F7289" s="3"/>
      <c r="G7289" s="3"/>
      <c r="H7289" s="3"/>
      <c r="I7289" s="3"/>
      <c r="J7289" s="3"/>
      <c r="K7289" s="3"/>
      <c r="L7289" s="8"/>
      <c r="M7289" s="1"/>
      <c r="W7289" s="15"/>
    </row>
    <row r="7290" spans="2:23" ht="0" hidden="1" customHeight="1" x14ac:dyDescent="0.2">
      <c r="B7290" s="3"/>
      <c r="C7290" s="3"/>
      <c r="D7290" s="3"/>
      <c r="E7290" s="3"/>
      <c r="F7290" s="3"/>
      <c r="G7290" s="3"/>
      <c r="H7290" s="3"/>
      <c r="I7290" s="3"/>
      <c r="J7290" s="3"/>
      <c r="K7290" s="3"/>
      <c r="L7290" s="8"/>
      <c r="M7290" s="1"/>
      <c r="W7290" s="15"/>
    </row>
    <row r="7291" spans="2:23" ht="0" hidden="1" customHeight="1" x14ac:dyDescent="0.2">
      <c r="B7291" s="3"/>
      <c r="C7291" s="3"/>
      <c r="D7291" s="3"/>
      <c r="E7291" s="3"/>
      <c r="F7291" s="3"/>
      <c r="G7291" s="3"/>
      <c r="H7291" s="3"/>
      <c r="I7291" s="3"/>
      <c r="J7291" s="3"/>
      <c r="K7291" s="3"/>
      <c r="L7291" s="8"/>
      <c r="M7291" s="1"/>
      <c r="W7291" s="15"/>
    </row>
    <row r="7292" spans="2:23" ht="0" hidden="1" customHeight="1" x14ac:dyDescent="0.2">
      <c r="B7292" s="3"/>
      <c r="C7292" s="3"/>
      <c r="D7292" s="3"/>
      <c r="E7292" s="3"/>
      <c r="F7292" s="3"/>
      <c r="G7292" s="3"/>
      <c r="H7292" s="3"/>
      <c r="I7292" s="3"/>
      <c r="J7292" s="3"/>
      <c r="K7292" s="3"/>
      <c r="L7292" s="8"/>
      <c r="M7292" s="1"/>
      <c r="W7292" s="15"/>
    </row>
    <row r="7293" spans="2:23" ht="0" hidden="1" customHeight="1" x14ac:dyDescent="0.2">
      <c r="B7293" s="3"/>
      <c r="C7293" s="3"/>
      <c r="D7293" s="3"/>
      <c r="E7293" s="3"/>
      <c r="F7293" s="3"/>
      <c r="G7293" s="3"/>
      <c r="H7293" s="3"/>
      <c r="I7293" s="3"/>
      <c r="J7293" s="3"/>
      <c r="K7293" s="3"/>
      <c r="L7293" s="8"/>
      <c r="M7293" s="1"/>
      <c r="W7293" s="15"/>
    </row>
    <row r="7294" spans="2:23" ht="0" hidden="1" customHeight="1" x14ac:dyDescent="0.2">
      <c r="B7294" s="3"/>
      <c r="C7294" s="3"/>
      <c r="D7294" s="3"/>
      <c r="E7294" s="3"/>
      <c r="F7294" s="3"/>
      <c r="G7294" s="3"/>
      <c r="H7294" s="3"/>
      <c r="I7294" s="3"/>
      <c r="J7294" s="3"/>
      <c r="K7294" s="3"/>
      <c r="L7294" s="8"/>
      <c r="M7294" s="1"/>
      <c r="W7294" s="15"/>
    </row>
    <row r="7295" spans="2:23" ht="0" hidden="1" customHeight="1" x14ac:dyDescent="0.2">
      <c r="B7295" s="3"/>
      <c r="C7295" s="3"/>
      <c r="D7295" s="3"/>
      <c r="E7295" s="3"/>
      <c r="F7295" s="3"/>
      <c r="G7295" s="3"/>
      <c r="H7295" s="3"/>
      <c r="I7295" s="3"/>
      <c r="J7295" s="3"/>
      <c r="K7295" s="3"/>
      <c r="L7295" s="8"/>
      <c r="M7295" s="1"/>
      <c r="W7295" s="15"/>
    </row>
    <row r="7296" spans="2:23" ht="0" hidden="1" customHeight="1" x14ac:dyDescent="0.2">
      <c r="B7296" s="3"/>
      <c r="C7296" s="3"/>
      <c r="D7296" s="3"/>
      <c r="E7296" s="3"/>
      <c r="F7296" s="3"/>
      <c r="G7296" s="3"/>
      <c r="H7296" s="3"/>
      <c r="I7296" s="3"/>
      <c r="J7296" s="3"/>
      <c r="K7296" s="3"/>
      <c r="L7296" s="8"/>
      <c r="M7296" s="1"/>
      <c r="W7296" s="15"/>
    </row>
    <row r="7297" spans="2:23" ht="0" hidden="1" customHeight="1" x14ac:dyDescent="0.2">
      <c r="B7297" s="3"/>
      <c r="C7297" s="3"/>
      <c r="D7297" s="3"/>
      <c r="E7297" s="3"/>
      <c r="F7297" s="3"/>
      <c r="G7297" s="3"/>
      <c r="H7297" s="3"/>
      <c r="I7297" s="3"/>
      <c r="J7297" s="3"/>
      <c r="K7297" s="3"/>
      <c r="L7297" s="8"/>
      <c r="M7297" s="1"/>
      <c r="W7297" s="15"/>
    </row>
    <row r="7298" spans="2:23" ht="0" hidden="1" customHeight="1" x14ac:dyDescent="0.2">
      <c r="B7298" s="3"/>
      <c r="C7298" s="3"/>
      <c r="D7298" s="3"/>
      <c r="E7298" s="3"/>
      <c r="F7298" s="3"/>
      <c r="G7298" s="3"/>
      <c r="H7298" s="3"/>
      <c r="I7298" s="3"/>
      <c r="J7298" s="3"/>
      <c r="K7298" s="3"/>
      <c r="L7298" s="8"/>
      <c r="M7298" s="1"/>
      <c r="W7298" s="15"/>
    </row>
    <row r="7299" spans="2:23" ht="0" hidden="1" customHeight="1" x14ac:dyDescent="0.2">
      <c r="B7299" s="3"/>
      <c r="C7299" s="3"/>
      <c r="D7299" s="3"/>
      <c r="E7299" s="3"/>
      <c r="F7299" s="3"/>
      <c r="G7299" s="3"/>
      <c r="H7299" s="3"/>
      <c r="I7299" s="3"/>
      <c r="J7299" s="3"/>
      <c r="K7299" s="3"/>
      <c r="L7299" s="8"/>
      <c r="M7299" s="1"/>
      <c r="W7299" s="15"/>
    </row>
    <row r="7300" spans="2:23" ht="0" hidden="1" customHeight="1" x14ac:dyDescent="0.2">
      <c r="B7300" s="3"/>
      <c r="C7300" s="3"/>
      <c r="D7300" s="3"/>
      <c r="E7300" s="3"/>
      <c r="F7300" s="3"/>
      <c r="G7300" s="3"/>
      <c r="H7300" s="3"/>
      <c r="I7300" s="3"/>
      <c r="J7300" s="3"/>
      <c r="K7300" s="3"/>
      <c r="L7300" s="8"/>
      <c r="M7300" s="1"/>
      <c r="W7300" s="15"/>
    </row>
    <row r="7301" spans="2:23" ht="0" hidden="1" customHeight="1" x14ac:dyDescent="0.2">
      <c r="B7301" s="3"/>
      <c r="C7301" s="3"/>
      <c r="D7301" s="3"/>
      <c r="E7301" s="3"/>
      <c r="F7301" s="3"/>
      <c r="G7301" s="3"/>
      <c r="H7301" s="3"/>
      <c r="I7301" s="3"/>
      <c r="J7301" s="3"/>
      <c r="K7301" s="3"/>
      <c r="L7301" s="8"/>
      <c r="M7301" s="1"/>
      <c r="W7301" s="15"/>
    </row>
    <row r="7302" spans="2:23" ht="0" hidden="1" customHeight="1" x14ac:dyDescent="0.2">
      <c r="B7302" s="3"/>
      <c r="C7302" s="3"/>
      <c r="D7302" s="3"/>
      <c r="E7302" s="3"/>
      <c r="F7302" s="3"/>
      <c r="G7302" s="3"/>
      <c r="H7302" s="3"/>
      <c r="I7302" s="3"/>
      <c r="J7302" s="3"/>
      <c r="K7302" s="3"/>
      <c r="L7302" s="8"/>
      <c r="M7302" s="1"/>
      <c r="W7302" s="15"/>
    </row>
    <row r="7303" spans="2:23" ht="0" hidden="1" customHeight="1" x14ac:dyDescent="0.2">
      <c r="B7303" s="3"/>
      <c r="C7303" s="3"/>
      <c r="D7303" s="3"/>
      <c r="E7303" s="3"/>
      <c r="F7303" s="3"/>
      <c r="G7303" s="3"/>
      <c r="H7303" s="3"/>
      <c r="I7303" s="3"/>
      <c r="J7303" s="3"/>
      <c r="K7303" s="3"/>
      <c r="L7303" s="8"/>
      <c r="M7303" s="1"/>
      <c r="W7303" s="15"/>
    </row>
    <row r="7304" spans="2:23" ht="0" hidden="1" customHeight="1" x14ac:dyDescent="0.2">
      <c r="B7304" s="3"/>
      <c r="C7304" s="3"/>
      <c r="D7304" s="3"/>
      <c r="E7304" s="3"/>
      <c r="F7304" s="3"/>
      <c r="G7304" s="3"/>
      <c r="H7304" s="3"/>
      <c r="I7304" s="3"/>
      <c r="J7304" s="3"/>
      <c r="K7304" s="3"/>
      <c r="L7304" s="8"/>
      <c r="M7304" s="1"/>
      <c r="W7304" s="15"/>
    </row>
    <row r="7305" spans="2:23" ht="0" hidden="1" customHeight="1" x14ac:dyDescent="0.2">
      <c r="B7305" s="3"/>
      <c r="C7305" s="3"/>
      <c r="D7305" s="3"/>
      <c r="E7305" s="3"/>
      <c r="F7305" s="3"/>
      <c r="G7305" s="3"/>
      <c r="H7305" s="3"/>
      <c r="I7305" s="3"/>
      <c r="J7305" s="3"/>
      <c r="K7305" s="3"/>
      <c r="L7305" s="8"/>
      <c r="M7305" s="1"/>
      <c r="W7305" s="15"/>
    </row>
    <row r="7306" spans="2:23" ht="0" hidden="1" customHeight="1" x14ac:dyDescent="0.2">
      <c r="B7306" s="3"/>
      <c r="C7306" s="3"/>
      <c r="D7306" s="3"/>
      <c r="E7306" s="3"/>
      <c r="F7306" s="3"/>
      <c r="G7306" s="3"/>
      <c r="H7306" s="3"/>
      <c r="I7306" s="3"/>
      <c r="J7306" s="3"/>
      <c r="K7306" s="3"/>
      <c r="L7306" s="8"/>
      <c r="M7306" s="1"/>
      <c r="W7306" s="15"/>
    </row>
    <row r="7307" spans="2:23" ht="0" hidden="1" customHeight="1" x14ac:dyDescent="0.2">
      <c r="B7307" s="3"/>
      <c r="C7307" s="3"/>
      <c r="D7307" s="3"/>
      <c r="E7307" s="3"/>
      <c r="F7307" s="3"/>
      <c r="G7307" s="3"/>
      <c r="H7307" s="3"/>
      <c r="I7307" s="3"/>
      <c r="J7307" s="3"/>
      <c r="K7307" s="3"/>
      <c r="L7307" s="8"/>
      <c r="M7307" s="1"/>
      <c r="W7307" s="15"/>
    </row>
    <row r="7308" spans="2:23" ht="0" hidden="1" customHeight="1" x14ac:dyDescent="0.2">
      <c r="B7308" s="3"/>
      <c r="C7308" s="3"/>
      <c r="D7308" s="3"/>
      <c r="E7308" s="3"/>
      <c r="F7308" s="3"/>
      <c r="G7308" s="3"/>
      <c r="H7308" s="3"/>
      <c r="I7308" s="3"/>
      <c r="J7308" s="3"/>
      <c r="K7308" s="3"/>
      <c r="L7308" s="8"/>
      <c r="M7308" s="1"/>
      <c r="W7308" s="15"/>
    </row>
    <row r="7309" spans="2:23" ht="0" hidden="1" customHeight="1" x14ac:dyDescent="0.2">
      <c r="B7309" s="3"/>
      <c r="C7309" s="3"/>
      <c r="D7309" s="3"/>
      <c r="E7309" s="3"/>
      <c r="F7309" s="3"/>
      <c r="G7309" s="3"/>
      <c r="H7309" s="3"/>
      <c r="I7309" s="3"/>
      <c r="J7309" s="3"/>
      <c r="K7309" s="3"/>
      <c r="L7309" s="8"/>
      <c r="M7309" s="1"/>
      <c r="W7309" s="15"/>
    </row>
    <row r="7310" spans="2:23" ht="0" hidden="1" customHeight="1" x14ac:dyDescent="0.2">
      <c r="B7310" s="3"/>
      <c r="C7310" s="3"/>
      <c r="D7310" s="3"/>
      <c r="E7310" s="3"/>
      <c r="F7310" s="3"/>
      <c r="G7310" s="3"/>
      <c r="H7310" s="3"/>
      <c r="I7310" s="3"/>
      <c r="J7310" s="3"/>
      <c r="K7310" s="3"/>
      <c r="L7310" s="8"/>
      <c r="M7310" s="1"/>
      <c r="W7310" s="15"/>
    </row>
    <row r="7311" spans="2:23" ht="0" hidden="1" customHeight="1" x14ac:dyDescent="0.2">
      <c r="B7311" s="3"/>
      <c r="C7311" s="3"/>
      <c r="D7311" s="3"/>
      <c r="E7311" s="3"/>
      <c r="F7311" s="3"/>
      <c r="G7311" s="3"/>
      <c r="H7311" s="3"/>
      <c r="I7311" s="3"/>
      <c r="J7311" s="3"/>
      <c r="K7311" s="3"/>
      <c r="L7311" s="8"/>
      <c r="M7311" s="1"/>
      <c r="W7311" s="15"/>
    </row>
    <row r="7312" spans="2:23" ht="0" hidden="1" customHeight="1" x14ac:dyDescent="0.2">
      <c r="B7312" s="3"/>
      <c r="C7312" s="3"/>
      <c r="D7312" s="3"/>
      <c r="E7312" s="3"/>
      <c r="F7312" s="3"/>
      <c r="G7312" s="3"/>
      <c r="H7312" s="3"/>
      <c r="I7312" s="3"/>
      <c r="J7312" s="3"/>
      <c r="K7312" s="3"/>
      <c r="L7312" s="8"/>
      <c r="M7312" s="1"/>
      <c r="W7312" s="15"/>
    </row>
    <row r="7313" spans="2:23" ht="0" hidden="1" customHeight="1" x14ac:dyDescent="0.2">
      <c r="B7313" s="3"/>
      <c r="C7313" s="3"/>
      <c r="D7313" s="3"/>
      <c r="E7313" s="3"/>
      <c r="F7313" s="3"/>
      <c r="G7313" s="3"/>
      <c r="H7313" s="3"/>
      <c r="I7313" s="3"/>
      <c r="J7313" s="3"/>
      <c r="K7313" s="3"/>
      <c r="L7313" s="8"/>
      <c r="M7313" s="1"/>
      <c r="W7313" s="15"/>
    </row>
    <row r="7314" spans="2:23" ht="0" hidden="1" customHeight="1" x14ac:dyDescent="0.2">
      <c r="B7314" s="3"/>
      <c r="C7314" s="3"/>
      <c r="D7314" s="3"/>
      <c r="E7314" s="3"/>
      <c r="F7314" s="3"/>
      <c r="G7314" s="3"/>
      <c r="H7314" s="3"/>
      <c r="I7314" s="3"/>
      <c r="J7314" s="3"/>
      <c r="K7314" s="3"/>
      <c r="L7314" s="8"/>
      <c r="M7314" s="1"/>
      <c r="W7314" s="15"/>
    </row>
    <row r="7315" spans="2:23" ht="0" hidden="1" customHeight="1" x14ac:dyDescent="0.2">
      <c r="B7315" s="3"/>
      <c r="C7315" s="3"/>
      <c r="D7315" s="3"/>
      <c r="E7315" s="3"/>
      <c r="F7315" s="3"/>
      <c r="G7315" s="3"/>
      <c r="H7315" s="3"/>
      <c r="I7315" s="3"/>
      <c r="J7315" s="3"/>
      <c r="K7315" s="3"/>
      <c r="L7315" s="8"/>
      <c r="M7315" s="1"/>
      <c r="W7315" s="15"/>
    </row>
    <row r="7316" spans="2:23" ht="0" hidden="1" customHeight="1" x14ac:dyDescent="0.2">
      <c r="B7316" s="3"/>
      <c r="C7316" s="3"/>
      <c r="D7316" s="3"/>
      <c r="E7316" s="3"/>
      <c r="F7316" s="3"/>
      <c r="G7316" s="3"/>
      <c r="H7316" s="3"/>
      <c r="I7316" s="3"/>
      <c r="J7316" s="3"/>
      <c r="K7316" s="3"/>
      <c r="L7316" s="8"/>
      <c r="M7316" s="1"/>
      <c r="W7316" s="15"/>
    </row>
    <row r="7317" spans="2:23" ht="0" hidden="1" customHeight="1" x14ac:dyDescent="0.2">
      <c r="B7317" s="3"/>
      <c r="C7317" s="3"/>
      <c r="D7317" s="3"/>
      <c r="E7317" s="3"/>
      <c r="F7317" s="3"/>
      <c r="G7317" s="3"/>
      <c r="H7317" s="3"/>
      <c r="I7317" s="3"/>
      <c r="J7317" s="3"/>
      <c r="K7317" s="3"/>
      <c r="L7317" s="8"/>
      <c r="M7317" s="1"/>
      <c r="W7317" s="15"/>
    </row>
    <row r="7318" spans="2:23" ht="0" hidden="1" customHeight="1" x14ac:dyDescent="0.2">
      <c r="B7318" s="3"/>
      <c r="C7318" s="3"/>
      <c r="D7318" s="3"/>
      <c r="E7318" s="3"/>
      <c r="F7318" s="3"/>
      <c r="G7318" s="3"/>
      <c r="H7318" s="3"/>
      <c r="I7318" s="3"/>
      <c r="J7318" s="3"/>
      <c r="K7318" s="3"/>
      <c r="L7318" s="8"/>
      <c r="M7318" s="1"/>
      <c r="W7318" s="15"/>
    </row>
    <row r="7319" spans="2:23" ht="0" hidden="1" customHeight="1" x14ac:dyDescent="0.2">
      <c r="B7319" s="3"/>
      <c r="C7319" s="3"/>
      <c r="D7319" s="3"/>
      <c r="E7319" s="3"/>
      <c r="F7319" s="3"/>
      <c r="G7319" s="3"/>
      <c r="H7319" s="3"/>
      <c r="I7319" s="3"/>
      <c r="J7319" s="3"/>
      <c r="K7319" s="3"/>
      <c r="L7319" s="8"/>
      <c r="M7319" s="1"/>
      <c r="W7319" s="15"/>
    </row>
    <row r="7320" spans="2:23" ht="0" hidden="1" customHeight="1" x14ac:dyDescent="0.2">
      <c r="B7320" s="3"/>
      <c r="C7320" s="3"/>
      <c r="D7320" s="3"/>
      <c r="E7320" s="3"/>
      <c r="F7320" s="3"/>
      <c r="G7320" s="3"/>
      <c r="H7320" s="3"/>
      <c r="I7320" s="3"/>
      <c r="J7320" s="3"/>
      <c r="K7320" s="3"/>
      <c r="L7320" s="8"/>
      <c r="M7320" s="1"/>
      <c r="W7320" s="15"/>
    </row>
    <row r="7321" spans="2:23" ht="0" hidden="1" customHeight="1" x14ac:dyDescent="0.2">
      <c r="B7321" s="3"/>
      <c r="C7321" s="3"/>
      <c r="D7321" s="3"/>
      <c r="E7321" s="3"/>
      <c r="F7321" s="3"/>
      <c r="G7321" s="3"/>
      <c r="H7321" s="3"/>
      <c r="I7321" s="3"/>
      <c r="J7321" s="3"/>
      <c r="K7321" s="3"/>
      <c r="L7321" s="8"/>
      <c r="M7321" s="1"/>
      <c r="W7321" s="15"/>
    </row>
    <row r="7322" spans="2:23" ht="0" hidden="1" customHeight="1" x14ac:dyDescent="0.2">
      <c r="B7322" s="3"/>
      <c r="C7322" s="3"/>
      <c r="D7322" s="3"/>
      <c r="E7322" s="3"/>
      <c r="F7322" s="3"/>
      <c r="G7322" s="3"/>
      <c r="H7322" s="3"/>
      <c r="I7322" s="3"/>
      <c r="J7322" s="3"/>
      <c r="K7322" s="3"/>
      <c r="L7322" s="8"/>
      <c r="M7322" s="1"/>
      <c r="W7322" s="15"/>
    </row>
    <row r="7323" spans="2:23" ht="0" hidden="1" customHeight="1" x14ac:dyDescent="0.2">
      <c r="B7323" s="3"/>
      <c r="C7323" s="3"/>
      <c r="D7323" s="3"/>
      <c r="E7323" s="3"/>
      <c r="F7323" s="3"/>
      <c r="G7323" s="3"/>
      <c r="H7323" s="3"/>
      <c r="I7323" s="3"/>
      <c r="J7323" s="3"/>
      <c r="K7323" s="3"/>
      <c r="L7323" s="8"/>
      <c r="M7323" s="1"/>
      <c r="W7323" s="15"/>
    </row>
    <row r="7324" spans="2:23" ht="0" hidden="1" customHeight="1" x14ac:dyDescent="0.2">
      <c r="B7324" s="3"/>
      <c r="C7324" s="3"/>
      <c r="D7324" s="3"/>
      <c r="E7324" s="3"/>
      <c r="F7324" s="3"/>
      <c r="G7324" s="3"/>
      <c r="H7324" s="3"/>
      <c r="I7324" s="3"/>
      <c r="J7324" s="3"/>
      <c r="K7324" s="3"/>
      <c r="L7324" s="8"/>
      <c r="M7324" s="1"/>
      <c r="W7324" s="15"/>
    </row>
    <row r="7325" spans="2:23" ht="0" hidden="1" customHeight="1" x14ac:dyDescent="0.2">
      <c r="B7325" s="3"/>
      <c r="C7325" s="3"/>
      <c r="D7325" s="3"/>
      <c r="E7325" s="3"/>
      <c r="F7325" s="3"/>
      <c r="G7325" s="3"/>
      <c r="H7325" s="3"/>
      <c r="I7325" s="3"/>
      <c r="J7325" s="3"/>
      <c r="K7325" s="3"/>
      <c r="L7325" s="8"/>
      <c r="M7325" s="1"/>
      <c r="W7325" s="15"/>
    </row>
    <row r="7326" spans="2:23" ht="0" hidden="1" customHeight="1" x14ac:dyDescent="0.2">
      <c r="B7326" s="3"/>
      <c r="C7326" s="3"/>
      <c r="D7326" s="3"/>
      <c r="E7326" s="3"/>
      <c r="F7326" s="3"/>
      <c r="G7326" s="3"/>
      <c r="H7326" s="3"/>
      <c r="I7326" s="3"/>
      <c r="J7326" s="3"/>
      <c r="K7326" s="3"/>
      <c r="L7326" s="8"/>
      <c r="M7326" s="1"/>
      <c r="W7326" s="15"/>
    </row>
    <row r="7327" spans="2:23" ht="0" hidden="1" customHeight="1" x14ac:dyDescent="0.2">
      <c r="B7327" s="3"/>
      <c r="C7327" s="3"/>
      <c r="D7327" s="3"/>
      <c r="E7327" s="3"/>
      <c r="F7327" s="3"/>
      <c r="G7327" s="3"/>
      <c r="H7327" s="3"/>
      <c r="I7327" s="3"/>
      <c r="J7327" s="3"/>
      <c r="K7327" s="3"/>
      <c r="L7327" s="8"/>
      <c r="M7327" s="1"/>
      <c r="W7327" s="15"/>
    </row>
    <row r="7328" spans="2:23" ht="0" hidden="1" customHeight="1" x14ac:dyDescent="0.2">
      <c r="B7328" s="3"/>
      <c r="C7328" s="3"/>
      <c r="D7328" s="3"/>
      <c r="E7328" s="3"/>
      <c r="F7328" s="3"/>
      <c r="G7328" s="3"/>
      <c r="H7328" s="3"/>
      <c r="I7328" s="3"/>
      <c r="J7328" s="3"/>
      <c r="K7328" s="3"/>
      <c r="L7328" s="8"/>
      <c r="M7328" s="1"/>
      <c r="W7328" s="15"/>
    </row>
    <row r="7329" spans="2:23" ht="0" hidden="1" customHeight="1" x14ac:dyDescent="0.2">
      <c r="B7329" s="3"/>
      <c r="C7329" s="3"/>
      <c r="D7329" s="3"/>
      <c r="E7329" s="3"/>
      <c r="F7329" s="3"/>
      <c r="G7329" s="3"/>
      <c r="H7329" s="3"/>
      <c r="I7329" s="3"/>
      <c r="J7329" s="3"/>
      <c r="K7329" s="3"/>
      <c r="L7329" s="8"/>
      <c r="M7329" s="1"/>
      <c r="W7329" s="15"/>
    </row>
    <row r="7330" spans="2:23" ht="0" hidden="1" customHeight="1" x14ac:dyDescent="0.2">
      <c r="B7330" s="3"/>
      <c r="C7330" s="3"/>
      <c r="D7330" s="3"/>
      <c r="E7330" s="3"/>
      <c r="F7330" s="3"/>
      <c r="G7330" s="3"/>
      <c r="H7330" s="3"/>
      <c r="I7330" s="3"/>
      <c r="J7330" s="3"/>
      <c r="K7330" s="3"/>
      <c r="L7330" s="8"/>
      <c r="M7330" s="1"/>
      <c r="W7330" s="15"/>
    </row>
    <row r="7331" spans="2:23" ht="0" hidden="1" customHeight="1" x14ac:dyDescent="0.2">
      <c r="B7331" s="3"/>
      <c r="C7331" s="3"/>
      <c r="D7331" s="3"/>
      <c r="E7331" s="3"/>
      <c r="F7331" s="3"/>
      <c r="G7331" s="3"/>
      <c r="H7331" s="3"/>
      <c r="I7331" s="3"/>
      <c r="J7331" s="3"/>
      <c r="K7331" s="3"/>
      <c r="L7331" s="8"/>
      <c r="M7331" s="1"/>
      <c r="W7331" s="15"/>
    </row>
    <row r="7332" spans="2:23" ht="0" hidden="1" customHeight="1" x14ac:dyDescent="0.2">
      <c r="B7332" s="3"/>
      <c r="C7332" s="3"/>
      <c r="D7332" s="3"/>
      <c r="E7332" s="3"/>
      <c r="F7332" s="3"/>
      <c r="G7332" s="3"/>
      <c r="H7332" s="3"/>
      <c r="I7332" s="3"/>
      <c r="J7332" s="3"/>
      <c r="K7332" s="3"/>
      <c r="L7332" s="8"/>
      <c r="M7332" s="1"/>
      <c r="W7332" s="15"/>
    </row>
    <row r="7333" spans="2:23" ht="0" hidden="1" customHeight="1" x14ac:dyDescent="0.2">
      <c r="B7333" s="3"/>
      <c r="C7333" s="3"/>
      <c r="D7333" s="3"/>
      <c r="E7333" s="3"/>
      <c r="F7333" s="3"/>
      <c r="G7333" s="3"/>
      <c r="H7333" s="3"/>
      <c r="I7333" s="3"/>
      <c r="J7333" s="3"/>
      <c r="K7333" s="3"/>
      <c r="L7333" s="8"/>
      <c r="M7333" s="1"/>
      <c r="W7333" s="15"/>
    </row>
    <row r="7334" spans="2:23" ht="0" hidden="1" customHeight="1" x14ac:dyDescent="0.2">
      <c r="B7334" s="3"/>
      <c r="C7334" s="3"/>
      <c r="D7334" s="3"/>
      <c r="E7334" s="3"/>
      <c r="F7334" s="3"/>
      <c r="G7334" s="3"/>
      <c r="H7334" s="3"/>
      <c r="I7334" s="3"/>
      <c r="J7334" s="3"/>
      <c r="K7334" s="3"/>
      <c r="L7334" s="8"/>
      <c r="M7334" s="1"/>
      <c r="W7334" s="15"/>
    </row>
    <row r="7335" spans="2:23" ht="0" hidden="1" customHeight="1" x14ac:dyDescent="0.2">
      <c r="B7335" s="3"/>
      <c r="C7335" s="3"/>
      <c r="D7335" s="3"/>
      <c r="E7335" s="3"/>
      <c r="F7335" s="3"/>
      <c r="G7335" s="3"/>
      <c r="H7335" s="3"/>
      <c r="I7335" s="3"/>
      <c r="J7335" s="3"/>
      <c r="K7335" s="3"/>
      <c r="L7335" s="8"/>
      <c r="M7335" s="1"/>
      <c r="W7335" s="15"/>
    </row>
    <row r="7336" spans="2:23" ht="0" hidden="1" customHeight="1" x14ac:dyDescent="0.2">
      <c r="B7336" s="3"/>
      <c r="C7336" s="3"/>
      <c r="D7336" s="3"/>
      <c r="E7336" s="3"/>
      <c r="F7336" s="3"/>
      <c r="G7336" s="3"/>
      <c r="H7336" s="3"/>
      <c r="I7336" s="3"/>
      <c r="J7336" s="3"/>
      <c r="K7336" s="3"/>
      <c r="L7336" s="8"/>
      <c r="M7336" s="1"/>
      <c r="W7336" s="15"/>
    </row>
    <row r="7337" spans="2:23" ht="0" hidden="1" customHeight="1" x14ac:dyDescent="0.2">
      <c r="B7337" s="3"/>
      <c r="C7337" s="3"/>
      <c r="D7337" s="3"/>
      <c r="E7337" s="3"/>
      <c r="F7337" s="3"/>
      <c r="G7337" s="3"/>
      <c r="H7337" s="3"/>
      <c r="I7337" s="3"/>
      <c r="J7337" s="3"/>
      <c r="K7337" s="3"/>
      <c r="L7337" s="8"/>
      <c r="M7337" s="1"/>
      <c r="W7337" s="15"/>
    </row>
    <row r="7338" spans="2:23" ht="0" hidden="1" customHeight="1" x14ac:dyDescent="0.2">
      <c r="B7338" s="3"/>
      <c r="C7338" s="3"/>
      <c r="D7338" s="3"/>
      <c r="E7338" s="3"/>
      <c r="F7338" s="3"/>
      <c r="G7338" s="3"/>
      <c r="H7338" s="3"/>
      <c r="I7338" s="3"/>
      <c r="J7338" s="3"/>
      <c r="K7338" s="3"/>
      <c r="L7338" s="8"/>
      <c r="M7338" s="1"/>
      <c r="W7338" s="15"/>
    </row>
    <row r="7339" spans="2:23" ht="0" hidden="1" customHeight="1" x14ac:dyDescent="0.2">
      <c r="B7339" s="3"/>
      <c r="C7339" s="3"/>
      <c r="D7339" s="3"/>
      <c r="E7339" s="3"/>
      <c r="F7339" s="3"/>
      <c r="G7339" s="3"/>
      <c r="H7339" s="3"/>
      <c r="I7339" s="3"/>
      <c r="J7339" s="3"/>
      <c r="K7339" s="3"/>
      <c r="L7339" s="8"/>
      <c r="M7339" s="1"/>
      <c r="W7339" s="15"/>
    </row>
    <row r="7340" spans="2:23" ht="0" hidden="1" customHeight="1" x14ac:dyDescent="0.2">
      <c r="B7340" s="3"/>
      <c r="C7340" s="3"/>
      <c r="D7340" s="3"/>
      <c r="E7340" s="3"/>
      <c r="F7340" s="3"/>
      <c r="G7340" s="3"/>
      <c r="H7340" s="3"/>
      <c r="I7340" s="3"/>
      <c r="J7340" s="3"/>
      <c r="K7340" s="3"/>
      <c r="L7340" s="8"/>
      <c r="M7340" s="1"/>
      <c r="W7340" s="15"/>
    </row>
    <row r="7341" spans="2:23" ht="0" hidden="1" customHeight="1" x14ac:dyDescent="0.2">
      <c r="B7341" s="3"/>
      <c r="C7341" s="3"/>
      <c r="D7341" s="3"/>
      <c r="E7341" s="3"/>
      <c r="F7341" s="3"/>
      <c r="G7341" s="3"/>
      <c r="H7341" s="3"/>
      <c r="I7341" s="3"/>
      <c r="J7341" s="3"/>
      <c r="K7341" s="3"/>
      <c r="L7341" s="8"/>
      <c r="M7341" s="1"/>
      <c r="W7341" s="15"/>
    </row>
    <row r="7342" spans="2:23" ht="0" hidden="1" customHeight="1" x14ac:dyDescent="0.2">
      <c r="B7342" s="3"/>
      <c r="C7342" s="3"/>
      <c r="D7342" s="3"/>
      <c r="E7342" s="3"/>
      <c r="F7342" s="3"/>
      <c r="G7342" s="3"/>
      <c r="H7342" s="3"/>
      <c r="I7342" s="3"/>
      <c r="J7342" s="3"/>
      <c r="K7342" s="3"/>
      <c r="L7342" s="8"/>
      <c r="M7342" s="1"/>
      <c r="W7342" s="15"/>
    </row>
    <row r="7343" spans="2:23" ht="0" hidden="1" customHeight="1" x14ac:dyDescent="0.2">
      <c r="B7343" s="3"/>
      <c r="C7343" s="3"/>
      <c r="D7343" s="3"/>
      <c r="E7343" s="3"/>
      <c r="F7343" s="3"/>
      <c r="G7343" s="3"/>
      <c r="H7343" s="3"/>
      <c r="I7343" s="3"/>
      <c r="J7343" s="3"/>
      <c r="K7343" s="3"/>
      <c r="L7343" s="8"/>
      <c r="M7343" s="1"/>
      <c r="W7343" s="15"/>
    </row>
    <row r="7344" spans="2:23" ht="0" hidden="1" customHeight="1" x14ac:dyDescent="0.2">
      <c r="B7344" s="3"/>
      <c r="C7344" s="3"/>
      <c r="D7344" s="3"/>
      <c r="E7344" s="3"/>
      <c r="F7344" s="3"/>
      <c r="G7344" s="3"/>
      <c r="H7344" s="3"/>
      <c r="I7344" s="3"/>
      <c r="J7344" s="3"/>
      <c r="K7344" s="3"/>
      <c r="L7344" s="8"/>
      <c r="M7344" s="1"/>
      <c r="W7344" s="15"/>
    </row>
    <row r="7345" spans="2:23" ht="0" hidden="1" customHeight="1" x14ac:dyDescent="0.2">
      <c r="B7345" s="3"/>
      <c r="C7345" s="3"/>
      <c r="D7345" s="3"/>
      <c r="E7345" s="3"/>
      <c r="F7345" s="3"/>
      <c r="G7345" s="3"/>
      <c r="H7345" s="3"/>
      <c r="I7345" s="3"/>
      <c r="J7345" s="3"/>
      <c r="K7345" s="3"/>
      <c r="L7345" s="8"/>
      <c r="M7345" s="1"/>
      <c r="W7345" s="15"/>
    </row>
    <row r="7346" spans="2:23" ht="0" hidden="1" customHeight="1" x14ac:dyDescent="0.2">
      <c r="B7346" s="3"/>
      <c r="C7346" s="3"/>
      <c r="D7346" s="3"/>
      <c r="E7346" s="3"/>
      <c r="F7346" s="3"/>
      <c r="G7346" s="3"/>
      <c r="H7346" s="3"/>
      <c r="I7346" s="3"/>
      <c r="J7346" s="3"/>
      <c r="K7346" s="3"/>
      <c r="L7346" s="8"/>
      <c r="M7346" s="1"/>
      <c r="W7346" s="15"/>
    </row>
    <row r="7347" spans="2:23" ht="0" hidden="1" customHeight="1" x14ac:dyDescent="0.2">
      <c r="B7347" s="3"/>
      <c r="C7347" s="3"/>
      <c r="D7347" s="3"/>
      <c r="E7347" s="3"/>
      <c r="F7347" s="3"/>
      <c r="G7347" s="3"/>
      <c r="H7347" s="3"/>
      <c r="I7347" s="3"/>
      <c r="J7347" s="3"/>
      <c r="K7347" s="3"/>
      <c r="L7347" s="8"/>
      <c r="M7347" s="1"/>
      <c r="W7347" s="15"/>
    </row>
    <row r="7348" spans="2:23" ht="0" hidden="1" customHeight="1" x14ac:dyDescent="0.2">
      <c r="B7348" s="3"/>
      <c r="C7348" s="3"/>
      <c r="D7348" s="3"/>
      <c r="E7348" s="3"/>
      <c r="F7348" s="3"/>
      <c r="G7348" s="3"/>
      <c r="H7348" s="3"/>
      <c r="I7348" s="3"/>
      <c r="J7348" s="3"/>
      <c r="K7348" s="3"/>
      <c r="L7348" s="8"/>
      <c r="M7348" s="1"/>
      <c r="W7348" s="15"/>
    </row>
    <row r="7349" spans="2:23" ht="0" hidden="1" customHeight="1" x14ac:dyDescent="0.2">
      <c r="B7349" s="3"/>
      <c r="C7349" s="3"/>
      <c r="D7349" s="3"/>
      <c r="E7349" s="3"/>
      <c r="F7349" s="3"/>
      <c r="G7349" s="3"/>
      <c r="H7349" s="3"/>
      <c r="I7349" s="3"/>
      <c r="J7349" s="3"/>
      <c r="K7349" s="3"/>
      <c r="L7349" s="8"/>
      <c r="M7349" s="1"/>
      <c r="W7349" s="15"/>
    </row>
    <row r="7350" spans="2:23" ht="0" hidden="1" customHeight="1" x14ac:dyDescent="0.2">
      <c r="B7350" s="3"/>
      <c r="C7350" s="3"/>
      <c r="D7350" s="3"/>
      <c r="E7350" s="3"/>
      <c r="F7350" s="3"/>
      <c r="G7350" s="3"/>
      <c r="H7350" s="3"/>
      <c r="I7350" s="3"/>
      <c r="J7350" s="3"/>
      <c r="K7350" s="3"/>
      <c r="L7350" s="8"/>
      <c r="M7350" s="1"/>
      <c r="W7350" s="15"/>
    </row>
    <row r="7351" spans="2:23" ht="0" hidden="1" customHeight="1" x14ac:dyDescent="0.2">
      <c r="B7351" s="3"/>
      <c r="C7351" s="3"/>
      <c r="D7351" s="3"/>
      <c r="E7351" s="3"/>
      <c r="F7351" s="3"/>
      <c r="G7351" s="3"/>
      <c r="H7351" s="3"/>
      <c r="I7351" s="3"/>
      <c r="J7351" s="3"/>
      <c r="K7351" s="3"/>
      <c r="L7351" s="8"/>
      <c r="M7351" s="1"/>
      <c r="W7351" s="15"/>
    </row>
    <row r="7352" spans="2:23" ht="0" hidden="1" customHeight="1" x14ac:dyDescent="0.2">
      <c r="B7352" s="3"/>
      <c r="C7352" s="3"/>
      <c r="D7352" s="3"/>
      <c r="E7352" s="3"/>
      <c r="F7352" s="3"/>
      <c r="G7352" s="3"/>
      <c r="H7352" s="3"/>
      <c r="I7352" s="3"/>
      <c r="J7352" s="3"/>
      <c r="K7352" s="3"/>
      <c r="L7352" s="8"/>
      <c r="M7352" s="1"/>
      <c r="W7352" s="15"/>
    </row>
    <row r="7353" spans="2:23" ht="0" hidden="1" customHeight="1" x14ac:dyDescent="0.2">
      <c r="B7353" s="3"/>
      <c r="C7353" s="3"/>
      <c r="D7353" s="3"/>
      <c r="E7353" s="3"/>
      <c r="F7353" s="3"/>
      <c r="G7353" s="3"/>
      <c r="H7353" s="3"/>
      <c r="I7353" s="3"/>
      <c r="J7353" s="3"/>
      <c r="K7353" s="3"/>
      <c r="L7353" s="8"/>
      <c r="M7353" s="1"/>
      <c r="W7353" s="15"/>
    </row>
    <row r="7354" spans="2:23" ht="0" hidden="1" customHeight="1" x14ac:dyDescent="0.2">
      <c r="B7354" s="3"/>
      <c r="C7354" s="3"/>
      <c r="D7354" s="3"/>
      <c r="E7354" s="3"/>
      <c r="F7354" s="3"/>
      <c r="G7354" s="3"/>
      <c r="H7354" s="3"/>
      <c r="I7354" s="3"/>
      <c r="J7354" s="3"/>
      <c r="K7354" s="3"/>
      <c r="L7354" s="8"/>
      <c r="M7354" s="1"/>
      <c r="W7354" s="15"/>
    </row>
    <row r="7355" spans="2:23" ht="0" hidden="1" customHeight="1" x14ac:dyDescent="0.2">
      <c r="B7355" s="3"/>
      <c r="C7355" s="3"/>
      <c r="D7355" s="3"/>
      <c r="E7355" s="3"/>
      <c r="F7355" s="3"/>
      <c r="G7355" s="3"/>
      <c r="H7355" s="3"/>
      <c r="I7355" s="3"/>
      <c r="J7355" s="3"/>
      <c r="K7355" s="3"/>
      <c r="L7355" s="8"/>
      <c r="M7355" s="1"/>
      <c r="W7355" s="15"/>
    </row>
    <row r="7356" spans="2:23" ht="0" hidden="1" customHeight="1" x14ac:dyDescent="0.2">
      <c r="B7356" s="3"/>
      <c r="C7356" s="3"/>
      <c r="D7356" s="3"/>
      <c r="E7356" s="3"/>
      <c r="F7356" s="3"/>
      <c r="G7356" s="3"/>
      <c r="H7356" s="3"/>
      <c r="I7356" s="3"/>
      <c r="J7356" s="3"/>
      <c r="K7356" s="3"/>
      <c r="L7356" s="8"/>
      <c r="M7356" s="1"/>
      <c r="W7356" s="15"/>
    </row>
    <row r="7357" spans="2:23" ht="0" hidden="1" customHeight="1" x14ac:dyDescent="0.2">
      <c r="B7357" s="3"/>
      <c r="C7357" s="3"/>
      <c r="D7357" s="3"/>
      <c r="E7357" s="3"/>
      <c r="F7357" s="3"/>
      <c r="G7357" s="3"/>
      <c r="H7357" s="3"/>
      <c r="I7357" s="3"/>
      <c r="J7357" s="3"/>
      <c r="K7357" s="3"/>
      <c r="L7357" s="8"/>
      <c r="M7357" s="1"/>
      <c r="W7357" s="15"/>
    </row>
    <row r="7358" spans="2:23" ht="0" hidden="1" customHeight="1" x14ac:dyDescent="0.2">
      <c r="B7358" s="3"/>
      <c r="C7358" s="3"/>
      <c r="D7358" s="3"/>
      <c r="E7358" s="3"/>
      <c r="F7358" s="3"/>
      <c r="G7358" s="3"/>
      <c r="H7358" s="3"/>
      <c r="I7358" s="3"/>
      <c r="J7358" s="3"/>
      <c r="K7358" s="3"/>
      <c r="L7358" s="8"/>
      <c r="M7358" s="1"/>
      <c r="W7358" s="15"/>
    </row>
    <row r="7359" spans="2:23" ht="0" hidden="1" customHeight="1" x14ac:dyDescent="0.2">
      <c r="B7359" s="3"/>
      <c r="C7359" s="3"/>
      <c r="D7359" s="3"/>
      <c r="E7359" s="3"/>
      <c r="F7359" s="3"/>
      <c r="G7359" s="3"/>
      <c r="H7359" s="3"/>
      <c r="I7359" s="3"/>
      <c r="J7359" s="3"/>
      <c r="K7359" s="3"/>
      <c r="L7359" s="8"/>
      <c r="M7359" s="1"/>
      <c r="W7359" s="15"/>
    </row>
    <row r="7360" spans="2:23" ht="0" hidden="1" customHeight="1" x14ac:dyDescent="0.2">
      <c r="B7360" s="3"/>
      <c r="C7360" s="3"/>
      <c r="D7360" s="3"/>
      <c r="E7360" s="3"/>
      <c r="F7360" s="3"/>
      <c r="G7360" s="3"/>
      <c r="H7360" s="3"/>
      <c r="I7360" s="3"/>
      <c r="J7360" s="3"/>
      <c r="K7360" s="3"/>
      <c r="L7360" s="8"/>
      <c r="M7360" s="1"/>
      <c r="W7360" s="15"/>
    </row>
    <row r="7361" spans="2:23" ht="0" hidden="1" customHeight="1" x14ac:dyDescent="0.2">
      <c r="B7361" s="3"/>
      <c r="C7361" s="3"/>
      <c r="D7361" s="3"/>
      <c r="E7361" s="3"/>
      <c r="F7361" s="3"/>
      <c r="G7361" s="3"/>
      <c r="H7361" s="3"/>
      <c r="I7361" s="3"/>
      <c r="J7361" s="3"/>
      <c r="K7361" s="3"/>
      <c r="L7361" s="8"/>
      <c r="M7361" s="1"/>
      <c r="W7361" s="15"/>
    </row>
    <row r="7362" spans="2:23" ht="0" hidden="1" customHeight="1" x14ac:dyDescent="0.2">
      <c r="B7362" s="3"/>
      <c r="C7362" s="3"/>
      <c r="D7362" s="3"/>
      <c r="E7362" s="3"/>
      <c r="F7362" s="3"/>
      <c r="G7362" s="3"/>
      <c r="H7362" s="3"/>
      <c r="I7362" s="3"/>
      <c r="J7362" s="3"/>
      <c r="K7362" s="3"/>
      <c r="L7362" s="8"/>
      <c r="M7362" s="1"/>
      <c r="W7362" s="15"/>
    </row>
    <row r="7363" spans="2:23" ht="0" hidden="1" customHeight="1" x14ac:dyDescent="0.2">
      <c r="B7363" s="3"/>
      <c r="C7363" s="3"/>
      <c r="D7363" s="3"/>
      <c r="E7363" s="3"/>
      <c r="F7363" s="3"/>
      <c r="G7363" s="3"/>
      <c r="H7363" s="3"/>
      <c r="I7363" s="3"/>
      <c r="J7363" s="3"/>
      <c r="K7363" s="3"/>
      <c r="L7363" s="8"/>
      <c r="M7363" s="1"/>
      <c r="W7363" s="15"/>
    </row>
    <row r="7364" spans="2:23" ht="0" hidden="1" customHeight="1" x14ac:dyDescent="0.2">
      <c r="B7364" s="3"/>
      <c r="C7364" s="3"/>
      <c r="D7364" s="3"/>
      <c r="E7364" s="3"/>
      <c r="F7364" s="3"/>
      <c r="G7364" s="3"/>
      <c r="H7364" s="3"/>
      <c r="I7364" s="3"/>
      <c r="J7364" s="3"/>
      <c r="K7364" s="3"/>
      <c r="L7364" s="8"/>
      <c r="M7364" s="1"/>
      <c r="W7364" s="15"/>
    </row>
    <row r="7365" spans="2:23" ht="0" hidden="1" customHeight="1" x14ac:dyDescent="0.2">
      <c r="B7365" s="3"/>
      <c r="C7365" s="3"/>
      <c r="D7365" s="3"/>
      <c r="E7365" s="3"/>
      <c r="F7365" s="3"/>
      <c r="G7365" s="3"/>
      <c r="H7365" s="3"/>
      <c r="I7365" s="3"/>
      <c r="J7365" s="3"/>
      <c r="K7365" s="3"/>
      <c r="L7365" s="8"/>
      <c r="M7365" s="1"/>
      <c r="W7365" s="15"/>
    </row>
    <row r="7366" spans="2:23" ht="0" hidden="1" customHeight="1" x14ac:dyDescent="0.2">
      <c r="B7366" s="3"/>
      <c r="C7366" s="3"/>
      <c r="D7366" s="3"/>
      <c r="E7366" s="3"/>
      <c r="F7366" s="3"/>
      <c r="G7366" s="3"/>
      <c r="H7366" s="3"/>
      <c r="I7366" s="3"/>
      <c r="J7366" s="3"/>
      <c r="K7366" s="3"/>
      <c r="L7366" s="8"/>
      <c r="M7366" s="1"/>
      <c r="W7366" s="15"/>
    </row>
    <row r="7367" spans="2:23" ht="0" hidden="1" customHeight="1" x14ac:dyDescent="0.2">
      <c r="B7367" s="3"/>
      <c r="C7367" s="3"/>
      <c r="D7367" s="3"/>
      <c r="E7367" s="3"/>
      <c r="F7367" s="3"/>
      <c r="G7367" s="3"/>
      <c r="H7367" s="3"/>
      <c r="I7367" s="3"/>
      <c r="J7367" s="3"/>
      <c r="K7367" s="3"/>
      <c r="L7367" s="8"/>
      <c r="M7367" s="1"/>
      <c r="W7367" s="15"/>
    </row>
    <row r="7368" spans="2:23" ht="0" hidden="1" customHeight="1" x14ac:dyDescent="0.2">
      <c r="B7368" s="3"/>
      <c r="C7368" s="3"/>
      <c r="D7368" s="3"/>
      <c r="E7368" s="3"/>
      <c r="F7368" s="3"/>
      <c r="G7368" s="3"/>
      <c r="H7368" s="3"/>
      <c r="I7368" s="3"/>
      <c r="J7368" s="3"/>
      <c r="K7368" s="3"/>
      <c r="L7368" s="8"/>
      <c r="M7368" s="1"/>
      <c r="W7368" s="15"/>
    </row>
    <row r="7369" spans="2:23" ht="0" hidden="1" customHeight="1" x14ac:dyDescent="0.2">
      <c r="B7369" s="3"/>
      <c r="C7369" s="3"/>
      <c r="D7369" s="3"/>
      <c r="E7369" s="3"/>
      <c r="F7369" s="3"/>
      <c r="G7369" s="3"/>
      <c r="H7369" s="3"/>
      <c r="I7369" s="3"/>
      <c r="J7369" s="3"/>
      <c r="K7369" s="3"/>
      <c r="L7369" s="8"/>
      <c r="M7369" s="1"/>
      <c r="W7369" s="15"/>
    </row>
    <row r="7370" spans="2:23" ht="0" hidden="1" customHeight="1" x14ac:dyDescent="0.2">
      <c r="B7370" s="3"/>
      <c r="C7370" s="3"/>
      <c r="D7370" s="3"/>
      <c r="E7370" s="3"/>
      <c r="F7370" s="3"/>
      <c r="G7370" s="3"/>
      <c r="H7370" s="3"/>
      <c r="I7370" s="3"/>
      <c r="J7370" s="3"/>
      <c r="K7370" s="3"/>
      <c r="L7370" s="8"/>
      <c r="M7370" s="1"/>
      <c r="W7370" s="15"/>
    </row>
    <row r="7371" spans="2:23" ht="0" hidden="1" customHeight="1" x14ac:dyDescent="0.2">
      <c r="B7371" s="3"/>
      <c r="C7371" s="3"/>
      <c r="D7371" s="3"/>
      <c r="E7371" s="3"/>
      <c r="F7371" s="3"/>
      <c r="G7371" s="3"/>
      <c r="H7371" s="3"/>
      <c r="I7371" s="3"/>
      <c r="J7371" s="3"/>
      <c r="K7371" s="3"/>
      <c r="L7371" s="8"/>
      <c r="M7371" s="1"/>
      <c r="W7371" s="15"/>
    </row>
    <row r="7372" spans="2:23" ht="0" hidden="1" customHeight="1" x14ac:dyDescent="0.2">
      <c r="B7372" s="3"/>
      <c r="C7372" s="3"/>
      <c r="D7372" s="3"/>
      <c r="E7372" s="3"/>
      <c r="F7372" s="3"/>
      <c r="G7372" s="3"/>
      <c r="H7372" s="3"/>
      <c r="I7372" s="3"/>
      <c r="J7372" s="3"/>
      <c r="K7372" s="3"/>
      <c r="L7372" s="8"/>
      <c r="M7372" s="1"/>
      <c r="W7372" s="15"/>
    </row>
    <row r="7373" spans="2:23" ht="0" hidden="1" customHeight="1" x14ac:dyDescent="0.2">
      <c r="B7373" s="3"/>
      <c r="C7373" s="3"/>
      <c r="D7373" s="3"/>
      <c r="E7373" s="3"/>
      <c r="F7373" s="3"/>
      <c r="G7373" s="3"/>
      <c r="H7373" s="3"/>
      <c r="I7373" s="3"/>
      <c r="J7373" s="3"/>
      <c r="K7373" s="3"/>
      <c r="L7373" s="8"/>
      <c r="M7373" s="1"/>
      <c r="W7373" s="15"/>
    </row>
    <row r="7374" spans="2:23" ht="0" hidden="1" customHeight="1" x14ac:dyDescent="0.2">
      <c r="B7374" s="3"/>
      <c r="C7374" s="3"/>
      <c r="D7374" s="3"/>
      <c r="E7374" s="3"/>
      <c r="F7374" s="3"/>
      <c r="G7374" s="3"/>
      <c r="H7374" s="3"/>
      <c r="I7374" s="3"/>
      <c r="J7374" s="3"/>
      <c r="K7374" s="3"/>
      <c r="L7374" s="8"/>
      <c r="M7374" s="1"/>
      <c r="W7374" s="15"/>
    </row>
    <row r="7375" spans="2:23" ht="0" hidden="1" customHeight="1" x14ac:dyDescent="0.2">
      <c r="B7375" s="3"/>
      <c r="C7375" s="3"/>
      <c r="D7375" s="3"/>
      <c r="E7375" s="3"/>
      <c r="F7375" s="3"/>
      <c r="G7375" s="3"/>
      <c r="H7375" s="3"/>
      <c r="I7375" s="3"/>
      <c r="J7375" s="3"/>
      <c r="K7375" s="3"/>
      <c r="L7375" s="8"/>
      <c r="M7375" s="1"/>
      <c r="W7375" s="15"/>
    </row>
    <row r="7376" spans="2:23" ht="0" hidden="1" customHeight="1" x14ac:dyDescent="0.2">
      <c r="B7376" s="3"/>
      <c r="C7376" s="3"/>
      <c r="D7376" s="3"/>
      <c r="E7376" s="3"/>
      <c r="F7376" s="3"/>
      <c r="G7376" s="3"/>
      <c r="H7376" s="3"/>
      <c r="I7376" s="3"/>
      <c r="J7376" s="3"/>
      <c r="K7376" s="3"/>
      <c r="L7376" s="8"/>
      <c r="M7376" s="1"/>
      <c r="W7376" s="15"/>
    </row>
    <row r="7377" spans="2:23" ht="0" hidden="1" customHeight="1" x14ac:dyDescent="0.2">
      <c r="B7377" s="3"/>
      <c r="C7377" s="3"/>
      <c r="D7377" s="3"/>
      <c r="E7377" s="3"/>
      <c r="F7377" s="3"/>
      <c r="G7377" s="3"/>
      <c r="H7377" s="3"/>
      <c r="I7377" s="3"/>
      <c r="J7377" s="3"/>
      <c r="K7377" s="3"/>
      <c r="L7377" s="8"/>
      <c r="M7377" s="1"/>
      <c r="W7377" s="15"/>
    </row>
    <row r="7378" spans="2:23" ht="0" hidden="1" customHeight="1" x14ac:dyDescent="0.2">
      <c r="B7378" s="3"/>
      <c r="C7378" s="3"/>
      <c r="D7378" s="3"/>
      <c r="E7378" s="3"/>
      <c r="F7378" s="3"/>
      <c r="G7378" s="3"/>
      <c r="H7378" s="3"/>
      <c r="I7378" s="3"/>
      <c r="J7378" s="3"/>
      <c r="K7378" s="3"/>
      <c r="L7378" s="8"/>
      <c r="M7378" s="1"/>
      <c r="W7378" s="15"/>
    </row>
    <row r="7379" spans="2:23" ht="0" hidden="1" customHeight="1" x14ac:dyDescent="0.2">
      <c r="B7379" s="3"/>
      <c r="C7379" s="3"/>
      <c r="D7379" s="3"/>
      <c r="E7379" s="3"/>
      <c r="F7379" s="3"/>
      <c r="G7379" s="3"/>
      <c r="H7379" s="3"/>
      <c r="I7379" s="3"/>
      <c r="J7379" s="3"/>
      <c r="K7379" s="3"/>
      <c r="L7379" s="8"/>
      <c r="M7379" s="1"/>
      <c r="W7379" s="15"/>
    </row>
    <row r="7380" spans="2:23" ht="0" hidden="1" customHeight="1" x14ac:dyDescent="0.2">
      <c r="B7380" s="3"/>
      <c r="C7380" s="3"/>
      <c r="D7380" s="3"/>
      <c r="E7380" s="3"/>
      <c r="F7380" s="3"/>
      <c r="G7380" s="3"/>
      <c r="H7380" s="3"/>
      <c r="I7380" s="3"/>
      <c r="J7380" s="3"/>
      <c r="K7380" s="3"/>
      <c r="L7380" s="8"/>
      <c r="M7380" s="1"/>
      <c r="W7380" s="15"/>
    </row>
    <row r="7381" spans="2:23" ht="0" hidden="1" customHeight="1" x14ac:dyDescent="0.2">
      <c r="B7381" s="3"/>
      <c r="C7381" s="3"/>
      <c r="D7381" s="3"/>
      <c r="E7381" s="3"/>
      <c r="F7381" s="3"/>
      <c r="G7381" s="3"/>
      <c r="H7381" s="3"/>
      <c r="I7381" s="3"/>
      <c r="J7381" s="3"/>
      <c r="K7381" s="3"/>
      <c r="L7381" s="8"/>
      <c r="M7381" s="1"/>
      <c r="W7381" s="15"/>
    </row>
    <row r="7382" spans="2:23" ht="0" hidden="1" customHeight="1" x14ac:dyDescent="0.2">
      <c r="B7382" s="3"/>
      <c r="C7382" s="3"/>
      <c r="D7382" s="3"/>
      <c r="E7382" s="3"/>
      <c r="F7382" s="3"/>
      <c r="G7382" s="3"/>
      <c r="H7382" s="3"/>
      <c r="I7382" s="3"/>
      <c r="J7382" s="3"/>
      <c r="K7382" s="3"/>
      <c r="L7382" s="8"/>
      <c r="M7382" s="1"/>
      <c r="W7382" s="15"/>
    </row>
    <row r="7383" spans="2:23" ht="0" hidden="1" customHeight="1" x14ac:dyDescent="0.2">
      <c r="B7383" s="3"/>
      <c r="C7383" s="3"/>
      <c r="D7383" s="3"/>
      <c r="E7383" s="3"/>
      <c r="F7383" s="3"/>
      <c r="G7383" s="3"/>
      <c r="H7383" s="3"/>
      <c r="I7383" s="3"/>
      <c r="J7383" s="3"/>
      <c r="K7383" s="3"/>
      <c r="L7383" s="8"/>
      <c r="M7383" s="1"/>
      <c r="W7383" s="15"/>
    </row>
    <row r="7384" spans="2:23" ht="0" hidden="1" customHeight="1" x14ac:dyDescent="0.2">
      <c r="B7384" s="3"/>
      <c r="C7384" s="3"/>
      <c r="D7384" s="3"/>
      <c r="E7384" s="3"/>
      <c r="F7384" s="3"/>
      <c r="G7384" s="3"/>
      <c r="H7384" s="3"/>
      <c r="I7384" s="3"/>
      <c r="J7384" s="3"/>
      <c r="K7384" s="3"/>
      <c r="L7384" s="8"/>
      <c r="M7384" s="1"/>
      <c r="W7384" s="15"/>
    </row>
    <row r="7385" spans="2:23" ht="0" hidden="1" customHeight="1" x14ac:dyDescent="0.2">
      <c r="B7385" s="3"/>
      <c r="C7385" s="3"/>
      <c r="D7385" s="3"/>
      <c r="E7385" s="3"/>
      <c r="F7385" s="3"/>
      <c r="G7385" s="3"/>
      <c r="H7385" s="3"/>
      <c r="I7385" s="3"/>
      <c r="J7385" s="3"/>
      <c r="K7385" s="3"/>
      <c r="L7385" s="8"/>
      <c r="M7385" s="1"/>
      <c r="W7385" s="15"/>
    </row>
    <row r="7386" spans="2:23" ht="0" hidden="1" customHeight="1" x14ac:dyDescent="0.2">
      <c r="B7386" s="3"/>
      <c r="C7386" s="3"/>
      <c r="D7386" s="3"/>
      <c r="E7386" s="3"/>
      <c r="F7386" s="3"/>
      <c r="G7386" s="3"/>
      <c r="H7386" s="3"/>
      <c r="I7386" s="3"/>
      <c r="J7386" s="3"/>
      <c r="K7386" s="3"/>
      <c r="L7386" s="8"/>
      <c r="M7386" s="1"/>
      <c r="W7386" s="15"/>
    </row>
    <row r="7387" spans="2:23" ht="0" hidden="1" customHeight="1" x14ac:dyDescent="0.2">
      <c r="B7387" s="3"/>
      <c r="C7387" s="3"/>
      <c r="D7387" s="3"/>
      <c r="E7387" s="3"/>
      <c r="F7387" s="3"/>
      <c r="G7387" s="3"/>
      <c r="H7387" s="3"/>
      <c r="I7387" s="3"/>
      <c r="J7387" s="3"/>
      <c r="K7387" s="3"/>
      <c r="L7387" s="8"/>
      <c r="M7387" s="1"/>
      <c r="W7387" s="15"/>
    </row>
    <row r="7388" spans="2:23" ht="0" hidden="1" customHeight="1" x14ac:dyDescent="0.2">
      <c r="B7388" s="3"/>
      <c r="C7388" s="3"/>
      <c r="D7388" s="3"/>
      <c r="E7388" s="3"/>
      <c r="F7388" s="3"/>
      <c r="G7388" s="3"/>
      <c r="H7388" s="3"/>
      <c r="I7388" s="3"/>
      <c r="J7388" s="3"/>
      <c r="K7388" s="3"/>
      <c r="L7388" s="8"/>
      <c r="M7388" s="1"/>
      <c r="W7388" s="15"/>
    </row>
    <row r="7389" spans="2:23" ht="0" hidden="1" customHeight="1" x14ac:dyDescent="0.2">
      <c r="B7389" s="3"/>
      <c r="C7389" s="3"/>
      <c r="D7389" s="3"/>
      <c r="E7389" s="3"/>
      <c r="F7389" s="3"/>
      <c r="G7389" s="3"/>
      <c r="H7389" s="3"/>
      <c r="I7389" s="3"/>
      <c r="J7389" s="3"/>
      <c r="K7389" s="3"/>
      <c r="L7389" s="8"/>
      <c r="M7389" s="1"/>
      <c r="W7389" s="15"/>
    </row>
    <row r="7390" spans="2:23" ht="0" hidden="1" customHeight="1" x14ac:dyDescent="0.2">
      <c r="B7390" s="3"/>
      <c r="C7390" s="3"/>
      <c r="D7390" s="3"/>
      <c r="E7390" s="3"/>
      <c r="F7390" s="3"/>
      <c r="G7390" s="3"/>
      <c r="H7390" s="3"/>
      <c r="I7390" s="3"/>
      <c r="J7390" s="3"/>
      <c r="K7390" s="3"/>
      <c r="L7390" s="8"/>
      <c r="M7390" s="1"/>
      <c r="W7390" s="15"/>
    </row>
    <row r="7391" spans="2:23" ht="0" hidden="1" customHeight="1" x14ac:dyDescent="0.2">
      <c r="B7391" s="3"/>
      <c r="C7391" s="3"/>
      <c r="D7391" s="3"/>
      <c r="E7391" s="3"/>
      <c r="F7391" s="3"/>
      <c r="G7391" s="3"/>
      <c r="H7391" s="3"/>
      <c r="I7391" s="3"/>
      <c r="J7391" s="3"/>
      <c r="K7391" s="3"/>
      <c r="L7391" s="8"/>
      <c r="M7391" s="1"/>
      <c r="W7391" s="15"/>
    </row>
    <row r="7392" spans="2:23" ht="0" hidden="1" customHeight="1" x14ac:dyDescent="0.2">
      <c r="B7392" s="3"/>
      <c r="C7392" s="3"/>
      <c r="D7392" s="3"/>
      <c r="E7392" s="3"/>
      <c r="F7392" s="3"/>
      <c r="G7392" s="3"/>
      <c r="H7392" s="3"/>
      <c r="I7392" s="3"/>
      <c r="J7392" s="3"/>
      <c r="K7392" s="3"/>
      <c r="L7392" s="8"/>
      <c r="M7392" s="1"/>
      <c r="W7392" s="15"/>
    </row>
    <row r="7393" spans="2:23" ht="0" hidden="1" customHeight="1" x14ac:dyDescent="0.2">
      <c r="B7393" s="3"/>
      <c r="C7393" s="3"/>
      <c r="D7393" s="3"/>
      <c r="E7393" s="3"/>
      <c r="F7393" s="3"/>
      <c r="G7393" s="3"/>
      <c r="H7393" s="3"/>
      <c r="I7393" s="3"/>
      <c r="J7393" s="3"/>
      <c r="K7393" s="3"/>
      <c r="L7393" s="8"/>
      <c r="M7393" s="1"/>
      <c r="W7393" s="15"/>
    </row>
    <row r="7394" spans="2:23" ht="0" hidden="1" customHeight="1" x14ac:dyDescent="0.2">
      <c r="B7394" s="3"/>
      <c r="C7394" s="3"/>
      <c r="D7394" s="3"/>
      <c r="E7394" s="3"/>
      <c r="F7394" s="3"/>
      <c r="G7394" s="3"/>
      <c r="H7394" s="3"/>
      <c r="I7394" s="3"/>
      <c r="J7394" s="3"/>
      <c r="K7394" s="3"/>
      <c r="L7394" s="8"/>
      <c r="M7394" s="1"/>
      <c r="W7394" s="15"/>
    </row>
    <row r="7395" spans="2:23" ht="0" hidden="1" customHeight="1" x14ac:dyDescent="0.2">
      <c r="B7395" s="3"/>
      <c r="C7395" s="3"/>
      <c r="D7395" s="3"/>
      <c r="E7395" s="3"/>
      <c r="F7395" s="3"/>
      <c r="G7395" s="3"/>
      <c r="H7395" s="3"/>
      <c r="I7395" s="3"/>
      <c r="J7395" s="3"/>
      <c r="K7395" s="3"/>
      <c r="L7395" s="8"/>
      <c r="M7395" s="1"/>
      <c r="W7395" s="15"/>
    </row>
    <row r="7396" spans="2:23" ht="0" hidden="1" customHeight="1" x14ac:dyDescent="0.2">
      <c r="B7396" s="3"/>
      <c r="C7396" s="3"/>
      <c r="D7396" s="3"/>
      <c r="E7396" s="3"/>
      <c r="F7396" s="3"/>
      <c r="G7396" s="3"/>
      <c r="H7396" s="3"/>
      <c r="I7396" s="3"/>
      <c r="J7396" s="3"/>
      <c r="K7396" s="3"/>
      <c r="L7396" s="8"/>
      <c r="M7396" s="1"/>
      <c r="W7396" s="15"/>
    </row>
    <row r="7397" spans="2:23" ht="0" hidden="1" customHeight="1" x14ac:dyDescent="0.2">
      <c r="B7397" s="3"/>
      <c r="C7397" s="3"/>
      <c r="D7397" s="3"/>
      <c r="E7397" s="3"/>
      <c r="F7397" s="3"/>
      <c r="G7397" s="3"/>
      <c r="H7397" s="3"/>
      <c r="I7397" s="3"/>
      <c r="J7397" s="3"/>
      <c r="K7397" s="3"/>
      <c r="L7397" s="8"/>
      <c r="M7397" s="1"/>
      <c r="W7397" s="15"/>
    </row>
    <row r="7398" spans="2:23" ht="0" hidden="1" customHeight="1" x14ac:dyDescent="0.2">
      <c r="B7398" s="3"/>
      <c r="C7398" s="3"/>
      <c r="D7398" s="3"/>
      <c r="E7398" s="3"/>
      <c r="F7398" s="3"/>
      <c r="G7398" s="3"/>
      <c r="H7398" s="3"/>
      <c r="I7398" s="3"/>
      <c r="J7398" s="3"/>
      <c r="K7398" s="3"/>
      <c r="L7398" s="8"/>
      <c r="M7398" s="1"/>
      <c r="W7398" s="15"/>
    </row>
    <row r="7399" spans="2:23" ht="0" hidden="1" customHeight="1" x14ac:dyDescent="0.2">
      <c r="B7399" s="3"/>
      <c r="C7399" s="3"/>
      <c r="D7399" s="3"/>
      <c r="E7399" s="3"/>
      <c r="F7399" s="3"/>
      <c r="G7399" s="3"/>
      <c r="H7399" s="3"/>
      <c r="I7399" s="3"/>
      <c r="J7399" s="3"/>
      <c r="K7399" s="3"/>
      <c r="L7399" s="8"/>
      <c r="M7399" s="1"/>
      <c r="W7399" s="15"/>
    </row>
    <row r="7400" spans="2:23" ht="0" hidden="1" customHeight="1" x14ac:dyDescent="0.2">
      <c r="B7400" s="3"/>
      <c r="C7400" s="3"/>
      <c r="D7400" s="3"/>
      <c r="E7400" s="3"/>
      <c r="F7400" s="3"/>
      <c r="G7400" s="3"/>
      <c r="H7400" s="3"/>
      <c r="I7400" s="3"/>
      <c r="J7400" s="3"/>
      <c r="K7400" s="3"/>
      <c r="L7400" s="8"/>
      <c r="M7400" s="1"/>
      <c r="W7400" s="15"/>
    </row>
    <row r="7401" spans="2:23" ht="0" hidden="1" customHeight="1" x14ac:dyDescent="0.2">
      <c r="B7401" s="3"/>
      <c r="C7401" s="3"/>
      <c r="D7401" s="3"/>
      <c r="E7401" s="3"/>
      <c r="F7401" s="3"/>
      <c r="G7401" s="3"/>
      <c r="H7401" s="3"/>
      <c r="I7401" s="3"/>
      <c r="J7401" s="3"/>
      <c r="K7401" s="3"/>
      <c r="L7401" s="8"/>
      <c r="M7401" s="1"/>
      <c r="W7401" s="15"/>
    </row>
    <row r="7402" spans="2:23" ht="0" hidden="1" customHeight="1" x14ac:dyDescent="0.2">
      <c r="B7402" s="3"/>
      <c r="C7402" s="3"/>
      <c r="D7402" s="3"/>
      <c r="E7402" s="3"/>
      <c r="F7402" s="3"/>
      <c r="G7402" s="3"/>
      <c r="H7402" s="3"/>
      <c r="I7402" s="3"/>
      <c r="J7402" s="3"/>
      <c r="K7402" s="3"/>
      <c r="L7402" s="8"/>
      <c r="M7402" s="1"/>
      <c r="W7402" s="15"/>
    </row>
    <row r="7403" spans="2:23" ht="0" hidden="1" customHeight="1" x14ac:dyDescent="0.2">
      <c r="B7403" s="3"/>
      <c r="C7403" s="3"/>
      <c r="D7403" s="3"/>
      <c r="E7403" s="3"/>
      <c r="F7403" s="3"/>
      <c r="G7403" s="3"/>
      <c r="H7403" s="3"/>
      <c r="I7403" s="3"/>
      <c r="J7403" s="3"/>
      <c r="K7403" s="3"/>
      <c r="L7403" s="8"/>
      <c r="M7403" s="1"/>
      <c r="W7403" s="15"/>
    </row>
    <row r="7404" spans="2:23" ht="0" hidden="1" customHeight="1" x14ac:dyDescent="0.2">
      <c r="B7404" s="3"/>
      <c r="C7404" s="3"/>
      <c r="D7404" s="3"/>
      <c r="E7404" s="3"/>
      <c r="F7404" s="3"/>
      <c r="G7404" s="3"/>
      <c r="H7404" s="3"/>
      <c r="I7404" s="3"/>
      <c r="J7404" s="3"/>
      <c r="K7404" s="3"/>
      <c r="L7404" s="8"/>
      <c r="M7404" s="1"/>
      <c r="W7404" s="15"/>
    </row>
    <row r="7405" spans="2:23" ht="0" hidden="1" customHeight="1" x14ac:dyDescent="0.2">
      <c r="B7405" s="3"/>
      <c r="C7405" s="3"/>
      <c r="D7405" s="3"/>
      <c r="E7405" s="3"/>
      <c r="F7405" s="3"/>
      <c r="G7405" s="3"/>
      <c r="H7405" s="3"/>
      <c r="I7405" s="3"/>
      <c r="J7405" s="3"/>
      <c r="K7405" s="3"/>
      <c r="L7405" s="8"/>
      <c r="M7405" s="1"/>
      <c r="W7405" s="15"/>
    </row>
    <row r="7406" spans="2:23" ht="0" hidden="1" customHeight="1" x14ac:dyDescent="0.2">
      <c r="B7406" s="3"/>
      <c r="C7406" s="3"/>
      <c r="D7406" s="3"/>
      <c r="E7406" s="3"/>
      <c r="F7406" s="3"/>
      <c r="G7406" s="3"/>
      <c r="H7406" s="3"/>
      <c r="I7406" s="3"/>
      <c r="J7406" s="3"/>
      <c r="K7406" s="3"/>
      <c r="L7406" s="8"/>
      <c r="M7406" s="1"/>
      <c r="W7406" s="15"/>
    </row>
    <row r="7407" spans="2:23" ht="0" hidden="1" customHeight="1" x14ac:dyDescent="0.2">
      <c r="B7407" s="3"/>
      <c r="C7407" s="3"/>
      <c r="D7407" s="3"/>
      <c r="E7407" s="3"/>
      <c r="F7407" s="3"/>
      <c r="G7407" s="3"/>
      <c r="H7407" s="3"/>
      <c r="I7407" s="3"/>
      <c r="J7407" s="3"/>
      <c r="K7407" s="3"/>
      <c r="L7407" s="8"/>
      <c r="M7407" s="1"/>
      <c r="W7407" s="15"/>
    </row>
    <row r="7408" spans="2:23" ht="0" hidden="1" customHeight="1" x14ac:dyDescent="0.2">
      <c r="B7408" s="3"/>
      <c r="C7408" s="3"/>
      <c r="D7408" s="3"/>
      <c r="E7408" s="3"/>
      <c r="F7408" s="3"/>
      <c r="G7408" s="3"/>
      <c r="H7408" s="3"/>
      <c r="I7408" s="3"/>
      <c r="J7408" s="3"/>
      <c r="K7408" s="3"/>
      <c r="L7408" s="8"/>
      <c r="M7408" s="1"/>
      <c r="W7408" s="15"/>
    </row>
    <row r="7409" spans="2:23" ht="0" hidden="1" customHeight="1" x14ac:dyDescent="0.2">
      <c r="B7409" s="3"/>
      <c r="C7409" s="3"/>
      <c r="D7409" s="3"/>
      <c r="E7409" s="3"/>
      <c r="F7409" s="3"/>
      <c r="G7409" s="3"/>
      <c r="H7409" s="3"/>
      <c r="I7409" s="3"/>
      <c r="J7409" s="3"/>
      <c r="K7409" s="3"/>
      <c r="L7409" s="8"/>
      <c r="M7409" s="1"/>
      <c r="W7409" s="15"/>
    </row>
    <row r="7410" spans="2:23" ht="0" hidden="1" customHeight="1" x14ac:dyDescent="0.2">
      <c r="B7410" s="3"/>
      <c r="C7410" s="3"/>
      <c r="D7410" s="3"/>
      <c r="E7410" s="3"/>
      <c r="F7410" s="3"/>
      <c r="G7410" s="3"/>
      <c r="H7410" s="3"/>
      <c r="I7410" s="3"/>
      <c r="J7410" s="3"/>
      <c r="K7410" s="3"/>
      <c r="L7410" s="8"/>
      <c r="M7410" s="1"/>
      <c r="W7410" s="15"/>
    </row>
    <row r="7411" spans="2:23" ht="0" hidden="1" customHeight="1" x14ac:dyDescent="0.2">
      <c r="B7411" s="3"/>
      <c r="C7411" s="3"/>
      <c r="D7411" s="3"/>
      <c r="E7411" s="3"/>
      <c r="F7411" s="3"/>
      <c r="G7411" s="3"/>
      <c r="H7411" s="3"/>
      <c r="I7411" s="3"/>
      <c r="J7411" s="3"/>
      <c r="K7411" s="3"/>
      <c r="L7411" s="8"/>
      <c r="M7411" s="1"/>
      <c r="W7411" s="15"/>
    </row>
    <row r="7412" spans="2:23" ht="0" hidden="1" customHeight="1" x14ac:dyDescent="0.2">
      <c r="B7412" s="3"/>
      <c r="C7412" s="3"/>
      <c r="D7412" s="3"/>
      <c r="E7412" s="3"/>
      <c r="F7412" s="3"/>
      <c r="G7412" s="3"/>
      <c r="H7412" s="3"/>
      <c r="I7412" s="3"/>
      <c r="J7412" s="3"/>
      <c r="K7412" s="3"/>
      <c r="L7412" s="8"/>
      <c r="M7412" s="1"/>
      <c r="W7412" s="15"/>
    </row>
    <row r="7413" spans="2:23" ht="0" hidden="1" customHeight="1" x14ac:dyDescent="0.2">
      <c r="B7413" s="3"/>
      <c r="C7413" s="3"/>
      <c r="D7413" s="3"/>
      <c r="E7413" s="3"/>
      <c r="F7413" s="3"/>
      <c r="G7413" s="3"/>
      <c r="H7413" s="3"/>
      <c r="I7413" s="3"/>
      <c r="J7413" s="3"/>
      <c r="K7413" s="3"/>
      <c r="L7413" s="8"/>
      <c r="M7413" s="1"/>
      <c r="W7413" s="15"/>
    </row>
    <row r="7414" spans="2:23" ht="0" hidden="1" customHeight="1" x14ac:dyDescent="0.2">
      <c r="B7414" s="3"/>
      <c r="C7414" s="3"/>
      <c r="D7414" s="3"/>
      <c r="E7414" s="3"/>
      <c r="F7414" s="3"/>
      <c r="G7414" s="3"/>
      <c r="H7414" s="3"/>
      <c r="I7414" s="3"/>
      <c r="J7414" s="3"/>
      <c r="K7414" s="3"/>
      <c r="L7414" s="8"/>
      <c r="M7414" s="1"/>
      <c r="W7414" s="15"/>
    </row>
    <row r="7415" spans="2:23" ht="0" hidden="1" customHeight="1" x14ac:dyDescent="0.2">
      <c r="B7415" s="3"/>
      <c r="C7415" s="3"/>
      <c r="D7415" s="3"/>
      <c r="E7415" s="3"/>
      <c r="F7415" s="3"/>
      <c r="G7415" s="3"/>
      <c r="H7415" s="3"/>
      <c r="I7415" s="3"/>
      <c r="J7415" s="3"/>
      <c r="K7415" s="3"/>
      <c r="L7415" s="8"/>
      <c r="M7415" s="1"/>
      <c r="W7415" s="15"/>
    </row>
    <row r="7416" spans="2:23" ht="0" hidden="1" customHeight="1" x14ac:dyDescent="0.2">
      <c r="B7416" s="3"/>
      <c r="C7416" s="3"/>
      <c r="D7416" s="3"/>
      <c r="E7416" s="3"/>
      <c r="F7416" s="3"/>
      <c r="G7416" s="3"/>
      <c r="H7416" s="3"/>
      <c r="I7416" s="3"/>
      <c r="J7416" s="3"/>
      <c r="K7416" s="3"/>
      <c r="L7416" s="8"/>
      <c r="M7416" s="1"/>
      <c r="W7416" s="15"/>
    </row>
    <row r="7417" spans="2:23" ht="0" hidden="1" customHeight="1" x14ac:dyDescent="0.2">
      <c r="B7417" s="3"/>
      <c r="C7417" s="3"/>
      <c r="D7417" s="3"/>
      <c r="E7417" s="3"/>
      <c r="F7417" s="3"/>
      <c r="G7417" s="3"/>
      <c r="H7417" s="3"/>
      <c r="I7417" s="3"/>
      <c r="J7417" s="3"/>
      <c r="K7417" s="3"/>
      <c r="L7417" s="8"/>
      <c r="M7417" s="1"/>
      <c r="W7417" s="15"/>
    </row>
    <row r="7418" spans="2:23" ht="0" hidden="1" customHeight="1" x14ac:dyDescent="0.2">
      <c r="B7418" s="3"/>
      <c r="C7418" s="3"/>
      <c r="D7418" s="3"/>
      <c r="E7418" s="3"/>
      <c r="F7418" s="3"/>
      <c r="G7418" s="3"/>
      <c r="H7418" s="3"/>
      <c r="I7418" s="3"/>
      <c r="J7418" s="3"/>
      <c r="K7418" s="3"/>
      <c r="L7418" s="8"/>
      <c r="M7418" s="1"/>
      <c r="W7418" s="15"/>
    </row>
    <row r="7419" spans="2:23" ht="0" hidden="1" customHeight="1" x14ac:dyDescent="0.2">
      <c r="B7419" s="3"/>
      <c r="C7419" s="3"/>
      <c r="D7419" s="3"/>
      <c r="E7419" s="3"/>
      <c r="F7419" s="3"/>
      <c r="G7419" s="3"/>
      <c r="H7419" s="3"/>
      <c r="I7419" s="3"/>
      <c r="J7419" s="3"/>
      <c r="K7419" s="3"/>
      <c r="L7419" s="8"/>
      <c r="M7419" s="1"/>
      <c r="W7419" s="15"/>
    </row>
    <row r="7420" spans="2:23" ht="0" hidden="1" customHeight="1" x14ac:dyDescent="0.2">
      <c r="B7420" s="3"/>
      <c r="C7420" s="3"/>
      <c r="D7420" s="3"/>
      <c r="E7420" s="3"/>
      <c r="F7420" s="3"/>
      <c r="G7420" s="3"/>
      <c r="H7420" s="3"/>
      <c r="I7420" s="3"/>
      <c r="J7420" s="3"/>
      <c r="K7420" s="3"/>
      <c r="L7420" s="8"/>
      <c r="M7420" s="1"/>
      <c r="W7420" s="15"/>
    </row>
    <row r="7421" spans="2:23" ht="0" hidden="1" customHeight="1" x14ac:dyDescent="0.2">
      <c r="B7421" s="3"/>
      <c r="C7421" s="3"/>
      <c r="D7421" s="3"/>
      <c r="E7421" s="3"/>
      <c r="F7421" s="3"/>
      <c r="G7421" s="3"/>
      <c r="H7421" s="3"/>
      <c r="I7421" s="3"/>
      <c r="J7421" s="3"/>
      <c r="K7421" s="3"/>
      <c r="L7421" s="8"/>
      <c r="M7421" s="1"/>
      <c r="W7421" s="15"/>
    </row>
    <row r="7422" spans="2:23" ht="0" hidden="1" customHeight="1" x14ac:dyDescent="0.2">
      <c r="B7422" s="3"/>
      <c r="C7422" s="3"/>
      <c r="D7422" s="3"/>
      <c r="E7422" s="3"/>
      <c r="F7422" s="3"/>
      <c r="G7422" s="3"/>
      <c r="H7422" s="3"/>
      <c r="I7422" s="3"/>
      <c r="J7422" s="3"/>
      <c r="K7422" s="3"/>
      <c r="L7422" s="8"/>
      <c r="M7422" s="1"/>
      <c r="W7422" s="15"/>
    </row>
    <row r="7423" spans="2:23" ht="0" hidden="1" customHeight="1" x14ac:dyDescent="0.2">
      <c r="B7423" s="3"/>
      <c r="C7423" s="3"/>
      <c r="D7423" s="3"/>
      <c r="E7423" s="3"/>
      <c r="F7423" s="3"/>
      <c r="G7423" s="3"/>
      <c r="H7423" s="3"/>
      <c r="I7423" s="3"/>
      <c r="J7423" s="3"/>
      <c r="K7423" s="3"/>
      <c r="L7423" s="8"/>
      <c r="M7423" s="1"/>
      <c r="W7423" s="15"/>
    </row>
    <row r="7424" spans="2:23" ht="0" hidden="1" customHeight="1" x14ac:dyDescent="0.2">
      <c r="B7424" s="3"/>
      <c r="C7424" s="3"/>
      <c r="D7424" s="3"/>
      <c r="E7424" s="3"/>
      <c r="F7424" s="3"/>
      <c r="G7424" s="3"/>
      <c r="H7424" s="3"/>
      <c r="I7424" s="3"/>
      <c r="J7424" s="3"/>
      <c r="K7424" s="3"/>
      <c r="L7424" s="8"/>
      <c r="M7424" s="1"/>
      <c r="W7424" s="15"/>
    </row>
    <row r="7425" spans="2:23" ht="0" hidden="1" customHeight="1" x14ac:dyDescent="0.2">
      <c r="B7425" s="3"/>
      <c r="C7425" s="3"/>
      <c r="D7425" s="3"/>
      <c r="E7425" s="3"/>
      <c r="F7425" s="3"/>
      <c r="G7425" s="3"/>
      <c r="H7425" s="3"/>
      <c r="I7425" s="3"/>
      <c r="J7425" s="3"/>
      <c r="K7425" s="3"/>
      <c r="L7425" s="8"/>
      <c r="M7425" s="1"/>
      <c r="W7425" s="15"/>
    </row>
    <row r="7426" spans="2:23" ht="0" hidden="1" customHeight="1" x14ac:dyDescent="0.2">
      <c r="B7426" s="3"/>
      <c r="C7426" s="3"/>
      <c r="D7426" s="3"/>
      <c r="E7426" s="3"/>
      <c r="F7426" s="3"/>
      <c r="G7426" s="3"/>
      <c r="H7426" s="3"/>
      <c r="I7426" s="3"/>
      <c r="J7426" s="3"/>
      <c r="K7426" s="3"/>
      <c r="L7426" s="8"/>
      <c r="M7426" s="1"/>
      <c r="W7426" s="15"/>
    </row>
    <row r="7427" spans="2:23" ht="0" hidden="1" customHeight="1" x14ac:dyDescent="0.2">
      <c r="B7427" s="3"/>
      <c r="C7427" s="3"/>
      <c r="D7427" s="3"/>
      <c r="E7427" s="3"/>
      <c r="F7427" s="3"/>
      <c r="G7427" s="3"/>
      <c r="H7427" s="3"/>
      <c r="I7427" s="3"/>
      <c r="J7427" s="3"/>
      <c r="K7427" s="3"/>
      <c r="L7427" s="8"/>
      <c r="M7427" s="1"/>
      <c r="W7427" s="15"/>
    </row>
    <row r="7428" spans="2:23" ht="0" hidden="1" customHeight="1" x14ac:dyDescent="0.2">
      <c r="B7428" s="3"/>
      <c r="C7428" s="3"/>
      <c r="D7428" s="3"/>
      <c r="E7428" s="3"/>
      <c r="F7428" s="3"/>
      <c r="G7428" s="3"/>
      <c r="H7428" s="3"/>
      <c r="I7428" s="3"/>
      <c r="J7428" s="3"/>
      <c r="K7428" s="3"/>
      <c r="L7428" s="8"/>
      <c r="M7428" s="1"/>
      <c r="W7428" s="15"/>
    </row>
    <row r="7429" spans="2:23" ht="0" hidden="1" customHeight="1" x14ac:dyDescent="0.2">
      <c r="B7429" s="3"/>
      <c r="C7429" s="3"/>
      <c r="D7429" s="3"/>
      <c r="E7429" s="3"/>
      <c r="F7429" s="3"/>
      <c r="G7429" s="3"/>
      <c r="H7429" s="3"/>
      <c r="I7429" s="3"/>
      <c r="J7429" s="3"/>
      <c r="K7429" s="3"/>
      <c r="L7429" s="8"/>
      <c r="M7429" s="1"/>
      <c r="W7429" s="15"/>
    </row>
    <row r="7430" spans="2:23" ht="0" hidden="1" customHeight="1" x14ac:dyDescent="0.2">
      <c r="B7430" s="3"/>
      <c r="C7430" s="3"/>
      <c r="D7430" s="3"/>
      <c r="E7430" s="3"/>
      <c r="F7430" s="3"/>
      <c r="G7430" s="3"/>
      <c r="H7430" s="3"/>
      <c r="I7430" s="3"/>
      <c r="J7430" s="3"/>
      <c r="K7430" s="3"/>
      <c r="L7430" s="8"/>
      <c r="M7430" s="1"/>
      <c r="W7430" s="15"/>
    </row>
    <row r="7431" spans="2:23" ht="0" hidden="1" customHeight="1" x14ac:dyDescent="0.2">
      <c r="B7431" s="3"/>
      <c r="C7431" s="3"/>
      <c r="D7431" s="3"/>
      <c r="E7431" s="3"/>
      <c r="F7431" s="3"/>
      <c r="G7431" s="3"/>
      <c r="H7431" s="3"/>
      <c r="I7431" s="3"/>
      <c r="J7431" s="3"/>
      <c r="K7431" s="3"/>
      <c r="L7431" s="8"/>
      <c r="M7431" s="1"/>
      <c r="W7431" s="15"/>
    </row>
    <row r="7432" spans="2:23" ht="0" hidden="1" customHeight="1" x14ac:dyDescent="0.2">
      <c r="B7432" s="3"/>
      <c r="C7432" s="3"/>
      <c r="D7432" s="3"/>
      <c r="E7432" s="3"/>
      <c r="F7432" s="3"/>
      <c r="G7432" s="3"/>
      <c r="H7432" s="3"/>
      <c r="I7432" s="3"/>
      <c r="J7432" s="3"/>
      <c r="K7432" s="3"/>
      <c r="L7432" s="8"/>
      <c r="M7432" s="1"/>
      <c r="W7432" s="15"/>
    </row>
    <row r="7433" spans="2:23" ht="0" hidden="1" customHeight="1" x14ac:dyDescent="0.2">
      <c r="B7433" s="3"/>
      <c r="C7433" s="3"/>
      <c r="D7433" s="3"/>
      <c r="E7433" s="3"/>
      <c r="F7433" s="3"/>
      <c r="G7433" s="3"/>
      <c r="H7433" s="3"/>
      <c r="I7433" s="3"/>
      <c r="J7433" s="3"/>
      <c r="K7433" s="3"/>
      <c r="L7433" s="8"/>
      <c r="M7433" s="1"/>
      <c r="W7433" s="15"/>
    </row>
    <row r="7434" spans="2:23" ht="0" hidden="1" customHeight="1" x14ac:dyDescent="0.2">
      <c r="B7434" s="3"/>
      <c r="C7434" s="3"/>
      <c r="D7434" s="3"/>
      <c r="E7434" s="3"/>
      <c r="F7434" s="3"/>
      <c r="G7434" s="3"/>
      <c r="H7434" s="3"/>
      <c r="I7434" s="3"/>
      <c r="J7434" s="3"/>
      <c r="K7434" s="3"/>
      <c r="L7434" s="8"/>
      <c r="M7434" s="1"/>
      <c r="W7434" s="15"/>
    </row>
    <row r="7435" spans="2:23" ht="0" hidden="1" customHeight="1" x14ac:dyDescent="0.2">
      <c r="B7435" s="3"/>
      <c r="C7435" s="3"/>
      <c r="D7435" s="3"/>
      <c r="E7435" s="3"/>
      <c r="F7435" s="3"/>
      <c r="G7435" s="3"/>
      <c r="H7435" s="3"/>
      <c r="I7435" s="3"/>
      <c r="J7435" s="3"/>
      <c r="K7435" s="3"/>
      <c r="L7435" s="8"/>
      <c r="M7435" s="1"/>
      <c r="W7435" s="15"/>
    </row>
    <row r="7436" spans="2:23" ht="0" hidden="1" customHeight="1" x14ac:dyDescent="0.2">
      <c r="B7436" s="3"/>
      <c r="C7436" s="3"/>
      <c r="D7436" s="3"/>
      <c r="E7436" s="3"/>
      <c r="F7436" s="3"/>
      <c r="G7436" s="3"/>
      <c r="H7436" s="3"/>
      <c r="I7436" s="3"/>
      <c r="J7436" s="3"/>
      <c r="K7436" s="3"/>
      <c r="L7436" s="8"/>
      <c r="M7436" s="1"/>
      <c r="W7436" s="15"/>
    </row>
    <row r="7437" spans="2:23" ht="0" hidden="1" customHeight="1" x14ac:dyDescent="0.2">
      <c r="B7437" s="3"/>
      <c r="C7437" s="3"/>
      <c r="D7437" s="3"/>
      <c r="E7437" s="3"/>
      <c r="F7437" s="3"/>
      <c r="G7437" s="3"/>
      <c r="H7437" s="3"/>
      <c r="I7437" s="3"/>
      <c r="J7437" s="3"/>
      <c r="K7437" s="3"/>
      <c r="L7437" s="8"/>
      <c r="M7437" s="1"/>
      <c r="W7437" s="15"/>
    </row>
    <row r="7438" spans="2:23" ht="0" hidden="1" customHeight="1" x14ac:dyDescent="0.2">
      <c r="B7438" s="3"/>
      <c r="C7438" s="3"/>
      <c r="D7438" s="3"/>
      <c r="E7438" s="3"/>
      <c r="F7438" s="3"/>
      <c r="G7438" s="3"/>
      <c r="H7438" s="3"/>
      <c r="I7438" s="3"/>
      <c r="J7438" s="3"/>
      <c r="K7438" s="3"/>
      <c r="L7438" s="8"/>
      <c r="M7438" s="1"/>
      <c r="W7438" s="15"/>
    </row>
    <row r="7439" spans="2:23" ht="0" hidden="1" customHeight="1" x14ac:dyDescent="0.2">
      <c r="B7439" s="3"/>
      <c r="C7439" s="3"/>
      <c r="D7439" s="3"/>
      <c r="E7439" s="3"/>
      <c r="F7439" s="3"/>
      <c r="G7439" s="3"/>
      <c r="H7439" s="3"/>
      <c r="I7439" s="3"/>
      <c r="J7439" s="3"/>
      <c r="K7439" s="3"/>
      <c r="L7439" s="8"/>
      <c r="M7439" s="1"/>
      <c r="W7439" s="15"/>
    </row>
    <row r="7440" spans="2:23" ht="0" hidden="1" customHeight="1" x14ac:dyDescent="0.2">
      <c r="B7440" s="3"/>
      <c r="C7440" s="3"/>
      <c r="D7440" s="3"/>
      <c r="E7440" s="3"/>
      <c r="F7440" s="3"/>
      <c r="G7440" s="3"/>
      <c r="H7440" s="3"/>
      <c r="I7440" s="3"/>
      <c r="J7440" s="3"/>
      <c r="K7440" s="3"/>
      <c r="L7440" s="8"/>
      <c r="M7440" s="1"/>
      <c r="W7440" s="15"/>
    </row>
    <row r="7441" spans="2:23" ht="0" hidden="1" customHeight="1" x14ac:dyDescent="0.2">
      <c r="B7441" s="3"/>
      <c r="C7441" s="3"/>
      <c r="D7441" s="3"/>
      <c r="E7441" s="3"/>
      <c r="F7441" s="3"/>
      <c r="G7441" s="3"/>
      <c r="H7441" s="3"/>
      <c r="I7441" s="3"/>
      <c r="J7441" s="3"/>
      <c r="K7441" s="3"/>
      <c r="L7441" s="8"/>
      <c r="M7441" s="1"/>
      <c r="W7441" s="15"/>
    </row>
    <row r="7442" spans="2:23" ht="0" hidden="1" customHeight="1" x14ac:dyDescent="0.2">
      <c r="B7442" s="3"/>
      <c r="C7442" s="3"/>
      <c r="D7442" s="3"/>
      <c r="E7442" s="3"/>
      <c r="F7442" s="3"/>
      <c r="G7442" s="3"/>
      <c r="H7442" s="3"/>
      <c r="I7442" s="3"/>
      <c r="J7442" s="3"/>
      <c r="K7442" s="3"/>
      <c r="L7442" s="8"/>
      <c r="M7442" s="1"/>
      <c r="W7442" s="15"/>
    </row>
    <row r="7443" spans="2:23" ht="0" hidden="1" customHeight="1" x14ac:dyDescent="0.2">
      <c r="B7443" s="3"/>
      <c r="C7443" s="3"/>
      <c r="D7443" s="3"/>
      <c r="E7443" s="3"/>
      <c r="F7443" s="3"/>
      <c r="G7443" s="3"/>
      <c r="H7443" s="3"/>
      <c r="I7443" s="3"/>
      <c r="J7443" s="3"/>
      <c r="K7443" s="3"/>
      <c r="L7443" s="8"/>
      <c r="M7443" s="1"/>
      <c r="W7443" s="15"/>
    </row>
    <row r="7444" spans="2:23" ht="0" hidden="1" customHeight="1" x14ac:dyDescent="0.2">
      <c r="B7444" s="3"/>
      <c r="C7444" s="3"/>
      <c r="D7444" s="3"/>
      <c r="E7444" s="3"/>
      <c r="F7444" s="3"/>
      <c r="G7444" s="3"/>
      <c r="H7444" s="3"/>
      <c r="I7444" s="3"/>
      <c r="J7444" s="3"/>
      <c r="K7444" s="3"/>
      <c r="L7444" s="8"/>
      <c r="M7444" s="1"/>
      <c r="W7444" s="15"/>
    </row>
    <row r="7445" spans="2:23" ht="0" hidden="1" customHeight="1" x14ac:dyDescent="0.2">
      <c r="B7445" s="3"/>
      <c r="C7445" s="3"/>
      <c r="D7445" s="3"/>
      <c r="E7445" s="3"/>
      <c r="F7445" s="3"/>
      <c r="G7445" s="3"/>
      <c r="H7445" s="3"/>
      <c r="I7445" s="3"/>
      <c r="J7445" s="3"/>
      <c r="K7445" s="3"/>
      <c r="L7445" s="8"/>
      <c r="M7445" s="1"/>
      <c r="W7445" s="15"/>
    </row>
    <row r="7446" spans="2:23" ht="0" hidden="1" customHeight="1" x14ac:dyDescent="0.2">
      <c r="B7446" s="3"/>
      <c r="C7446" s="3"/>
      <c r="D7446" s="3"/>
      <c r="E7446" s="3"/>
      <c r="F7446" s="3"/>
      <c r="G7446" s="3"/>
      <c r="H7446" s="3"/>
      <c r="I7446" s="3"/>
      <c r="J7446" s="3"/>
      <c r="K7446" s="3"/>
      <c r="L7446" s="8"/>
      <c r="M7446" s="1"/>
      <c r="W7446" s="15"/>
    </row>
    <row r="7447" spans="2:23" ht="0" hidden="1" customHeight="1" x14ac:dyDescent="0.2">
      <c r="B7447" s="3"/>
      <c r="C7447" s="3"/>
      <c r="D7447" s="3"/>
      <c r="E7447" s="3"/>
      <c r="F7447" s="3"/>
      <c r="G7447" s="3"/>
      <c r="H7447" s="3"/>
      <c r="I7447" s="3"/>
      <c r="J7447" s="3"/>
      <c r="K7447" s="3"/>
      <c r="L7447" s="8"/>
      <c r="M7447" s="1"/>
      <c r="W7447" s="15"/>
    </row>
    <row r="7448" spans="2:23" ht="0" hidden="1" customHeight="1" x14ac:dyDescent="0.2">
      <c r="B7448" s="3"/>
      <c r="C7448" s="3"/>
      <c r="D7448" s="3"/>
      <c r="E7448" s="3"/>
      <c r="F7448" s="3"/>
      <c r="G7448" s="3"/>
      <c r="H7448" s="3"/>
      <c r="I7448" s="3"/>
      <c r="J7448" s="3"/>
      <c r="K7448" s="3"/>
      <c r="L7448" s="8"/>
      <c r="M7448" s="1"/>
      <c r="W7448" s="15"/>
    </row>
    <row r="7449" spans="2:23" ht="0" hidden="1" customHeight="1" x14ac:dyDescent="0.2">
      <c r="B7449" s="3"/>
      <c r="C7449" s="3"/>
      <c r="D7449" s="3"/>
      <c r="E7449" s="3"/>
      <c r="F7449" s="3"/>
      <c r="G7449" s="3"/>
      <c r="H7449" s="3"/>
      <c r="I7449" s="3"/>
      <c r="J7449" s="3"/>
      <c r="K7449" s="3"/>
      <c r="L7449" s="8"/>
      <c r="M7449" s="1"/>
      <c r="W7449" s="15"/>
    </row>
    <row r="7450" spans="2:23" ht="0" hidden="1" customHeight="1" x14ac:dyDescent="0.2">
      <c r="B7450" s="3"/>
      <c r="C7450" s="3"/>
      <c r="D7450" s="3"/>
      <c r="E7450" s="3"/>
      <c r="F7450" s="3"/>
      <c r="G7450" s="3"/>
      <c r="H7450" s="3"/>
      <c r="I7450" s="3"/>
      <c r="J7450" s="3"/>
      <c r="K7450" s="3"/>
      <c r="L7450" s="8"/>
      <c r="M7450" s="1"/>
      <c r="W7450" s="15"/>
    </row>
    <row r="7451" spans="2:23" ht="0" hidden="1" customHeight="1" x14ac:dyDescent="0.2">
      <c r="B7451" s="3"/>
      <c r="C7451" s="3"/>
      <c r="D7451" s="3"/>
      <c r="E7451" s="3"/>
      <c r="F7451" s="3"/>
      <c r="G7451" s="3"/>
      <c r="H7451" s="3"/>
      <c r="I7451" s="3"/>
      <c r="J7451" s="3"/>
      <c r="K7451" s="3"/>
      <c r="L7451" s="8"/>
      <c r="M7451" s="1"/>
      <c r="W7451" s="15"/>
    </row>
    <row r="7452" spans="2:23" ht="0" hidden="1" customHeight="1" x14ac:dyDescent="0.2">
      <c r="B7452" s="3"/>
      <c r="C7452" s="3"/>
      <c r="D7452" s="3"/>
      <c r="E7452" s="3"/>
      <c r="F7452" s="3"/>
      <c r="G7452" s="3"/>
      <c r="H7452" s="3"/>
      <c r="I7452" s="3"/>
      <c r="J7452" s="3"/>
      <c r="K7452" s="3"/>
      <c r="L7452" s="8"/>
      <c r="M7452" s="1"/>
      <c r="W7452" s="15"/>
    </row>
    <row r="7453" spans="2:23" ht="0" hidden="1" customHeight="1" x14ac:dyDescent="0.2">
      <c r="B7453" s="3"/>
      <c r="C7453" s="3"/>
      <c r="D7453" s="3"/>
      <c r="E7453" s="3"/>
      <c r="F7453" s="3"/>
      <c r="G7453" s="3"/>
      <c r="H7453" s="3"/>
      <c r="I7453" s="3"/>
      <c r="J7453" s="3"/>
      <c r="K7453" s="3"/>
      <c r="L7453" s="8"/>
      <c r="M7453" s="1"/>
      <c r="W7453" s="15"/>
    </row>
    <row r="7454" spans="2:23" ht="0" hidden="1" customHeight="1" x14ac:dyDescent="0.2">
      <c r="B7454" s="3"/>
      <c r="C7454" s="3"/>
      <c r="D7454" s="3"/>
      <c r="E7454" s="3"/>
      <c r="F7454" s="3"/>
      <c r="G7454" s="3"/>
      <c r="H7454" s="3"/>
      <c r="I7454" s="3"/>
      <c r="J7454" s="3"/>
      <c r="K7454" s="3"/>
      <c r="L7454" s="8"/>
      <c r="M7454" s="1"/>
      <c r="W7454" s="15"/>
    </row>
    <row r="7455" spans="2:23" ht="0" hidden="1" customHeight="1" x14ac:dyDescent="0.2">
      <c r="B7455" s="3"/>
      <c r="C7455" s="3"/>
      <c r="D7455" s="3"/>
      <c r="E7455" s="3"/>
      <c r="F7455" s="3"/>
      <c r="G7455" s="3"/>
      <c r="H7455" s="3"/>
      <c r="I7455" s="3"/>
      <c r="J7455" s="3"/>
      <c r="K7455" s="3"/>
      <c r="L7455" s="8"/>
      <c r="M7455" s="1"/>
      <c r="W7455" s="15"/>
    </row>
    <row r="7456" spans="2:23" ht="0" hidden="1" customHeight="1" x14ac:dyDescent="0.2">
      <c r="B7456" s="3"/>
      <c r="C7456" s="3"/>
      <c r="D7456" s="3"/>
      <c r="E7456" s="3"/>
      <c r="F7456" s="3"/>
      <c r="G7456" s="3"/>
      <c r="H7456" s="3"/>
      <c r="I7456" s="3"/>
      <c r="J7456" s="3"/>
      <c r="K7456" s="3"/>
      <c r="L7456" s="8"/>
      <c r="M7456" s="1"/>
      <c r="W7456" s="15"/>
    </row>
    <row r="7457" spans="2:23" ht="0" hidden="1" customHeight="1" x14ac:dyDescent="0.2">
      <c r="B7457" s="3"/>
      <c r="C7457" s="3"/>
      <c r="D7457" s="3"/>
      <c r="E7457" s="3"/>
      <c r="F7457" s="3"/>
      <c r="G7457" s="3"/>
      <c r="H7457" s="3"/>
      <c r="I7457" s="3"/>
      <c r="J7457" s="3"/>
      <c r="K7457" s="3"/>
      <c r="L7457" s="8"/>
      <c r="M7457" s="1"/>
      <c r="W7457" s="15"/>
    </row>
    <row r="7458" spans="2:23" ht="0" hidden="1" customHeight="1" x14ac:dyDescent="0.2">
      <c r="B7458" s="3"/>
      <c r="C7458" s="3"/>
      <c r="D7458" s="3"/>
      <c r="E7458" s="3"/>
      <c r="F7458" s="3"/>
      <c r="G7458" s="3"/>
      <c r="H7458" s="3"/>
      <c r="I7458" s="3"/>
      <c r="J7458" s="3"/>
      <c r="K7458" s="3"/>
      <c r="L7458" s="8"/>
      <c r="M7458" s="1"/>
      <c r="W7458" s="15"/>
    </row>
    <row r="7459" spans="2:23" ht="0" hidden="1" customHeight="1" x14ac:dyDescent="0.2">
      <c r="B7459" s="3"/>
      <c r="C7459" s="3"/>
      <c r="D7459" s="3"/>
      <c r="E7459" s="3"/>
      <c r="F7459" s="3"/>
      <c r="G7459" s="3"/>
      <c r="H7459" s="3"/>
      <c r="I7459" s="3"/>
      <c r="J7459" s="3"/>
      <c r="K7459" s="3"/>
      <c r="L7459" s="8"/>
      <c r="M7459" s="1"/>
      <c r="W7459" s="15"/>
    </row>
    <row r="7460" spans="2:23" ht="0" hidden="1" customHeight="1" x14ac:dyDescent="0.2">
      <c r="B7460" s="3"/>
      <c r="C7460" s="3"/>
      <c r="D7460" s="3"/>
      <c r="E7460" s="3"/>
      <c r="F7460" s="3"/>
      <c r="G7460" s="3"/>
      <c r="H7460" s="3"/>
      <c r="I7460" s="3"/>
      <c r="J7460" s="3"/>
      <c r="K7460" s="3"/>
      <c r="L7460" s="8"/>
      <c r="M7460" s="1"/>
      <c r="W7460" s="15"/>
    </row>
    <row r="7461" spans="2:23" ht="0" hidden="1" customHeight="1" x14ac:dyDescent="0.2">
      <c r="B7461" s="3"/>
      <c r="C7461" s="3"/>
      <c r="D7461" s="3"/>
      <c r="E7461" s="3"/>
      <c r="F7461" s="3"/>
      <c r="G7461" s="3"/>
      <c r="H7461" s="3"/>
      <c r="I7461" s="3"/>
      <c r="J7461" s="3"/>
      <c r="K7461" s="3"/>
      <c r="L7461" s="8"/>
      <c r="M7461" s="1"/>
      <c r="W7461" s="15"/>
    </row>
    <row r="7462" spans="2:23" ht="0" hidden="1" customHeight="1" x14ac:dyDescent="0.2">
      <c r="B7462" s="3"/>
      <c r="C7462" s="3"/>
      <c r="D7462" s="3"/>
      <c r="E7462" s="3"/>
      <c r="F7462" s="3"/>
      <c r="G7462" s="3"/>
      <c r="H7462" s="3"/>
      <c r="I7462" s="3"/>
      <c r="J7462" s="3"/>
      <c r="K7462" s="3"/>
      <c r="L7462" s="8"/>
      <c r="M7462" s="1"/>
      <c r="W7462" s="15"/>
    </row>
    <row r="7463" spans="2:23" ht="0" hidden="1" customHeight="1" x14ac:dyDescent="0.2">
      <c r="B7463" s="3"/>
      <c r="C7463" s="3"/>
      <c r="D7463" s="3"/>
      <c r="E7463" s="3"/>
      <c r="F7463" s="3"/>
      <c r="G7463" s="3"/>
      <c r="H7463" s="3"/>
      <c r="I7463" s="3"/>
      <c r="J7463" s="3"/>
      <c r="K7463" s="3"/>
      <c r="L7463" s="8"/>
      <c r="M7463" s="1"/>
      <c r="W7463" s="15"/>
    </row>
    <row r="7464" spans="2:23" ht="0" hidden="1" customHeight="1" x14ac:dyDescent="0.2">
      <c r="B7464" s="3"/>
      <c r="C7464" s="3"/>
      <c r="D7464" s="3"/>
      <c r="E7464" s="3"/>
      <c r="F7464" s="3"/>
      <c r="G7464" s="3"/>
      <c r="H7464" s="3"/>
      <c r="I7464" s="3"/>
      <c r="J7464" s="3"/>
      <c r="K7464" s="3"/>
      <c r="L7464" s="8"/>
      <c r="M7464" s="1"/>
      <c r="W7464" s="15"/>
    </row>
    <row r="7465" spans="2:23" ht="0" hidden="1" customHeight="1" x14ac:dyDescent="0.2">
      <c r="B7465" s="3"/>
      <c r="C7465" s="3"/>
      <c r="D7465" s="3"/>
      <c r="E7465" s="3"/>
      <c r="F7465" s="3"/>
      <c r="G7465" s="3"/>
      <c r="H7465" s="3"/>
      <c r="I7465" s="3"/>
      <c r="J7465" s="3"/>
      <c r="K7465" s="3"/>
      <c r="L7465" s="8"/>
      <c r="M7465" s="1"/>
      <c r="W7465" s="15"/>
    </row>
    <row r="7466" spans="2:23" ht="0" hidden="1" customHeight="1" x14ac:dyDescent="0.2">
      <c r="B7466" s="3"/>
      <c r="C7466" s="3"/>
      <c r="D7466" s="3"/>
      <c r="E7466" s="3"/>
      <c r="F7466" s="3"/>
      <c r="G7466" s="3"/>
      <c r="H7466" s="3"/>
      <c r="I7466" s="3"/>
      <c r="J7466" s="3"/>
      <c r="K7466" s="3"/>
      <c r="L7466" s="8"/>
      <c r="M7466" s="1"/>
      <c r="W7466" s="15"/>
    </row>
    <row r="7467" spans="2:23" ht="0" hidden="1" customHeight="1" x14ac:dyDescent="0.2">
      <c r="B7467" s="3"/>
      <c r="C7467" s="3"/>
      <c r="D7467" s="3"/>
      <c r="E7467" s="3"/>
      <c r="F7467" s="3"/>
      <c r="G7467" s="3"/>
      <c r="H7467" s="3"/>
      <c r="I7467" s="3"/>
      <c r="J7467" s="3"/>
      <c r="K7467" s="3"/>
      <c r="L7467" s="8"/>
      <c r="M7467" s="1"/>
      <c r="W7467" s="15"/>
    </row>
    <row r="7468" spans="2:23" ht="0" hidden="1" customHeight="1" x14ac:dyDescent="0.2">
      <c r="B7468" s="3"/>
      <c r="C7468" s="3"/>
      <c r="D7468" s="3"/>
      <c r="E7468" s="3"/>
      <c r="F7468" s="3"/>
      <c r="G7468" s="3"/>
      <c r="H7468" s="3"/>
      <c r="I7468" s="3"/>
      <c r="J7468" s="3"/>
      <c r="K7468" s="3"/>
      <c r="L7468" s="8"/>
      <c r="M7468" s="1"/>
      <c r="W7468" s="15"/>
    </row>
    <row r="7469" spans="2:23" ht="0" hidden="1" customHeight="1" x14ac:dyDescent="0.2">
      <c r="B7469" s="3"/>
      <c r="C7469" s="3"/>
      <c r="D7469" s="3"/>
      <c r="E7469" s="3"/>
      <c r="F7469" s="3"/>
      <c r="G7469" s="3"/>
      <c r="H7469" s="3"/>
      <c r="I7469" s="3"/>
      <c r="J7469" s="3"/>
      <c r="K7469" s="3"/>
      <c r="L7469" s="8"/>
      <c r="M7469" s="1"/>
      <c r="W7469" s="15"/>
    </row>
    <row r="7470" spans="2:23" ht="0" hidden="1" customHeight="1" x14ac:dyDescent="0.2">
      <c r="B7470" s="3"/>
      <c r="C7470" s="3"/>
      <c r="D7470" s="3"/>
      <c r="E7470" s="3"/>
      <c r="F7470" s="3"/>
      <c r="G7470" s="3"/>
      <c r="H7470" s="3"/>
      <c r="I7470" s="3"/>
      <c r="J7470" s="3"/>
      <c r="K7470" s="3"/>
      <c r="L7470" s="8"/>
      <c r="M7470" s="1"/>
      <c r="W7470" s="15"/>
    </row>
    <row r="7471" spans="2:23" ht="0" hidden="1" customHeight="1" x14ac:dyDescent="0.2">
      <c r="B7471" s="3"/>
      <c r="C7471" s="3"/>
      <c r="D7471" s="3"/>
      <c r="E7471" s="3"/>
      <c r="F7471" s="3"/>
      <c r="G7471" s="3"/>
      <c r="H7471" s="3"/>
      <c r="I7471" s="3"/>
      <c r="J7471" s="3"/>
      <c r="K7471" s="3"/>
      <c r="L7471" s="8"/>
      <c r="M7471" s="1"/>
      <c r="W7471" s="15"/>
    </row>
    <row r="7472" spans="2:23" ht="0" hidden="1" customHeight="1" x14ac:dyDescent="0.2">
      <c r="B7472" s="3"/>
      <c r="C7472" s="3"/>
      <c r="D7472" s="3"/>
      <c r="E7472" s="3"/>
      <c r="F7472" s="3"/>
      <c r="G7472" s="3"/>
      <c r="H7472" s="3"/>
      <c r="I7472" s="3"/>
      <c r="J7472" s="3"/>
      <c r="K7472" s="3"/>
      <c r="L7472" s="8"/>
      <c r="M7472" s="1"/>
      <c r="W7472" s="15"/>
    </row>
    <row r="7473" spans="2:23" ht="0" hidden="1" customHeight="1" x14ac:dyDescent="0.2">
      <c r="B7473" s="3"/>
      <c r="C7473" s="3"/>
      <c r="D7473" s="3"/>
      <c r="E7473" s="3"/>
      <c r="F7473" s="3"/>
      <c r="G7473" s="3"/>
      <c r="H7473" s="3"/>
      <c r="I7473" s="3"/>
      <c r="J7473" s="3"/>
      <c r="K7473" s="3"/>
      <c r="L7473" s="8"/>
      <c r="M7473" s="1"/>
      <c r="W7473" s="15"/>
    </row>
    <row r="7474" spans="2:23" ht="0" hidden="1" customHeight="1" x14ac:dyDescent="0.2">
      <c r="B7474" s="3"/>
      <c r="C7474" s="3"/>
      <c r="D7474" s="3"/>
      <c r="E7474" s="3"/>
      <c r="F7474" s="3"/>
      <c r="G7474" s="3"/>
      <c r="H7474" s="3"/>
      <c r="I7474" s="3"/>
      <c r="J7474" s="3"/>
      <c r="K7474" s="3"/>
      <c r="L7474" s="8"/>
      <c r="M7474" s="1"/>
      <c r="W7474" s="15"/>
    </row>
    <row r="7475" spans="2:23" ht="0" hidden="1" customHeight="1" x14ac:dyDescent="0.2">
      <c r="B7475" s="3"/>
      <c r="C7475" s="3"/>
      <c r="D7475" s="3"/>
      <c r="E7475" s="3"/>
      <c r="F7475" s="3"/>
      <c r="G7475" s="3"/>
      <c r="H7475" s="3"/>
      <c r="I7475" s="3"/>
      <c r="J7475" s="3"/>
      <c r="K7475" s="3"/>
      <c r="L7475" s="8"/>
      <c r="M7475" s="1"/>
      <c r="W7475" s="15"/>
    </row>
    <row r="7476" spans="2:23" ht="0" hidden="1" customHeight="1" x14ac:dyDescent="0.2">
      <c r="B7476" s="3"/>
      <c r="C7476" s="3"/>
      <c r="D7476" s="3"/>
      <c r="E7476" s="3"/>
      <c r="F7476" s="3"/>
      <c r="G7476" s="3"/>
      <c r="H7476" s="3"/>
      <c r="I7476" s="3"/>
      <c r="J7476" s="3"/>
      <c r="K7476" s="3"/>
      <c r="L7476" s="8"/>
      <c r="M7476" s="1"/>
      <c r="W7476" s="15"/>
    </row>
    <row r="7477" spans="2:23" ht="0" hidden="1" customHeight="1" x14ac:dyDescent="0.2">
      <c r="B7477" s="3"/>
      <c r="C7477" s="3"/>
      <c r="D7477" s="3"/>
      <c r="E7477" s="3"/>
      <c r="F7477" s="3"/>
      <c r="G7477" s="3"/>
      <c r="H7477" s="3"/>
      <c r="I7477" s="3"/>
      <c r="J7477" s="3"/>
      <c r="K7477" s="3"/>
      <c r="L7477" s="8"/>
      <c r="M7477" s="1"/>
      <c r="W7477" s="15"/>
    </row>
    <row r="7478" spans="2:23" ht="0" hidden="1" customHeight="1" x14ac:dyDescent="0.2">
      <c r="B7478" s="3"/>
      <c r="C7478" s="3"/>
      <c r="D7478" s="3"/>
      <c r="E7478" s="3"/>
      <c r="F7478" s="3"/>
      <c r="G7478" s="3"/>
      <c r="H7478" s="3"/>
      <c r="I7478" s="3"/>
      <c r="J7478" s="3"/>
      <c r="K7478" s="3"/>
      <c r="L7478" s="8"/>
      <c r="M7478" s="1"/>
      <c r="W7478" s="15"/>
    </row>
    <row r="7479" spans="2:23" ht="0" hidden="1" customHeight="1" x14ac:dyDescent="0.2">
      <c r="B7479" s="3"/>
      <c r="C7479" s="3"/>
      <c r="D7479" s="3"/>
      <c r="E7479" s="3"/>
      <c r="F7479" s="3"/>
      <c r="G7479" s="3"/>
      <c r="H7479" s="3"/>
      <c r="I7479" s="3"/>
      <c r="J7479" s="3"/>
      <c r="K7479" s="3"/>
      <c r="L7479" s="8"/>
      <c r="M7479" s="1"/>
      <c r="W7479" s="15"/>
    </row>
    <row r="7480" spans="2:23" ht="0" hidden="1" customHeight="1" x14ac:dyDescent="0.2">
      <c r="B7480" s="3"/>
      <c r="C7480" s="3"/>
      <c r="D7480" s="3"/>
      <c r="E7480" s="3"/>
      <c r="F7480" s="3"/>
      <c r="G7480" s="3"/>
      <c r="H7480" s="3"/>
      <c r="I7480" s="3"/>
      <c r="J7480" s="3"/>
      <c r="K7480" s="3"/>
      <c r="L7480" s="8"/>
      <c r="M7480" s="1"/>
      <c r="W7480" s="15"/>
    </row>
    <row r="7481" spans="2:23" ht="0" hidden="1" customHeight="1" x14ac:dyDescent="0.2">
      <c r="B7481" s="3"/>
      <c r="C7481" s="3"/>
      <c r="D7481" s="3"/>
      <c r="E7481" s="3"/>
      <c r="F7481" s="3"/>
      <c r="G7481" s="3"/>
      <c r="H7481" s="3"/>
      <c r="I7481" s="3"/>
      <c r="J7481" s="3"/>
      <c r="K7481" s="3"/>
      <c r="L7481" s="8"/>
      <c r="M7481" s="1"/>
      <c r="W7481" s="15"/>
    </row>
    <row r="7482" spans="2:23" ht="0" hidden="1" customHeight="1" x14ac:dyDescent="0.2">
      <c r="B7482" s="3"/>
      <c r="C7482" s="3"/>
      <c r="D7482" s="3"/>
      <c r="E7482" s="3"/>
      <c r="F7482" s="3"/>
      <c r="G7482" s="3"/>
      <c r="H7482" s="3"/>
      <c r="I7482" s="3"/>
      <c r="J7482" s="3"/>
      <c r="K7482" s="3"/>
      <c r="L7482" s="8"/>
      <c r="M7482" s="1"/>
      <c r="W7482" s="15"/>
    </row>
    <row r="7483" spans="2:23" ht="0" hidden="1" customHeight="1" x14ac:dyDescent="0.2">
      <c r="B7483" s="3"/>
      <c r="C7483" s="3"/>
      <c r="D7483" s="3"/>
      <c r="E7483" s="3"/>
      <c r="F7483" s="3"/>
      <c r="G7483" s="3"/>
      <c r="H7483" s="3"/>
      <c r="I7483" s="3"/>
      <c r="J7483" s="3"/>
      <c r="K7483" s="3"/>
      <c r="L7483" s="8"/>
      <c r="M7483" s="1"/>
      <c r="W7483" s="15"/>
    </row>
    <row r="7484" spans="2:23" ht="0" hidden="1" customHeight="1" x14ac:dyDescent="0.2">
      <c r="B7484" s="3"/>
      <c r="C7484" s="3"/>
      <c r="D7484" s="3"/>
      <c r="E7484" s="3"/>
      <c r="F7484" s="3"/>
      <c r="G7484" s="3"/>
      <c r="H7484" s="3"/>
      <c r="I7484" s="3"/>
      <c r="J7484" s="3"/>
      <c r="K7484" s="3"/>
      <c r="L7484" s="8"/>
      <c r="M7484" s="1"/>
      <c r="W7484" s="15"/>
    </row>
    <row r="7485" spans="2:23" ht="0" hidden="1" customHeight="1" x14ac:dyDescent="0.2">
      <c r="B7485" s="3"/>
      <c r="C7485" s="3"/>
      <c r="D7485" s="3"/>
      <c r="E7485" s="3"/>
      <c r="F7485" s="3"/>
      <c r="G7485" s="3"/>
      <c r="H7485" s="3"/>
      <c r="I7485" s="3"/>
      <c r="J7485" s="3"/>
      <c r="K7485" s="3"/>
      <c r="L7485" s="8"/>
      <c r="M7485" s="1"/>
      <c r="W7485" s="15"/>
    </row>
    <row r="7486" spans="2:23" ht="0" hidden="1" customHeight="1" x14ac:dyDescent="0.2">
      <c r="B7486" s="3"/>
      <c r="C7486" s="3"/>
      <c r="D7486" s="3"/>
      <c r="E7486" s="3"/>
      <c r="F7486" s="3"/>
      <c r="G7486" s="3"/>
      <c r="H7486" s="3"/>
      <c r="I7486" s="3"/>
      <c r="J7486" s="3"/>
      <c r="K7486" s="3"/>
      <c r="L7486" s="8"/>
      <c r="M7486" s="1"/>
      <c r="W7486" s="15"/>
    </row>
    <row r="7487" spans="2:23" ht="0" hidden="1" customHeight="1" x14ac:dyDescent="0.2">
      <c r="B7487" s="3"/>
      <c r="C7487" s="3"/>
      <c r="D7487" s="3"/>
      <c r="E7487" s="3"/>
      <c r="F7487" s="3"/>
      <c r="G7487" s="3"/>
      <c r="H7487" s="3"/>
      <c r="I7487" s="3"/>
      <c r="J7487" s="3"/>
      <c r="K7487" s="3"/>
      <c r="L7487" s="8"/>
      <c r="M7487" s="1"/>
      <c r="W7487" s="15"/>
    </row>
    <row r="7488" spans="2:23" ht="0" hidden="1" customHeight="1" x14ac:dyDescent="0.2">
      <c r="B7488" s="3"/>
      <c r="C7488" s="3"/>
      <c r="D7488" s="3"/>
      <c r="E7488" s="3"/>
      <c r="F7488" s="3"/>
      <c r="G7488" s="3"/>
      <c r="H7488" s="3"/>
      <c r="I7488" s="3"/>
      <c r="J7488" s="3"/>
      <c r="K7488" s="3"/>
      <c r="L7488" s="8"/>
      <c r="M7488" s="1"/>
      <c r="W7488" s="15"/>
    </row>
    <row r="7489" spans="2:23" ht="0" hidden="1" customHeight="1" x14ac:dyDescent="0.2">
      <c r="B7489" s="3"/>
      <c r="C7489" s="3"/>
      <c r="D7489" s="3"/>
      <c r="E7489" s="3"/>
      <c r="F7489" s="3"/>
      <c r="G7489" s="3"/>
      <c r="H7489" s="3"/>
      <c r="I7489" s="3"/>
      <c r="J7489" s="3"/>
      <c r="K7489" s="3"/>
      <c r="L7489" s="8"/>
      <c r="M7489" s="1"/>
      <c r="W7489" s="15"/>
    </row>
    <row r="7490" spans="2:23" ht="0" hidden="1" customHeight="1" x14ac:dyDescent="0.2">
      <c r="B7490" s="3"/>
      <c r="C7490" s="3"/>
      <c r="D7490" s="3"/>
      <c r="E7490" s="3"/>
      <c r="F7490" s="3"/>
      <c r="G7490" s="3"/>
      <c r="H7490" s="3"/>
      <c r="I7490" s="3"/>
      <c r="J7490" s="3"/>
      <c r="K7490" s="3"/>
      <c r="L7490" s="8"/>
      <c r="M7490" s="1"/>
      <c r="W7490" s="15"/>
    </row>
    <row r="7491" spans="2:23" ht="0" hidden="1" customHeight="1" x14ac:dyDescent="0.2">
      <c r="B7491" s="3"/>
      <c r="C7491" s="3"/>
      <c r="D7491" s="3"/>
      <c r="E7491" s="3"/>
      <c r="F7491" s="3"/>
      <c r="G7491" s="3"/>
      <c r="H7491" s="3"/>
      <c r="I7491" s="3"/>
      <c r="J7491" s="3"/>
      <c r="K7491" s="3"/>
      <c r="L7491" s="8"/>
      <c r="M7491" s="1"/>
      <c r="W7491" s="15"/>
    </row>
    <row r="7492" spans="2:23" ht="0" hidden="1" customHeight="1" x14ac:dyDescent="0.2">
      <c r="B7492" s="3"/>
      <c r="C7492" s="3"/>
      <c r="D7492" s="3"/>
      <c r="E7492" s="3"/>
      <c r="F7492" s="3"/>
      <c r="G7492" s="3"/>
      <c r="H7492" s="3"/>
      <c r="I7492" s="3"/>
      <c r="J7492" s="3"/>
      <c r="K7492" s="3"/>
      <c r="L7492" s="8"/>
      <c r="M7492" s="1"/>
      <c r="W7492" s="15"/>
    </row>
    <row r="7493" spans="2:23" ht="0" hidden="1" customHeight="1" x14ac:dyDescent="0.2">
      <c r="B7493" s="3"/>
      <c r="C7493" s="3"/>
      <c r="D7493" s="3"/>
      <c r="E7493" s="3"/>
      <c r="F7493" s="3"/>
      <c r="G7493" s="3"/>
      <c r="H7493" s="3"/>
      <c r="I7493" s="3"/>
      <c r="J7493" s="3"/>
      <c r="K7493" s="3"/>
      <c r="L7493" s="8"/>
      <c r="M7493" s="1"/>
      <c r="W7493" s="15"/>
    </row>
    <row r="7494" spans="2:23" ht="0" hidden="1" customHeight="1" x14ac:dyDescent="0.2">
      <c r="B7494" s="3"/>
      <c r="C7494" s="3"/>
      <c r="D7494" s="3"/>
      <c r="E7494" s="3"/>
      <c r="F7494" s="3"/>
      <c r="G7494" s="3"/>
      <c r="H7494" s="3"/>
      <c r="I7494" s="3"/>
      <c r="J7494" s="3"/>
      <c r="K7494" s="3"/>
      <c r="L7494" s="8"/>
      <c r="M7494" s="1"/>
      <c r="W7494" s="15"/>
    </row>
    <row r="7495" spans="2:23" ht="0" hidden="1" customHeight="1" x14ac:dyDescent="0.2">
      <c r="B7495" s="3"/>
      <c r="C7495" s="3"/>
      <c r="D7495" s="3"/>
      <c r="E7495" s="3"/>
      <c r="F7495" s="3"/>
      <c r="G7495" s="3"/>
      <c r="H7495" s="3"/>
      <c r="I7495" s="3"/>
      <c r="J7495" s="3"/>
      <c r="K7495" s="3"/>
      <c r="L7495" s="8"/>
      <c r="M7495" s="1"/>
      <c r="W7495" s="15"/>
    </row>
    <row r="7496" spans="2:23" ht="0" hidden="1" customHeight="1" x14ac:dyDescent="0.2">
      <c r="B7496" s="3"/>
      <c r="C7496" s="3"/>
      <c r="D7496" s="3"/>
      <c r="E7496" s="3"/>
      <c r="F7496" s="3"/>
      <c r="G7496" s="3"/>
      <c r="H7496" s="3"/>
      <c r="I7496" s="3"/>
      <c r="J7496" s="3"/>
      <c r="K7496" s="3"/>
      <c r="L7496" s="8"/>
      <c r="M7496" s="1"/>
      <c r="W7496" s="15"/>
    </row>
    <row r="7497" spans="2:23" ht="0" hidden="1" customHeight="1" x14ac:dyDescent="0.2">
      <c r="B7497" s="3"/>
      <c r="C7497" s="3"/>
      <c r="D7497" s="3"/>
      <c r="E7497" s="3"/>
      <c r="F7497" s="3"/>
      <c r="G7497" s="3"/>
      <c r="H7497" s="3"/>
      <c r="I7497" s="3"/>
      <c r="J7497" s="3"/>
      <c r="K7497" s="3"/>
      <c r="L7497" s="8"/>
      <c r="M7497" s="1"/>
      <c r="W7497" s="15"/>
    </row>
    <row r="7498" spans="2:23" ht="0" hidden="1" customHeight="1" x14ac:dyDescent="0.2">
      <c r="B7498" s="3"/>
      <c r="C7498" s="3"/>
      <c r="D7498" s="3"/>
      <c r="E7498" s="3"/>
      <c r="F7498" s="3"/>
      <c r="G7498" s="3"/>
      <c r="H7498" s="3"/>
      <c r="I7498" s="3"/>
      <c r="J7498" s="3"/>
      <c r="K7498" s="3"/>
      <c r="L7498" s="8"/>
      <c r="M7498" s="1"/>
      <c r="W7498" s="15"/>
    </row>
    <row r="7499" spans="2:23" ht="0" hidden="1" customHeight="1" x14ac:dyDescent="0.2">
      <c r="B7499" s="3"/>
      <c r="C7499" s="3"/>
      <c r="D7499" s="3"/>
      <c r="E7499" s="3"/>
      <c r="F7499" s="3"/>
      <c r="G7499" s="3"/>
      <c r="H7499" s="3"/>
      <c r="I7499" s="3"/>
      <c r="J7499" s="3"/>
      <c r="K7499" s="3"/>
      <c r="L7499" s="8"/>
      <c r="M7499" s="1"/>
      <c r="W7499" s="15"/>
    </row>
    <row r="7500" spans="2:23" ht="0" hidden="1" customHeight="1" x14ac:dyDescent="0.2">
      <c r="B7500" s="3"/>
      <c r="C7500" s="3"/>
      <c r="D7500" s="3"/>
      <c r="E7500" s="3"/>
      <c r="F7500" s="3"/>
      <c r="G7500" s="3"/>
      <c r="H7500" s="3"/>
      <c r="I7500" s="3"/>
      <c r="J7500" s="3"/>
      <c r="K7500" s="3"/>
      <c r="L7500" s="8"/>
      <c r="M7500" s="1"/>
      <c r="W7500" s="15"/>
    </row>
    <row r="7501" spans="2:23" ht="0" hidden="1" customHeight="1" x14ac:dyDescent="0.2">
      <c r="B7501" s="3"/>
      <c r="C7501" s="3"/>
      <c r="D7501" s="3"/>
      <c r="E7501" s="3"/>
      <c r="F7501" s="3"/>
      <c r="G7501" s="3"/>
      <c r="H7501" s="3"/>
      <c r="I7501" s="3"/>
      <c r="J7501" s="3"/>
      <c r="K7501" s="3"/>
      <c r="L7501" s="8"/>
      <c r="M7501" s="1"/>
      <c r="W7501" s="15"/>
    </row>
    <row r="7502" spans="2:23" ht="0" hidden="1" customHeight="1" x14ac:dyDescent="0.2">
      <c r="B7502" s="3"/>
      <c r="C7502" s="3"/>
      <c r="D7502" s="3"/>
      <c r="E7502" s="3"/>
      <c r="F7502" s="3"/>
      <c r="G7502" s="3"/>
      <c r="H7502" s="3"/>
      <c r="I7502" s="3"/>
      <c r="J7502" s="3"/>
      <c r="K7502" s="3"/>
      <c r="L7502" s="8"/>
      <c r="M7502" s="1"/>
      <c r="W7502" s="15"/>
    </row>
    <row r="7503" spans="2:23" ht="0" hidden="1" customHeight="1" x14ac:dyDescent="0.2">
      <c r="B7503" s="3"/>
      <c r="C7503" s="3"/>
      <c r="D7503" s="3"/>
      <c r="E7503" s="3"/>
      <c r="F7503" s="3"/>
      <c r="G7503" s="3"/>
      <c r="H7503" s="3"/>
      <c r="I7503" s="3"/>
      <c r="J7503" s="3"/>
      <c r="K7503" s="3"/>
      <c r="L7503" s="8"/>
      <c r="M7503" s="1"/>
      <c r="W7503" s="15"/>
    </row>
    <row r="7504" spans="2:23" ht="0" hidden="1" customHeight="1" x14ac:dyDescent="0.2">
      <c r="B7504" s="3"/>
      <c r="C7504" s="3"/>
      <c r="D7504" s="3"/>
      <c r="E7504" s="3"/>
      <c r="F7504" s="3"/>
      <c r="G7504" s="3"/>
      <c r="H7504" s="3"/>
      <c r="I7504" s="3"/>
      <c r="J7504" s="3"/>
      <c r="K7504" s="3"/>
      <c r="L7504" s="8"/>
      <c r="M7504" s="1"/>
      <c r="W7504" s="15"/>
    </row>
    <row r="7505" spans="2:23" ht="0" hidden="1" customHeight="1" x14ac:dyDescent="0.2">
      <c r="B7505" s="3"/>
      <c r="C7505" s="3"/>
      <c r="D7505" s="3"/>
      <c r="E7505" s="3"/>
      <c r="F7505" s="3"/>
      <c r="G7505" s="3"/>
      <c r="H7505" s="3"/>
      <c r="I7505" s="3"/>
      <c r="J7505" s="3"/>
      <c r="K7505" s="3"/>
      <c r="L7505" s="8"/>
      <c r="M7505" s="1"/>
      <c r="W7505" s="15"/>
    </row>
    <row r="7506" spans="2:23" ht="0" hidden="1" customHeight="1" x14ac:dyDescent="0.2">
      <c r="B7506" s="3"/>
      <c r="C7506" s="3"/>
      <c r="D7506" s="3"/>
      <c r="E7506" s="3"/>
      <c r="F7506" s="3"/>
      <c r="G7506" s="3"/>
      <c r="H7506" s="3"/>
      <c r="I7506" s="3"/>
      <c r="J7506" s="3"/>
      <c r="K7506" s="3"/>
      <c r="L7506" s="8"/>
      <c r="M7506" s="1"/>
      <c r="W7506" s="15"/>
    </row>
    <row r="7507" spans="2:23" ht="0" hidden="1" customHeight="1" x14ac:dyDescent="0.2">
      <c r="B7507" s="3"/>
      <c r="C7507" s="3"/>
      <c r="D7507" s="3"/>
      <c r="E7507" s="3"/>
      <c r="F7507" s="3"/>
      <c r="G7507" s="3"/>
      <c r="H7507" s="3"/>
      <c r="I7507" s="3"/>
      <c r="J7507" s="3"/>
      <c r="K7507" s="3"/>
      <c r="L7507" s="8"/>
      <c r="M7507" s="1"/>
      <c r="W7507" s="15"/>
    </row>
    <row r="7508" spans="2:23" ht="0" hidden="1" customHeight="1" x14ac:dyDescent="0.2">
      <c r="B7508" s="3"/>
      <c r="C7508" s="3"/>
      <c r="D7508" s="3"/>
      <c r="E7508" s="3"/>
      <c r="F7508" s="3"/>
      <c r="G7508" s="3"/>
      <c r="H7508" s="3"/>
      <c r="I7508" s="3"/>
      <c r="J7508" s="3"/>
      <c r="K7508" s="3"/>
      <c r="L7508" s="8"/>
      <c r="M7508" s="1"/>
      <c r="W7508" s="15"/>
    </row>
    <row r="7509" spans="2:23" ht="0" hidden="1" customHeight="1" x14ac:dyDescent="0.2">
      <c r="B7509" s="3"/>
      <c r="C7509" s="3"/>
      <c r="D7509" s="3"/>
      <c r="E7509" s="3"/>
      <c r="F7509" s="3"/>
      <c r="G7509" s="3"/>
      <c r="H7509" s="3"/>
      <c r="I7509" s="3"/>
      <c r="J7509" s="3"/>
      <c r="K7509" s="3"/>
      <c r="L7509" s="8"/>
      <c r="M7509" s="1"/>
      <c r="W7509" s="15"/>
    </row>
    <row r="7510" spans="2:23" ht="0" hidden="1" customHeight="1" x14ac:dyDescent="0.2">
      <c r="B7510" s="3"/>
      <c r="C7510" s="3"/>
      <c r="D7510" s="3"/>
      <c r="E7510" s="3"/>
      <c r="F7510" s="3"/>
      <c r="G7510" s="3"/>
      <c r="H7510" s="3"/>
      <c r="I7510" s="3"/>
      <c r="J7510" s="3"/>
      <c r="K7510" s="3"/>
      <c r="L7510" s="8"/>
      <c r="M7510" s="1"/>
      <c r="W7510" s="15"/>
    </row>
    <row r="7511" spans="2:23" ht="0" hidden="1" customHeight="1" x14ac:dyDescent="0.2">
      <c r="B7511" s="3"/>
      <c r="C7511" s="3"/>
      <c r="D7511" s="3"/>
      <c r="E7511" s="3"/>
      <c r="F7511" s="3"/>
      <c r="G7511" s="3"/>
      <c r="H7511" s="3"/>
      <c r="I7511" s="3"/>
      <c r="J7511" s="3"/>
      <c r="K7511" s="3"/>
      <c r="L7511" s="8"/>
      <c r="M7511" s="1"/>
      <c r="W7511" s="15"/>
    </row>
    <row r="7512" spans="2:23" ht="0" hidden="1" customHeight="1" x14ac:dyDescent="0.2">
      <c r="B7512" s="3"/>
      <c r="C7512" s="3"/>
      <c r="D7512" s="3"/>
      <c r="E7512" s="3"/>
      <c r="F7512" s="3"/>
      <c r="G7512" s="3"/>
      <c r="H7512" s="3"/>
      <c r="I7512" s="3"/>
      <c r="J7512" s="3"/>
      <c r="K7512" s="3"/>
      <c r="L7512" s="8"/>
      <c r="M7512" s="1"/>
      <c r="W7512" s="15"/>
    </row>
    <row r="7513" spans="2:23" ht="0" hidden="1" customHeight="1" x14ac:dyDescent="0.2">
      <c r="B7513" s="3"/>
      <c r="C7513" s="3"/>
      <c r="D7513" s="3"/>
      <c r="E7513" s="3"/>
      <c r="F7513" s="3"/>
      <c r="G7513" s="3"/>
      <c r="H7513" s="3"/>
      <c r="I7513" s="3"/>
      <c r="J7513" s="3"/>
      <c r="K7513" s="3"/>
      <c r="L7513" s="8"/>
      <c r="M7513" s="1"/>
      <c r="W7513" s="15"/>
    </row>
    <row r="7514" spans="2:23" ht="0" hidden="1" customHeight="1" x14ac:dyDescent="0.2">
      <c r="B7514" s="3"/>
      <c r="C7514" s="3"/>
      <c r="D7514" s="3"/>
      <c r="E7514" s="3"/>
      <c r="F7514" s="3"/>
      <c r="G7514" s="3"/>
      <c r="H7514" s="3"/>
      <c r="I7514" s="3"/>
      <c r="J7514" s="3"/>
      <c r="K7514" s="3"/>
      <c r="L7514" s="8"/>
      <c r="M7514" s="1"/>
      <c r="W7514" s="15"/>
    </row>
    <row r="7515" spans="2:23" ht="0" hidden="1" customHeight="1" x14ac:dyDescent="0.2">
      <c r="B7515" s="3"/>
      <c r="C7515" s="3"/>
      <c r="D7515" s="3"/>
      <c r="E7515" s="3"/>
      <c r="F7515" s="3"/>
      <c r="G7515" s="3"/>
      <c r="H7515" s="3"/>
      <c r="I7515" s="3"/>
      <c r="J7515" s="3"/>
      <c r="K7515" s="3"/>
      <c r="L7515" s="8"/>
      <c r="M7515" s="1"/>
      <c r="W7515" s="15"/>
    </row>
    <row r="7516" spans="2:23" ht="0" hidden="1" customHeight="1" x14ac:dyDescent="0.2">
      <c r="B7516" s="3"/>
      <c r="C7516" s="3"/>
      <c r="D7516" s="3"/>
      <c r="E7516" s="3"/>
      <c r="F7516" s="3"/>
      <c r="G7516" s="3"/>
      <c r="H7516" s="3"/>
      <c r="I7516" s="3"/>
      <c r="J7516" s="3"/>
      <c r="K7516" s="3"/>
      <c r="L7516" s="8"/>
      <c r="M7516" s="1"/>
      <c r="W7516" s="15"/>
    </row>
    <row r="7517" spans="2:23" ht="0" hidden="1" customHeight="1" x14ac:dyDescent="0.2">
      <c r="B7517" s="3"/>
      <c r="C7517" s="3"/>
      <c r="D7517" s="3"/>
      <c r="E7517" s="3"/>
      <c r="F7517" s="3"/>
      <c r="G7517" s="3"/>
      <c r="H7517" s="3"/>
      <c r="I7517" s="3"/>
      <c r="J7517" s="3"/>
      <c r="K7517" s="3"/>
      <c r="L7517" s="8"/>
      <c r="M7517" s="1"/>
      <c r="W7517" s="15"/>
    </row>
    <row r="7518" spans="2:23" ht="0" hidden="1" customHeight="1" x14ac:dyDescent="0.2">
      <c r="B7518" s="3"/>
      <c r="C7518" s="3"/>
      <c r="D7518" s="3"/>
      <c r="E7518" s="3"/>
      <c r="F7518" s="3"/>
      <c r="G7518" s="3"/>
      <c r="H7518" s="3"/>
      <c r="I7518" s="3"/>
      <c r="J7518" s="3"/>
      <c r="K7518" s="3"/>
      <c r="L7518" s="8"/>
      <c r="M7518" s="1"/>
      <c r="W7518" s="15"/>
    </row>
    <row r="7519" spans="2:23" ht="0" hidden="1" customHeight="1" x14ac:dyDescent="0.2">
      <c r="B7519" s="3"/>
      <c r="C7519" s="3"/>
      <c r="D7519" s="3"/>
      <c r="E7519" s="3"/>
      <c r="F7519" s="3"/>
      <c r="G7519" s="3"/>
      <c r="H7519" s="3"/>
      <c r="I7519" s="3"/>
      <c r="J7519" s="3"/>
      <c r="K7519" s="3"/>
      <c r="L7519" s="8"/>
      <c r="M7519" s="1"/>
      <c r="W7519" s="15"/>
    </row>
    <row r="7520" spans="2:23" ht="0" hidden="1" customHeight="1" x14ac:dyDescent="0.2">
      <c r="B7520" s="3"/>
      <c r="C7520" s="3"/>
      <c r="D7520" s="3"/>
      <c r="E7520" s="3"/>
      <c r="F7520" s="3"/>
      <c r="G7520" s="3"/>
      <c r="H7520" s="3"/>
      <c r="I7520" s="3"/>
      <c r="J7520" s="3"/>
      <c r="K7520" s="3"/>
      <c r="L7520" s="8"/>
      <c r="M7520" s="1"/>
      <c r="W7520" s="15"/>
    </row>
    <row r="7521" spans="2:23" ht="0" hidden="1" customHeight="1" x14ac:dyDescent="0.2">
      <c r="B7521" s="3"/>
      <c r="C7521" s="3"/>
      <c r="D7521" s="3"/>
      <c r="E7521" s="3"/>
      <c r="F7521" s="3"/>
      <c r="G7521" s="3"/>
      <c r="H7521" s="3"/>
      <c r="I7521" s="3"/>
      <c r="J7521" s="3"/>
      <c r="K7521" s="3"/>
      <c r="L7521" s="8"/>
      <c r="M7521" s="1"/>
      <c r="W7521" s="15"/>
    </row>
    <row r="7522" spans="2:23" ht="0" hidden="1" customHeight="1" x14ac:dyDescent="0.2">
      <c r="B7522" s="3"/>
      <c r="C7522" s="3"/>
      <c r="D7522" s="3"/>
      <c r="E7522" s="3"/>
      <c r="F7522" s="3"/>
      <c r="G7522" s="3"/>
      <c r="H7522" s="3"/>
      <c r="I7522" s="3"/>
      <c r="J7522" s="3"/>
      <c r="K7522" s="3"/>
      <c r="L7522" s="8"/>
      <c r="M7522" s="1"/>
      <c r="W7522" s="15"/>
    </row>
    <row r="7523" spans="2:23" ht="0" hidden="1" customHeight="1" x14ac:dyDescent="0.2">
      <c r="B7523" s="3"/>
      <c r="C7523" s="3"/>
      <c r="D7523" s="3"/>
      <c r="E7523" s="3"/>
      <c r="F7523" s="3"/>
      <c r="G7523" s="3"/>
      <c r="H7523" s="3"/>
      <c r="I7523" s="3"/>
      <c r="J7523" s="3"/>
      <c r="K7523" s="3"/>
      <c r="L7523" s="8"/>
      <c r="M7523" s="1"/>
      <c r="W7523" s="15"/>
    </row>
    <row r="7524" spans="2:23" ht="0" hidden="1" customHeight="1" x14ac:dyDescent="0.2">
      <c r="B7524" s="3"/>
      <c r="C7524" s="3"/>
      <c r="D7524" s="3"/>
      <c r="E7524" s="3"/>
      <c r="F7524" s="3"/>
      <c r="G7524" s="3"/>
      <c r="H7524" s="3"/>
      <c r="I7524" s="3"/>
      <c r="J7524" s="3"/>
      <c r="K7524" s="3"/>
      <c r="L7524" s="8"/>
      <c r="M7524" s="1"/>
      <c r="W7524" s="15"/>
    </row>
    <row r="7525" spans="2:23" ht="0" hidden="1" customHeight="1" x14ac:dyDescent="0.2">
      <c r="B7525" s="3"/>
      <c r="C7525" s="3"/>
      <c r="D7525" s="3"/>
      <c r="E7525" s="3"/>
      <c r="F7525" s="3"/>
      <c r="G7525" s="3"/>
      <c r="H7525" s="3"/>
      <c r="I7525" s="3"/>
      <c r="J7525" s="3"/>
      <c r="K7525" s="3"/>
      <c r="L7525" s="8"/>
      <c r="M7525" s="1"/>
      <c r="W7525" s="15"/>
    </row>
    <row r="7526" spans="2:23" ht="0" hidden="1" customHeight="1" x14ac:dyDescent="0.2">
      <c r="B7526" s="3"/>
      <c r="C7526" s="3"/>
      <c r="D7526" s="3"/>
      <c r="E7526" s="3"/>
      <c r="F7526" s="3"/>
      <c r="G7526" s="3"/>
      <c r="H7526" s="3"/>
      <c r="I7526" s="3"/>
      <c r="J7526" s="3"/>
      <c r="K7526" s="3"/>
      <c r="L7526" s="8"/>
      <c r="M7526" s="1"/>
      <c r="W7526" s="15"/>
    </row>
    <row r="7527" spans="2:23" ht="0" hidden="1" customHeight="1" x14ac:dyDescent="0.2">
      <c r="B7527" s="3"/>
      <c r="C7527" s="3"/>
      <c r="D7527" s="3"/>
      <c r="E7527" s="3"/>
      <c r="F7527" s="3"/>
      <c r="G7527" s="3"/>
      <c r="H7527" s="3"/>
      <c r="I7527" s="3"/>
      <c r="J7527" s="3"/>
      <c r="K7527" s="3"/>
      <c r="L7527" s="8"/>
      <c r="M7527" s="1"/>
      <c r="W7527" s="15"/>
    </row>
    <row r="7528" spans="2:23" ht="0" hidden="1" customHeight="1" x14ac:dyDescent="0.2">
      <c r="B7528" s="3"/>
      <c r="C7528" s="3"/>
      <c r="D7528" s="3"/>
      <c r="E7528" s="3"/>
      <c r="F7528" s="3"/>
      <c r="G7528" s="3"/>
      <c r="H7528" s="3"/>
      <c r="I7528" s="3"/>
      <c r="J7528" s="3"/>
      <c r="K7528" s="3"/>
      <c r="L7528" s="8"/>
      <c r="M7528" s="1"/>
      <c r="W7528" s="15"/>
    </row>
    <row r="7529" spans="2:23" ht="0" hidden="1" customHeight="1" x14ac:dyDescent="0.2">
      <c r="B7529" s="3"/>
      <c r="C7529" s="3"/>
      <c r="D7529" s="3"/>
      <c r="E7529" s="3"/>
      <c r="F7529" s="3"/>
      <c r="G7529" s="3"/>
      <c r="H7529" s="3"/>
      <c r="I7529" s="3"/>
      <c r="J7529" s="3"/>
      <c r="K7529" s="3"/>
      <c r="L7529" s="8"/>
      <c r="M7529" s="1"/>
      <c r="W7529" s="15"/>
    </row>
    <row r="7530" spans="2:23" ht="0" hidden="1" customHeight="1" x14ac:dyDescent="0.2">
      <c r="B7530" s="3"/>
      <c r="C7530" s="3"/>
      <c r="D7530" s="3"/>
      <c r="E7530" s="3"/>
      <c r="F7530" s="3"/>
      <c r="G7530" s="3"/>
      <c r="H7530" s="3"/>
      <c r="I7530" s="3"/>
      <c r="J7530" s="3"/>
      <c r="K7530" s="3"/>
      <c r="L7530" s="8"/>
      <c r="M7530" s="1"/>
      <c r="W7530" s="15"/>
    </row>
    <row r="7531" spans="2:23" ht="0" hidden="1" customHeight="1" x14ac:dyDescent="0.2">
      <c r="B7531" s="3"/>
      <c r="C7531" s="3"/>
      <c r="D7531" s="3"/>
      <c r="E7531" s="3"/>
      <c r="F7531" s="3"/>
      <c r="G7531" s="3"/>
      <c r="H7531" s="3"/>
      <c r="I7531" s="3"/>
      <c r="J7531" s="3"/>
      <c r="K7531" s="3"/>
      <c r="L7531" s="8"/>
      <c r="M7531" s="1"/>
      <c r="W7531" s="15"/>
    </row>
    <row r="7532" spans="2:23" ht="0" hidden="1" customHeight="1" x14ac:dyDescent="0.2">
      <c r="B7532" s="3"/>
      <c r="C7532" s="3"/>
      <c r="D7532" s="3"/>
      <c r="E7532" s="3"/>
      <c r="F7532" s="3"/>
      <c r="G7532" s="3"/>
      <c r="H7532" s="3"/>
      <c r="I7532" s="3"/>
      <c r="J7532" s="3"/>
      <c r="K7532" s="3"/>
      <c r="L7532" s="8"/>
      <c r="M7532" s="1"/>
      <c r="W7532" s="15"/>
    </row>
    <row r="7533" spans="2:23" ht="0" hidden="1" customHeight="1" x14ac:dyDescent="0.2">
      <c r="B7533" s="3"/>
      <c r="C7533" s="3"/>
      <c r="D7533" s="3"/>
      <c r="E7533" s="3"/>
      <c r="F7533" s="3"/>
      <c r="G7533" s="3"/>
      <c r="H7533" s="3"/>
      <c r="I7533" s="3"/>
      <c r="J7533" s="3"/>
      <c r="K7533" s="3"/>
      <c r="L7533" s="8"/>
      <c r="M7533" s="1"/>
      <c r="W7533" s="15"/>
    </row>
    <row r="7534" spans="2:23" ht="0" hidden="1" customHeight="1" x14ac:dyDescent="0.2">
      <c r="B7534" s="3"/>
      <c r="C7534" s="3"/>
      <c r="D7534" s="3"/>
      <c r="E7534" s="3"/>
      <c r="F7534" s="3"/>
      <c r="G7534" s="3"/>
      <c r="H7534" s="3"/>
      <c r="I7534" s="3"/>
      <c r="J7534" s="3"/>
      <c r="K7534" s="3"/>
      <c r="L7534" s="8"/>
      <c r="M7534" s="1"/>
      <c r="W7534" s="15"/>
    </row>
    <row r="7535" spans="2:23" ht="0" hidden="1" customHeight="1" x14ac:dyDescent="0.2">
      <c r="B7535" s="3"/>
      <c r="C7535" s="3"/>
      <c r="D7535" s="3"/>
      <c r="E7535" s="3"/>
      <c r="F7535" s="3"/>
      <c r="G7535" s="3"/>
      <c r="H7535" s="3"/>
      <c r="I7535" s="3"/>
      <c r="J7535" s="3"/>
      <c r="K7535" s="3"/>
      <c r="L7535" s="8"/>
      <c r="M7535" s="1"/>
      <c r="W7535" s="15"/>
    </row>
    <row r="7536" spans="2:23" ht="0" hidden="1" customHeight="1" x14ac:dyDescent="0.2">
      <c r="B7536" s="3"/>
      <c r="C7536" s="3"/>
      <c r="D7536" s="3"/>
      <c r="E7536" s="3"/>
      <c r="F7536" s="3"/>
      <c r="G7536" s="3"/>
      <c r="H7536" s="3"/>
      <c r="I7536" s="3"/>
      <c r="J7536" s="3"/>
      <c r="K7536" s="3"/>
      <c r="L7536" s="8"/>
      <c r="M7536" s="1"/>
      <c r="W7536" s="15"/>
    </row>
    <row r="7537" spans="2:23" ht="0" hidden="1" customHeight="1" x14ac:dyDescent="0.2">
      <c r="B7537" s="3"/>
      <c r="C7537" s="3"/>
      <c r="D7537" s="3"/>
      <c r="E7537" s="3"/>
      <c r="F7537" s="3"/>
      <c r="G7537" s="3"/>
      <c r="H7537" s="3"/>
      <c r="I7537" s="3"/>
      <c r="J7537" s="3"/>
      <c r="K7537" s="3"/>
      <c r="L7537" s="8"/>
      <c r="M7537" s="1"/>
      <c r="W7537" s="15"/>
    </row>
    <row r="7538" spans="2:23" ht="0" hidden="1" customHeight="1" x14ac:dyDescent="0.2">
      <c r="B7538" s="3"/>
      <c r="C7538" s="3"/>
      <c r="D7538" s="3"/>
      <c r="E7538" s="3"/>
      <c r="F7538" s="3"/>
      <c r="G7538" s="3"/>
      <c r="H7538" s="3"/>
      <c r="I7538" s="3"/>
      <c r="J7538" s="3"/>
      <c r="K7538" s="3"/>
      <c r="L7538" s="8"/>
      <c r="M7538" s="1"/>
      <c r="W7538" s="15"/>
    </row>
    <row r="7539" spans="2:23" ht="0" hidden="1" customHeight="1" x14ac:dyDescent="0.2">
      <c r="B7539" s="3"/>
      <c r="C7539" s="3"/>
      <c r="D7539" s="3"/>
      <c r="E7539" s="3"/>
      <c r="F7539" s="3"/>
      <c r="G7539" s="3"/>
      <c r="H7539" s="3"/>
      <c r="I7539" s="3"/>
      <c r="J7539" s="3"/>
      <c r="K7539" s="3"/>
      <c r="L7539" s="8"/>
      <c r="M7539" s="1"/>
      <c r="W7539" s="15"/>
    </row>
    <row r="7540" spans="2:23" ht="0" hidden="1" customHeight="1" x14ac:dyDescent="0.2">
      <c r="B7540" s="3"/>
      <c r="C7540" s="3"/>
      <c r="D7540" s="3"/>
      <c r="E7540" s="3"/>
      <c r="F7540" s="3"/>
      <c r="G7540" s="3"/>
      <c r="H7540" s="3"/>
      <c r="I7540" s="3"/>
      <c r="J7540" s="3"/>
      <c r="K7540" s="3"/>
      <c r="L7540" s="8"/>
      <c r="M7540" s="1"/>
      <c r="W7540" s="15"/>
    </row>
    <row r="7541" spans="2:23" ht="0" hidden="1" customHeight="1" x14ac:dyDescent="0.2">
      <c r="B7541" s="3"/>
      <c r="C7541" s="3"/>
      <c r="D7541" s="3"/>
      <c r="E7541" s="3"/>
      <c r="F7541" s="3"/>
      <c r="G7541" s="3"/>
      <c r="H7541" s="3"/>
      <c r="I7541" s="3"/>
      <c r="J7541" s="3"/>
      <c r="K7541" s="3"/>
      <c r="L7541" s="8"/>
      <c r="M7541" s="1"/>
      <c r="W7541" s="15"/>
    </row>
    <row r="7542" spans="2:23" ht="0" hidden="1" customHeight="1" x14ac:dyDescent="0.2">
      <c r="B7542" s="3"/>
      <c r="C7542" s="3"/>
      <c r="D7542" s="3"/>
      <c r="E7542" s="3"/>
      <c r="F7542" s="3"/>
      <c r="G7542" s="3"/>
      <c r="H7542" s="3"/>
      <c r="I7542" s="3"/>
      <c r="J7542" s="3"/>
      <c r="K7542" s="3"/>
      <c r="L7542" s="8"/>
      <c r="M7542" s="1"/>
      <c r="W7542" s="15"/>
    </row>
    <row r="7543" spans="2:23" ht="0" hidden="1" customHeight="1" x14ac:dyDescent="0.2">
      <c r="B7543" s="3"/>
      <c r="C7543" s="3"/>
      <c r="D7543" s="3"/>
      <c r="E7543" s="3"/>
      <c r="F7543" s="3"/>
      <c r="G7543" s="3"/>
      <c r="H7543" s="3"/>
      <c r="I7543" s="3"/>
      <c r="J7543" s="3"/>
      <c r="K7543" s="3"/>
      <c r="L7543" s="8"/>
      <c r="M7543" s="1"/>
      <c r="W7543" s="15"/>
    </row>
    <row r="7544" spans="2:23" ht="0" hidden="1" customHeight="1" x14ac:dyDescent="0.2">
      <c r="B7544" s="3"/>
      <c r="C7544" s="3"/>
      <c r="D7544" s="3"/>
      <c r="E7544" s="3"/>
      <c r="F7544" s="3"/>
      <c r="G7544" s="3"/>
      <c r="H7544" s="3"/>
      <c r="I7544" s="3"/>
      <c r="J7544" s="3"/>
      <c r="K7544" s="3"/>
      <c r="L7544" s="8"/>
      <c r="M7544" s="1"/>
      <c r="W7544" s="15"/>
    </row>
    <row r="7545" spans="2:23" ht="0" hidden="1" customHeight="1" x14ac:dyDescent="0.2">
      <c r="B7545" s="3"/>
      <c r="C7545" s="3"/>
      <c r="D7545" s="3"/>
      <c r="E7545" s="3"/>
      <c r="F7545" s="3"/>
      <c r="G7545" s="3"/>
      <c r="H7545" s="3"/>
      <c r="I7545" s="3"/>
      <c r="J7545" s="3"/>
      <c r="K7545" s="3"/>
      <c r="L7545" s="8"/>
      <c r="M7545" s="1"/>
      <c r="W7545" s="15"/>
    </row>
    <row r="7546" spans="2:23" ht="0" hidden="1" customHeight="1" x14ac:dyDescent="0.2">
      <c r="B7546" s="3"/>
      <c r="C7546" s="3"/>
      <c r="D7546" s="3"/>
      <c r="E7546" s="3"/>
      <c r="F7546" s="3"/>
      <c r="G7546" s="3"/>
      <c r="H7546" s="3"/>
      <c r="I7546" s="3"/>
      <c r="J7546" s="3"/>
      <c r="K7546" s="3"/>
      <c r="L7546" s="8"/>
      <c r="M7546" s="1"/>
      <c r="W7546" s="15"/>
    </row>
    <row r="7547" spans="2:23" ht="0" hidden="1" customHeight="1" x14ac:dyDescent="0.2">
      <c r="B7547" s="3"/>
      <c r="C7547" s="3"/>
      <c r="D7547" s="3"/>
      <c r="E7547" s="3"/>
      <c r="F7547" s="3"/>
      <c r="G7547" s="3"/>
      <c r="H7547" s="3"/>
      <c r="I7547" s="3"/>
      <c r="J7547" s="3"/>
      <c r="K7547" s="3"/>
      <c r="L7547" s="8"/>
      <c r="M7547" s="1"/>
      <c r="W7547" s="15"/>
    </row>
    <row r="7548" spans="2:23" ht="0" hidden="1" customHeight="1" x14ac:dyDescent="0.2">
      <c r="B7548" s="3"/>
      <c r="C7548" s="3"/>
      <c r="D7548" s="3"/>
      <c r="E7548" s="3"/>
      <c r="F7548" s="3"/>
      <c r="G7548" s="3"/>
      <c r="H7548" s="3"/>
      <c r="I7548" s="3"/>
      <c r="J7548" s="3"/>
      <c r="K7548" s="3"/>
      <c r="L7548" s="8"/>
      <c r="M7548" s="1"/>
      <c r="W7548" s="15"/>
    </row>
    <row r="7549" spans="2:23" ht="0" hidden="1" customHeight="1" x14ac:dyDescent="0.2">
      <c r="B7549" s="3"/>
      <c r="C7549" s="3"/>
      <c r="D7549" s="3"/>
      <c r="E7549" s="3"/>
      <c r="F7549" s="3"/>
      <c r="G7549" s="3"/>
      <c r="H7549" s="3"/>
      <c r="I7549" s="3"/>
      <c r="J7549" s="3"/>
      <c r="K7549" s="3"/>
      <c r="L7549" s="8"/>
      <c r="M7549" s="1"/>
      <c r="W7549" s="15"/>
    </row>
    <row r="7550" spans="2:23" ht="0" hidden="1" customHeight="1" x14ac:dyDescent="0.2">
      <c r="B7550" s="3"/>
      <c r="C7550" s="3"/>
      <c r="D7550" s="3"/>
      <c r="E7550" s="3"/>
      <c r="F7550" s="3"/>
      <c r="G7550" s="3"/>
      <c r="H7550" s="3"/>
      <c r="I7550" s="3"/>
      <c r="J7550" s="3"/>
      <c r="K7550" s="3"/>
      <c r="L7550" s="8"/>
      <c r="M7550" s="1"/>
      <c r="W7550" s="15"/>
    </row>
    <row r="7551" spans="2:23" ht="0" hidden="1" customHeight="1" x14ac:dyDescent="0.2">
      <c r="B7551" s="3"/>
      <c r="C7551" s="3"/>
      <c r="D7551" s="3"/>
      <c r="E7551" s="3"/>
      <c r="F7551" s="3"/>
      <c r="G7551" s="3"/>
      <c r="H7551" s="3"/>
      <c r="I7551" s="3"/>
      <c r="J7551" s="3"/>
      <c r="K7551" s="3"/>
      <c r="L7551" s="8"/>
      <c r="M7551" s="1"/>
      <c r="W7551" s="15"/>
    </row>
    <row r="7552" spans="2:23" ht="0" hidden="1" customHeight="1" x14ac:dyDescent="0.2">
      <c r="B7552" s="3"/>
      <c r="C7552" s="3"/>
      <c r="D7552" s="3"/>
      <c r="E7552" s="3"/>
      <c r="F7552" s="3"/>
      <c r="G7552" s="3"/>
      <c r="H7552" s="3"/>
      <c r="I7552" s="3"/>
      <c r="J7552" s="3"/>
      <c r="K7552" s="3"/>
      <c r="L7552" s="8"/>
      <c r="M7552" s="1"/>
      <c r="W7552" s="15"/>
    </row>
    <row r="7553" spans="2:23" ht="0" hidden="1" customHeight="1" x14ac:dyDescent="0.2">
      <c r="B7553" s="3"/>
      <c r="C7553" s="3"/>
      <c r="D7553" s="3"/>
      <c r="E7553" s="3"/>
      <c r="F7553" s="3"/>
      <c r="G7553" s="3"/>
      <c r="H7553" s="3"/>
      <c r="I7553" s="3"/>
      <c r="J7553" s="3"/>
      <c r="K7553" s="3"/>
      <c r="L7553" s="8"/>
      <c r="M7553" s="1"/>
      <c r="W7553" s="15"/>
    </row>
    <row r="7554" spans="2:23" ht="0" hidden="1" customHeight="1" x14ac:dyDescent="0.2">
      <c r="B7554" s="3"/>
      <c r="C7554" s="3"/>
      <c r="D7554" s="3"/>
      <c r="E7554" s="3"/>
      <c r="F7554" s="3"/>
      <c r="G7554" s="3"/>
      <c r="H7554" s="3"/>
      <c r="I7554" s="3"/>
      <c r="J7554" s="3"/>
      <c r="K7554" s="3"/>
      <c r="L7554" s="8"/>
      <c r="M7554" s="1"/>
      <c r="W7554" s="15"/>
    </row>
    <row r="7555" spans="2:23" ht="0" hidden="1" customHeight="1" x14ac:dyDescent="0.2">
      <c r="B7555" s="3"/>
      <c r="C7555" s="3"/>
      <c r="D7555" s="3"/>
      <c r="E7555" s="3"/>
      <c r="F7555" s="3"/>
      <c r="G7555" s="3"/>
      <c r="H7555" s="3"/>
      <c r="I7555" s="3"/>
      <c r="J7555" s="3"/>
      <c r="K7555" s="3"/>
      <c r="L7555" s="8"/>
      <c r="M7555" s="1"/>
      <c r="W7555" s="15"/>
    </row>
    <row r="7556" spans="2:23" ht="0" hidden="1" customHeight="1" x14ac:dyDescent="0.2">
      <c r="B7556" s="3"/>
      <c r="C7556" s="3"/>
      <c r="D7556" s="3"/>
      <c r="E7556" s="3"/>
      <c r="F7556" s="3"/>
      <c r="G7556" s="3"/>
      <c r="H7556" s="3"/>
      <c r="I7556" s="3"/>
      <c r="J7556" s="3"/>
      <c r="K7556" s="3"/>
      <c r="L7556" s="8"/>
      <c r="M7556" s="1"/>
      <c r="W7556" s="15"/>
    </row>
    <row r="7557" spans="2:23" ht="0" hidden="1" customHeight="1" x14ac:dyDescent="0.2">
      <c r="B7557" s="3"/>
      <c r="C7557" s="3"/>
      <c r="D7557" s="3"/>
      <c r="E7557" s="3"/>
      <c r="F7557" s="3"/>
      <c r="G7557" s="3"/>
      <c r="H7557" s="3"/>
      <c r="I7557" s="3"/>
      <c r="J7557" s="3"/>
      <c r="K7557" s="3"/>
      <c r="L7557" s="8"/>
      <c r="M7557" s="1"/>
      <c r="W7557" s="15"/>
    </row>
    <row r="7558" spans="2:23" ht="0" hidden="1" customHeight="1" x14ac:dyDescent="0.2">
      <c r="B7558" s="3"/>
      <c r="C7558" s="3"/>
      <c r="D7558" s="3"/>
      <c r="E7558" s="3"/>
      <c r="F7558" s="3"/>
      <c r="G7558" s="3"/>
      <c r="H7558" s="3"/>
      <c r="I7558" s="3"/>
      <c r="J7558" s="3"/>
      <c r="K7558" s="3"/>
      <c r="L7558" s="8"/>
      <c r="M7558" s="1"/>
      <c r="W7558" s="15"/>
    </row>
    <row r="7559" spans="2:23" ht="0" hidden="1" customHeight="1" x14ac:dyDescent="0.2">
      <c r="B7559" s="3"/>
      <c r="C7559" s="3"/>
      <c r="D7559" s="3"/>
      <c r="E7559" s="3"/>
      <c r="F7559" s="3"/>
      <c r="G7559" s="3"/>
      <c r="H7559" s="3"/>
      <c r="I7559" s="3"/>
      <c r="J7559" s="3"/>
      <c r="K7559" s="3"/>
      <c r="L7559" s="8"/>
      <c r="M7559" s="1"/>
      <c r="W7559" s="15"/>
    </row>
    <row r="7560" spans="2:23" ht="0" hidden="1" customHeight="1" x14ac:dyDescent="0.2">
      <c r="B7560" s="3"/>
      <c r="C7560" s="3"/>
      <c r="D7560" s="3"/>
      <c r="E7560" s="3"/>
      <c r="F7560" s="3"/>
      <c r="G7560" s="3"/>
      <c r="H7560" s="3"/>
      <c r="I7560" s="3"/>
      <c r="J7560" s="3"/>
      <c r="K7560" s="3"/>
      <c r="L7560" s="8"/>
      <c r="M7560" s="1"/>
      <c r="W7560" s="15"/>
    </row>
    <row r="7561" spans="2:23" ht="0" hidden="1" customHeight="1" x14ac:dyDescent="0.2">
      <c r="B7561" s="3"/>
      <c r="C7561" s="3"/>
      <c r="D7561" s="3"/>
      <c r="E7561" s="3"/>
      <c r="F7561" s="3"/>
      <c r="G7561" s="3"/>
      <c r="H7561" s="3"/>
      <c r="I7561" s="3"/>
      <c r="J7561" s="3"/>
      <c r="K7561" s="3"/>
      <c r="L7561" s="8"/>
      <c r="M7561" s="1"/>
      <c r="W7561" s="15"/>
    </row>
    <row r="7562" spans="2:23" ht="0" hidden="1" customHeight="1" x14ac:dyDescent="0.2">
      <c r="B7562" s="3"/>
      <c r="C7562" s="3"/>
      <c r="D7562" s="3"/>
      <c r="E7562" s="3"/>
      <c r="F7562" s="3"/>
      <c r="G7562" s="3"/>
      <c r="H7562" s="3"/>
      <c r="I7562" s="3"/>
      <c r="J7562" s="3"/>
      <c r="K7562" s="3"/>
      <c r="L7562" s="8"/>
      <c r="M7562" s="1"/>
      <c r="W7562" s="15"/>
    </row>
    <row r="7563" spans="2:23" ht="0" hidden="1" customHeight="1" x14ac:dyDescent="0.2">
      <c r="B7563" s="3"/>
      <c r="C7563" s="3"/>
      <c r="D7563" s="3"/>
      <c r="E7563" s="3"/>
      <c r="F7563" s="3"/>
      <c r="G7563" s="3"/>
      <c r="H7563" s="3"/>
      <c r="I7563" s="3"/>
      <c r="J7563" s="3"/>
      <c r="K7563" s="3"/>
      <c r="L7563" s="8"/>
      <c r="M7563" s="1"/>
      <c r="W7563" s="15"/>
    </row>
    <row r="7564" spans="2:23" ht="0" hidden="1" customHeight="1" x14ac:dyDescent="0.2">
      <c r="B7564" s="3"/>
      <c r="C7564" s="3"/>
      <c r="D7564" s="3"/>
      <c r="E7564" s="3"/>
      <c r="F7564" s="3"/>
      <c r="G7564" s="3"/>
      <c r="H7564" s="3"/>
      <c r="I7564" s="3"/>
      <c r="J7564" s="3"/>
      <c r="K7564" s="3"/>
      <c r="L7564" s="8"/>
      <c r="M7564" s="1"/>
      <c r="W7564" s="15"/>
    </row>
    <row r="7565" spans="2:23" ht="0" hidden="1" customHeight="1" x14ac:dyDescent="0.2">
      <c r="B7565" s="3"/>
      <c r="C7565" s="3"/>
      <c r="D7565" s="3"/>
      <c r="E7565" s="3"/>
      <c r="F7565" s="3"/>
      <c r="G7565" s="3"/>
      <c r="H7565" s="3"/>
      <c r="I7565" s="3"/>
      <c r="J7565" s="3"/>
      <c r="K7565" s="3"/>
      <c r="L7565" s="8"/>
      <c r="M7565" s="1"/>
      <c r="W7565" s="15"/>
    </row>
    <row r="7566" spans="2:23" ht="0" hidden="1" customHeight="1" x14ac:dyDescent="0.2">
      <c r="B7566" s="3"/>
      <c r="C7566" s="3"/>
      <c r="D7566" s="3"/>
      <c r="E7566" s="3"/>
      <c r="F7566" s="3"/>
      <c r="G7566" s="3"/>
      <c r="H7566" s="3"/>
      <c r="I7566" s="3"/>
      <c r="J7566" s="3"/>
      <c r="K7566" s="3"/>
      <c r="L7566" s="8"/>
      <c r="M7566" s="1"/>
      <c r="W7566" s="15"/>
    </row>
    <row r="7567" spans="2:23" ht="0" hidden="1" customHeight="1" x14ac:dyDescent="0.2">
      <c r="B7567" s="3"/>
      <c r="C7567" s="3"/>
      <c r="D7567" s="3"/>
      <c r="E7567" s="3"/>
      <c r="F7567" s="3"/>
      <c r="G7567" s="3"/>
      <c r="H7567" s="3"/>
      <c r="I7567" s="3"/>
      <c r="J7567" s="3"/>
      <c r="K7567" s="3"/>
      <c r="L7567" s="8"/>
      <c r="M7567" s="1"/>
      <c r="W7567" s="15"/>
    </row>
    <row r="7568" spans="2:23" ht="0" hidden="1" customHeight="1" x14ac:dyDescent="0.2">
      <c r="B7568" s="3"/>
      <c r="C7568" s="3"/>
      <c r="D7568" s="3"/>
      <c r="E7568" s="3"/>
      <c r="F7568" s="3"/>
      <c r="G7568" s="3"/>
      <c r="H7568" s="3"/>
      <c r="I7568" s="3"/>
      <c r="J7568" s="3"/>
      <c r="K7568" s="3"/>
      <c r="L7568" s="8"/>
      <c r="M7568" s="1"/>
      <c r="W7568" s="15"/>
    </row>
    <row r="7569" spans="2:23" ht="0" hidden="1" customHeight="1" x14ac:dyDescent="0.2">
      <c r="B7569" s="3"/>
      <c r="C7569" s="3"/>
      <c r="D7569" s="3"/>
      <c r="E7569" s="3"/>
      <c r="F7569" s="3"/>
      <c r="G7569" s="3"/>
      <c r="H7569" s="3"/>
      <c r="I7569" s="3"/>
      <c r="J7569" s="3"/>
      <c r="K7569" s="3"/>
      <c r="L7569" s="8"/>
      <c r="M7569" s="1"/>
      <c r="W7569" s="15"/>
    </row>
    <row r="7570" spans="2:23" ht="0" hidden="1" customHeight="1" x14ac:dyDescent="0.2">
      <c r="B7570" s="3"/>
      <c r="C7570" s="3"/>
      <c r="D7570" s="3"/>
      <c r="E7570" s="3"/>
      <c r="F7570" s="3"/>
      <c r="G7570" s="3"/>
      <c r="H7570" s="3"/>
      <c r="I7570" s="3"/>
      <c r="J7570" s="3"/>
      <c r="K7570" s="3"/>
      <c r="L7570" s="8"/>
      <c r="M7570" s="1"/>
      <c r="W7570" s="15"/>
    </row>
    <row r="7571" spans="2:23" ht="0" hidden="1" customHeight="1" x14ac:dyDescent="0.2">
      <c r="B7571" s="3"/>
      <c r="C7571" s="3"/>
      <c r="D7571" s="3"/>
      <c r="E7571" s="3"/>
      <c r="F7571" s="3"/>
      <c r="G7571" s="3"/>
      <c r="H7571" s="3"/>
      <c r="I7571" s="3"/>
      <c r="J7571" s="3"/>
      <c r="K7571" s="3"/>
      <c r="L7571" s="8"/>
      <c r="M7571" s="1"/>
      <c r="W7571" s="15"/>
    </row>
    <row r="7572" spans="2:23" ht="0" hidden="1" customHeight="1" x14ac:dyDescent="0.2">
      <c r="B7572" s="3"/>
      <c r="C7572" s="3"/>
      <c r="D7572" s="3"/>
      <c r="E7572" s="3"/>
      <c r="F7572" s="3"/>
      <c r="G7572" s="3"/>
      <c r="H7572" s="3"/>
      <c r="I7572" s="3"/>
      <c r="J7572" s="3"/>
      <c r="K7572" s="3"/>
      <c r="L7572" s="8"/>
      <c r="M7572" s="1"/>
      <c r="W7572" s="15"/>
    </row>
    <row r="7573" spans="2:23" ht="0" hidden="1" customHeight="1" x14ac:dyDescent="0.2">
      <c r="B7573" s="3"/>
      <c r="C7573" s="3"/>
      <c r="D7573" s="3"/>
      <c r="E7573" s="3"/>
      <c r="F7573" s="3"/>
      <c r="G7573" s="3"/>
      <c r="H7573" s="3"/>
      <c r="I7573" s="3"/>
      <c r="J7573" s="3"/>
      <c r="K7573" s="3"/>
      <c r="L7573" s="8"/>
      <c r="M7573" s="1"/>
      <c r="W7573" s="15"/>
    </row>
    <row r="7574" spans="2:23" ht="0" hidden="1" customHeight="1" x14ac:dyDescent="0.2">
      <c r="B7574" s="3"/>
      <c r="C7574" s="3"/>
      <c r="D7574" s="3"/>
      <c r="E7574" s="3"/>
      <c r="F7574" s="3"/>
      <c r="G7574" s="3"/>
      <c r="H7574" s="3"/>
      <c r="I7574" s="3"/>
      <c r="J7574" s="3"/>
      <c r="K7574" s="3"/>
      <c r="L7574" s="8"/>
      <c r="M7574" s="1"/>
      <c r="W7574" s="15"/>
    </row>
    <row r="7575" spans="2:23" ht="0" hidden="1" customHeight="1" x14ac:dyDescent="0.2">
      <c r="B7575" s="3"/>
      <c r="C7575" s="3"/>
      <c r="D7575" s="3"/>
      <c r="E7575" s="3"/>
      <c r="F7575" s="3"/>
      <c r="G7575" s="3"/>
      <c r="H7575" s="3"/>
      <c r="I7575" s="3"/>
      <c r="J7575" s="3"/>
      <c r="K7575" s="3"/>
      <c r="L7575" s="8"/>
      <c r="M7575" s="1"/>
      <c r="W7575" s="15"/>
    </row>
    <row r="7576" spans="2:23" ht="0" hidden="1" customHeight="1" x14ac:dyDescent="0.2">
      <c r="B7576" s="3"/>
      <c r="C7576" s="3"/>
      <c r="D7576" s="3"/>
      <c r="E7576" s="3"/>
      <c r="F7576" s="3"/>
      <c r="G7576" s="3"/>
      <c r="H7576" s="3"/>
      <c r="I7576" s="3"/>
      <c r="J7576" s="3"/>
      <c r="K7576" s="3"/>
      <c r="L7576" s="8"/>
      <c r="M7576" s="1"/>
      <c r="W7576" s="15"/>
    </row>
    <row r="7577" spans="2:23" ht="0" hidden="1" customHeight="1" x14ac:dyDescent="0.2">
      <c r="B7577" s="3"/>
      <c r="C7577" s="3"/>
      <c r="D7577" s="3"/>
      <c r="E7577" s="3"/>
      <c r="F7577" s="3"/>
      <c r="G7577" s="3"/>
      <c r="H7577" s="3"/>
      <c r="I7577" s="3"/>
      <c r="J7577" s="3"/>
      <c r="K7577" s="3"/>
      <c r="L7577" s="8"/>
      <c r="M7577" s="1"/>
      <c r="W7577" s="15"/>
    </row>
    <row r="7578" spans="2:23" ht="0" hidden="1" customHeight="1" x14ac:dyDescent="0.2">
      <c r="B7578" s="3"/>
      <c r="C7578" s="3"/>
      <c r="D7578" s="3"/>
      <c r="E7578" s="3"/>
      <c r="F7578" s="3"/>
      <c r="G7578" s="3"/>
      <c r="H7578" s="3"/>
      <c r="I7578" s="3"/>
      <c r="J7578" s="3"/>
      <c r="K7578" s="3"/>
      <c r="L7578" s="8"/>
      <c r="M7578" s="1"/>
      <c r="W7578" s="15"/>
    </row>
    <row r="7579" spans="2:23" ht="0" hidden="1" customHeight="1" x14ac:dyDescent="0.2">
      <c r="B7579" s="3"/>
      <c r="C7579" s="3"/>
      <c r="D7579" s="3"/>
      <c r="E7579" s="3"/>
      <c r="F7579" s="3"/>
      <c r="G7579" s="3"/>
      <c r="H7579" s="3"/>
      <c r="I7579" s="3"/>
      <c r="J7579" s="3"/>
      <c r="K7579" s="3"/>
      <c r="L7579" s="8"/>
      <c r="M7579" s="1"/>
      <c r="W7579" s="15"/>
    </row>
    <row r="7580" spans="2:23" ht="0" hidden="1" customHeight="1" x14ac:dyDescent="0.2">
      <c r="B7580" s="3"/>
      <c r="C7580" s="3"/>
      <c r="D7580" s="3"/>
      <c r="E7580" s="3"/>
      <c r="F7580" s="3"/>
      <c r="G7580" s="3"/>
      <c r="H7580" s="3"/>
      <c r="I7580" s="3"/>
      <c r="J7580" s="3"/>
      <c r="K7580" s="3"/>
      <c r="L7580" s="8"/>
      <c r="M7580" s="1"/>
      <c r="W7580" s="15"/>
    </row>
    <row r="7581" spans="2:23" ht="0" hidden="1" customHeight="1" x14ac:dyDescent="0.2">
      <c r="B7581" s="3"/>
      <c r="C7581" s="3"/>
      <c r="D7581" s="3"/>
      <c r="E7581" s="3"/>
      <c r="F7581" s="3"/>
      <c r="G7581" s="3"/>
      <c r="H7581" s="3"/>
      <c r="I7581" s="3"/>
      <c r="J7581" s="3"/>
      <c r="K7581" s="3"/>
      <c r="L7581" s="8"/>
      <c r="M7581" s="1"/>
      <c r="W7581" s="15"/>
    </row>
    <row r="7582" spans="2:23" ht="0" hidden="1" customHeight="1" x14ac:dyDescent="0.2">
      <c r="B7582" s="3"/>
      <c r="C7582" s="3"/>
      <c r="D7582" s="3"/>
      <c r="E7582" s="3"/>
      <c r="F7582" s="3"/>
      <c r="G7582" s="3"/>
      <c r="H7582" s="3"/>
      <c r="I7582" s="3"/>
      <c r="J7582" s="3"/>
      <c r="K7582" s="3"/>
      <c r="L7582" s="8"/>
      <c r="M7582" s="1"/>
      <c r="W7582" s="15"/>
    </row>
    <row r="7583" spans="2:23" ht="0" hidden="1" customHeight="1" x14ac:dyDescent="0.2">
      <c r="B7583" s="3"/>
      <c r="C7583" s="3"/>
      <c r="D7583" s="3"/>
      <c r="E7583" s="3"/>
      <c r="F7583" s="3"/>
      <c r="G7583" s="3"/>
      <c r="H7583" s="3"/>
      <c r="I7583" s="3"/>
      <c r="J7583" s="3"/>
      <c r="K7583" s="3"/>
      <c r="L7583" s="8"/>
      <c r="M7583" s="1"/>
      <c r="W7583" s="15"/>
    </row>
    <row r="7584" spans="2:23" ht="0" hidden="1" customHeight="1" x14ac:dyDescent="0.2">
      <c r="B7584" s="3"/>
      <c r="C7584" s="3"/>
      <c r="D7584" s="3"/>
      <c r="E7584" s="3"/>
      <c r="F7584" s="3"/>
      <c r="G7584" s="3"/>
      <c r="H7584" s="3"/>
      <c r="I7584" s="3"/>
      <c r="J7584" s="3"/>
      <c r="K7584" s="3"/>
      <c r="L7584" s="8"/>
      <c r="M7584" s="1"/>
      <c r="W7584" s="15"/>
    </row>
    <row r="7585" spans="2:23" ht="0" hidden="1" customHeight="1" x14ac:dyDescent="0.2">
      <c r="B7585" s="3"/>
      <c r="C7585" s="3"/>
      <c r="D7585" s="3"/>
      <c r="E7585" s="3"/>
      <c r="F7585" s="3"/>
      <c r="G7585" s="3"/>
      <c r="H7585" s="3"/>
      <c r="I7585" s="3"/>
      <c r="J7585" s="3"/>
      <c r="K7585" s="3"/>
      <c r="L7585" s="8"/>
      <c r="M7585" s="1"/>
      <c r="W7585" s="15"/>
    </row>
    <row r="7586" spans="2:23" ht="0" hidden="1" customHeight="1" x14ac:dyDescent="0.2">
      <c r="B7586" s="3"/>
      <c r="C7586" s="3"/>
      <c r="D7586" s="3"/>
      <c r="E7586" s="3"/>
      <c r="F7586" s="3"/>
      <c r="G7586" s="3"/>
      <c r="H7586" s="3"/>
      <c r="I7586" s="3"/>
      <c r="J7586" s="3"/>
      <c r="K7586" s="3"/>
      <c r="L7586" s="8"/>
      <c r="M7586" s="1"/>
      <c r="W7586" s="15"/>
    </row>
    <row r="7587" spans="2:23" ht="0" hidden="1" customHeight="1" x14ac:dyDescent="0.2">
      <c r="B7587" s="3"/>
      <c r="C7587" s="3"/>
      <c r="D7587" s="3"/>
      <c r="E7587" s="3"/>
      <c r="F7587" s="3"/>
      <c r="G7587" s="3"/>
      <c r="H7587" s="3"/>
      <c r="I7587" s="3"/>
      <c r="J7587" s="3"/>
      <c r="K7587" s="3"/>
      <c r="L7587" s="8"/>
      <c r="M7587" s="1"/>
      <c r="W7587" s="15"/>
    </row>
    <row r="7588" spans="2:23" ht="0" hidden="1" customHeight="1" x14ac:dyDescent="0.2">
      <c r="B7588" s="3"/>
      <c r="C7588" s="3"/>
      <c r="D7588" s="3"/>
      <c r="E7588" s="3"/>
      <c r="F7588" s="3"/>
      <c r="G7588" s="3"/>
      <c r="H7588" s="3"/>
      <c r="I7588" s="3"/>
      <c r="J7588" s="3"/>
      <c r="K7588" s="3"/>
      <c r="L7588" s="8"/>
      <c r="M7588" s="1"/>
      <c r="W7588" s="15"/>
    </row>
    <row r="7589" spans="2:23" ht="0" hidden="1" customHeight="1" x14ac:dyDescent="0.2">
      <c r="B7589" s="3"/>
      <c r="C7589" s="3"/>
      <c r="D7589" s="3"/>
      <c r="E7589" s="3"/>
      <c r="F7589" s="3"/>
      <c r="G7589" s="3"/>
      <c r="H7589" s="3"/>
      <c r="I7589" s="3"/>
      <c r="J7589" s="3"/>
      <c r="K7589" s="3"/>
      <c r="L7589" s="8"/>
      <c r="M7589" s="1"/>
      <c r="W7589" s="15"/>
    </row>
    <row r="7590" spans="2:23" ht="0" hidden="1" customHeight="1" x14ac:dyDescent="0.2">
      <c r="B7590" s="3"/>
      <c r="C7590" s="3"/>
      <c r="D7590" s="3"/>
      <c r="E7590" s="3"/>
      <c r="F7590" s="3"/>
      <c r="G7590" s="3"/>
      <c r="H7590" s="3"/>
      <c r="I7590" s="3"/>
      <c r="J7590" s="3"/>
      <c r="K7590" s="3"/>
      <c r="L7590" s="8"/>
      <c r="M7590" s="1"/>
      <c r="W7590" s="15"/>
    </row>
    <row r="7591" spans="2:23" ht="0" hidden="1" customHeight="1" x14ac:dyDescent="0.2">
      <c r="B7591" s="3"/>
      <c r="C7591" s="3"/>
      <c r="D7591" s="3"/>
      <c r="E7591" s="3"/>
      <c r="F7591" s="3"/>
      <c r="G7591" s="3"/>
      <c r="H7591" s="3"/>
      <c r="I7591" s="3"/>
      <c r="J7591" s="3"/>
      <c r="K7591" s="3"/>
      <c r="L7591" s="8"/>
      <c r="M7591" s="1"/>
      <c r="W7591" s="15"/>
    </row>
    <row r="7592" spans="2:23" ht="0" hidden="1" customHeight="1" x14ac:dyDescent="0.2">
      <c r="B7592" s="3"/>
      <c r="C7592" s="3"/>
      <c r="D7592" s="3"/>
      <c r="E7592" s="3"/>
      <c r="F7592" s="3"/>
      <c r="G7592" s="3"/>
      <c r="H7592" s="3"/>
      <c r="I7592" s="3"/>
      <c r="J7592" s="3"/>
      <c r="K7592" s="3"/>
      <c r="L7592" s="8"/>
      <c r="M7592" s="1"/>
      <c r="W7592" s="15"/>
    </row>
    <row r="7593" spans="2:23" ht="0" hidden="1" customHeight="1" x14ac:dyDescent="0.2">
      <c r="B7593" s="3"/>
      <c r="C7593" s="3"/>
      <c r="D7593" s="3"/>
      <c r="E7593" s="3"/>
      <c r="F7593" s="3"/>
      <c r="G7593" s="3"/>
      <c r="H7593" s="3"/>
      <c r="I7593" s="3"/>
      <c r="J7593" s="3"/>
      <c r="K7593" s="3"/>
      <c r="L7593" s="8"/>
      <c r="M7593" s="1"/>
      <c r="W7593" s="15"/>
    </row>
    <row r="7594" spans="2:23" ht="0" hidden="1" customHeight="1" x14ac:dyDescent="0.2">
      <c r="B7594" s="3"/>
      <c r="C7594" s="3"/>
      <c r="D7594" s="3"/>
      <c r="E7594" s="3"/>
      <c r="F7594" s="3"/>
      <c r="G7594" s="3"/>
      <c r="H7594" s="3"/>
      <c r="I7594" s="3"/>
      <c r="J7594" s="3"/>
      <c r="K7594" s="3"/>
      <c r="L7594" s="8"/>
      <c r="M7594" s="1"/>
      <c r="W7594" s="15"/>
    </row>
    <row r="7595" spans="2:23" ht="0" hidden="1" customHeight="1" x14ac:dyDescent="0.2">
      <c r="B7595" s="3"/>
      <c r="C7595" s="3"/>
      <c r="D7595" s="3"/>
      <c r="E7595" s="3"/>
      <c r="F7595" s="3"/>
      <c r="G7595" s="3"/>
      <c r="H7595" s="3"/>
      <c r="I7595" s="3"/>
      <c r="J7595" s="3"/>
      <c r="K7595" s="3"/>
      <c r="L7595" s="8"/>
      <c r="M7595" s="1"/>
      <c r="W7595" s="15"/>
    </row>
    <row r="7596" spans="2:23" ht="0" hidden="1" customHeight="1" x14ac:dyDescent="0.2">
      <c r="B7596" s="3"/>
      <c r="C7596" s="3"/>
      <c r="D7596" s="3"/>
      <c r="E7596" s="3"/>
      <c r="F7596" s="3"/>
      <c r="G7596" s="3"/>
      <c r="H7596" s="3"/>
      <c r="I7596" s="3"/>
      <c r="J7596" s="3"/>
      <c r="K7596" s="3"/>
      <c r="L7596" s="8"/>
      <c r="M7596" s="1"/>
      <c r="W7596" s="15"/>
    </row>
    <row r="7597" spans="2:23" ht="0" hidden="1" customHeight="1" x14ac:dyDescent="0.2">
      <c r="B7597" s="3"/>
      <c r="C7597" s="3"/>
      <c r="D7597" s="3"/>
      <c r="E7597" s="3"/>
      <c r="F7597" s="3"/>
      <c r="G7597" s="3"/>
      <c r="H7597" s="3"/>
      <c r="I7597" s="3"/>
      <c r="J7597" s="3"/>
      <c r="K7597" s="3"/>
      <c r="L7597" s="8"/>
      <c r="M7597" s="1"/>
      <c r="W7597" s="15"/>
    </row>
    <row r="7598" spans="2:23" ht="0" hidden="1" customHeight="1" x14ac:dyDescent="0.2">
      <c r="B7598" s="3"/>
      <c r="C7598" s="3"/>
      <c r="D7598" s="3"/>
      <c r="E7598" s="3"/>
      <c r="F7598" s="3"/>
      <c r="G7598" s="3"/>
      <c r="H7598" s="3"/>
      <c r="I7598" s="3"/>
      <c r="J7598" s="3"/>
      <c r="K7598" s="3"/>
      <c r="L7598" s="8"/>
      <c r="M7598" s="1"/>
      <c r="W7598" s="15"/>
    </row>
    <row r="7599" spans="2:23" ht="0" hidden="1" customHeight="1" x14ac:dyDescent="0.2">
      <c r="B7599" s="3"/>
      <c r="C7599" s="3"/>
      <c r="D7599" s="3"/>
      <c r="E7599" s="3"/>
      <c r="F7599" s="3"/>
      <c r="G7599" s="3"/>
      <c r="H7599" s="3"/>
      <c r="I7599" s="3"/>
      <c r="J7599" s="3"/>
      <c r="K7599" s="3"/>
      <c r="L7599" s="8"/>
      <c r="M7599" s="1"/>
      <c r="W7599" s="15"/>
    </row>
    <row r="7600" spans="2:23" ht="0" hidden="1" customHeight="1" x14ac:dyDescent="0.2">
      <c r="B7600" s="3"/>
      <c r="C7600" s="3"/>
      <c r="D7600" s="3"/>
      <c r="E7600" s="3"/>
      <c r="F7600" s="3"/>
      <c r="G7600" s="3"/>
      <c r="H7600" s="3"/>
      <c r="I7600" s="3"/>
      <c r="J7600" s="3"/>
      <c r="K7600" s="3"/>
      <c r="L7600" s="8"/>
      <c r="M7600" s="1"/>
      <c r="W7600" s="15"/>
    </row>
    <row r="7601" spans="2:23" ht="0" hidden="1" customHeight="1" x14ac:dyDescent="0.2">
      <c r="B7601" s="3"/>
      <c r="C7601" s="3"/>
      <c r="D7601" s="3"/>
      <c r="E7601" s="3"/>
      <c r="F7601" s="3"/>
      <c r="G7601" s="3"/>
      <c r="H7601" s="3"/>
      <c r="I7601" s="3"/>
      <c r="J7601" s="3"/>
      <c r="K7601" s="3"/>
      <c r="L7601" s="8"/>
      <c r="M7601" s="1"/>
      <c r="W7601" s="15"/>
    </row>
    <row r="7602" spans="2:23" ht="0" hidden="1" customHeight="1" x14ac:dyDescent="0.2">
      <c r="B7602" s="3"/>
      <c r="C7602" s="3"/>
      <c r="D7602" s="3"/>
      <c r="E7602" s="3"/>
      <c r="F7602" s="3"/>
      <c r="G7602" s="3"/>
      <c r="H7602" s="3"/>
      <c r="I7602" s="3"/>
      <c r="J7602" s="3"/>
      <c r="K7602" s="3"/>
      <c r="L7602" s="8"/>
      <c r="M7602" s="1"/>
      <c r="W7602" s="15"/>
    </row>
    <row r="7603" spans="2:23" ht="0" hidden="1" customHeight="1" x14ac:dyDescent="0.2">
      <c r="B7603" s="3"/>
      <c r="C7603" s="3"/>
      <c r="D7603" s="3"/>
      <c r="E7603" s="3"/>
      <c r="F7603" s="3"/>
      <c r="G7603" s="3"/>
      <c r="H7603" s="3"/>
      <c r="I7603" s="3"/>
      <c r="J7603" s="3"/>
      <c r="K7603" s="3"/>
      <c r="L7603" s="8"/>
      <c r="M7603" s="1"/>
      <c r="W7603" s="15"/>
    </row>
    <row r="7604" spans="2:23" ht="0" hidden="1" customHeight="1" x14ac:dyDescent="0.2">
      <c r="B7604" s="3"/>
      <c r="C7604" s="3"/>
      <c r="D7604" s="3"/>
      <c r="E7604" s="3"/>
      <c r="F7604" s="3"/>
      <c r="G7604" s="3"/>
      <c r="H7604" s="3"/>
      <c r="I7604" s="3"/>
      <c r="J7604" s="3"/>
      <c r="K7604" s="3"/>
      <c r="L7604" s="8"/>
      <c r="M7604" s="1"/>
      <c r="W7604" s="15"/>
    </row>
    <row r="7605" spans="2:23" ht="0" hidden="1" customHeight="1" x14ac:dyDescent="0.2">
      <c r="B7605" s="3"/>
      <c r="C7605" s="3"/>
      <c r="D7605" s="3"/>
      <c r="E7605" s="3"/>
      <c r="F7605" s="3"/>
      <c r="G7605" s="3"/>
      <c r="H7605" s="3"/>
      <c r="I7605" s="3"/>
      <c r="J7605" s="3"/>
      <c r="K7605" s="3"/>
      <c r="L7605" s="8"/>
      <c r="M7605" s="1"/>
      <c r="W7605" s="15"/>
    </row>
    <row r="7606" spans="2:23" ht="0" hidden="1" customHeight="1" x14ac:dyDescent="0.2">
      <c r="B7606" s="3"/>
      <c r="C7606" s="3"/>
      <c r="D7606" s="3"/>
      <c r="E7606" s="3"/>
      <c r="F7606" s="3"/>
      <c r="G7606" s="3"/>
      <c r="H7606" s="3"/>
      <c r="I7606" s="3"/>
      <c r="J7606" s="3"/>
      <c r="K7606" s="3"/>
      <c r="L7606" s="8"/>
      <c r="M7606" s="1"/>
      <c r="W7606" s="15"/>
    </row>
    <row r="7607" spans="2:23" ht="0" hidden="1" customHeight="1" x14ac:dyDescent="0.2">
      <c r="B7607" s="3"/>
      <c r="C7607" s="3"/>
      <c r="D7607" s="3"/>
      <c r="E7607" s="3"/>
      <c r="F7607" s="3"/>
      <c r="G7607" s="3"/>
      <c r="H7607" s="3"/>
      <c r="I7607" s="3"/>
      <c r="J7607" s="3"/>
      <c r="K7607" s="3"/>
      <c r="L7607" s="8"/>
      <c r="M7607" s="1"/>
      <c r="W7607" s="15"/>
    </row>
    <row r="7608" spans="2:23" ht="0" hidden="1" customHeight="1" x14ac:dyDescent="0.2">
      <c r="B7608" s="3"/>
      <c r="C7608" s="3"/>
      <c r="D7608" s="3"/>
      <c r="E7608" s="3"/>
      <c r="F7608" s="3"/>
      <c r="G7608" s="3"/>
      <c r="H7608" s="3"/>
      <c r="I7608" s="3"/>
      <c r="J7608" s="3"/>
      <c r="K7608" s="3"/>
      <c r="L7608" s="8"/>
      <c r="M7608" s="1"/>
      <c r="W7608" s="15"/>
    </row>
    <row r="7609" spans="2:23" ht="0" hidden="1" customHeight="1" x14ac:dyDescent="0.2">
      <c r="B7609" s="3"/>
      <c r="C7609" s="3"/>
      <c r="D7609" s="3"/>
      <c r="E7609" s="3"/>
      <c r="F7609" s="3"/>
      <c r="G7609" s="3"/>
      <c r="H7609" s="3"/>
      <c r="I7609" s="3"/>
      <c r="J7609" s="3"/>
      <c r="K7609" s="3"/>
      <c r="L7609" s="8"/>
      <c r="M7609" s="1"/>
      <c r="W7609" s="15"/>
    </row>
    <row r="7610" spans="2:23" ht="0" hidden="1" customHeight="1" x14ac:dyDescent="0.2">
      <c r="B7610" s="3"/>
      <c r="C7610" s="3"/>
      <c r="D7610" s="3"/>
      <c r="E7610" s="3"/>
      <c r="F7610" s="3"/>
      <c r="G7610" s="3"/>
      <c r="H7610" s="3"/>
      <c r="I7610" s="3"/>
      <c r="J7610" s="3"/>
      <c r="K7610" s="3"/>
      <c r="L7610" s="8"/>
      <c r="M7610" s="1"/>
      <c r="W7610" s="15"/>
    </row>
    <row r="7611" spans="2:23" ht="0" hidden="1" customHeight="1" x14ac:dyDescent="0.2">
      <c r="B7611" s="3"/>
      <c r="C7611" s="3"/>
      <c r="D7611" s="3"/>
      <c r="E7611" s="3"/>
      <c r="F7611" s="3"/>
      <c r="G7611" s="3"/>
      <c r="H7611" s="3"/>
      <c r="I7611" s="3"/>
      <c r="J7611" s="3"/>
      <c r="K7611" s="3"/>
      <c r="L7611" s="8"/>
      <c r="M7611" s="1"/>
      <c r="W7611" s="15"/>
    </row>
    <row r="7612" spans="2:23" ht="0" hidden="1" customHeight="1" x14ac:dyDescent="0.2">
      <c r="B7612" s="3"/>
      <c r="C7612" s="3"/>
      <c r="D7612" s="3"/>
      <c r="E7612" s="3"/>
      <c r="F7612" s="3"/>
      <c r="G7612" s="3"/>
      <c r="H7612" s="3"/>
      <c r="I7612" s="3"/>
      <c r="J7612" s="3"/>
      <c r="K7612" s="3"/>
      <c r="L7612" s="8"/>
      <c r="M7612" s="1"/>
      <c r="W7612" s="15"/>
    </row>
    <row r="7613" spans="2:23" ht="0" hidden="1" customHeight="1" x14ac:dyDescent="0.2">
      <c r="B7613" s="3"/>
      <c r="C7613" s="3"/>
      <c r="D7613" s="3"/>
      <c r="E7613" s="3"/>
      <c r="F7613" s="3"/>
      <c r="G7613" s="3"/>
      <c r="H7613" s="3"/>
      <c r="I7613" s="3"/>
      <c r="J7613" s="3"/>
      <c r="K7613" s="3"/>
      <c r="L7613" s="8"/>
      <c r="M7613" s="1"/>
      <c r="W7613" s="15"/>
    </row>
    <row r="7614" spans="2:23" ht="0" hidden="1" customHeight="1" x14ac:dyDescent="0.2">
      <c r="B7614" s="3"/>
      <c r="C7614" s="3"/>
      <c r="D7614" s="3"/>
      <c r="E7614" s="3"/>
      <c r="F7614" s="3"/>
      <c r="G7614" s="3"/>
      <c r="H7614" s="3"/>
      <c r="I7614" s="3"/>
      <c r="J7614" s="3"/>
      <c r="K7614" s="3"/>
      <c r="L7614" s="8"/>
      <c r="M7614" s="1"/>
      <c r="W7614" s="15"/>
    </row>
    <row r="7615" spans="2:23" ht="0" hidden="1" customHeight="1" x14ac:dyDescent="0.2">
      <c r="B7615" s="3"/>
      <c r="C7615" s="3"/>
      <c r="D7615" s="3"/>
      <c r="E7615" s="3"/>
      <c r="F7615" s="3"/>
      <c r="G7615" s="3"/>
      <c r="H7615" s="3"/>
      <c r="I7615" s="3"/>
      <c r="J7615" s="3"/>
      <c r="K7615" s="3"/>
      <c r="L7615" s="8"/>
      <c r="M7615" s="1"/>
      <c r="W7615" s="15"/>
    </row>
    <row r="7616" spans="2:23" ht="0" hidden="1" customHeight="1" x14ac:dyDescent="0.2">
      <c r="B7616" s="3"/>
      <c r="C7616" s="3"/>
      <c r="D7616" s="3"/>
      <c r="E7616" s="3"/>
      <c r="F7616" s="3"/>
      <c r="G7616" s="3"/>
      <c r="H7616" s="3"/>
      <c r="I7616" s="3"/>
      <c r="J7616" s="3"/>
      <c r="K7616" s="3"/>
      <c r="L7616" s="8"/>
      <c r="M7616" s="1"/>
      <c r="W7616" s="15"/>
    </row>
    <row r="7617" spans="2:23" ht="0" hidden="1" customHeight="1" x14ac:dyDescent="0.2">
      <c r="B7617" s="3"/>
      <c r="C7617" s="3"/>
      <c r="D7617" s="3"/>
      <c r="E7617" s="3"/>
      <c r="F7617" s="3"/>
      <c r="G7617" s="3"/>
      <c r="H7617" s="3"/>
      <c r="I7617" s="3"/>
      <c r="J7617" s="3"/>
      <c r="K7617" s="3"/>
      <c r="L7617" s="8"/>
      <c r="M7617" s="1"/>
      <c r="W7617" s="15"/>
    </row>
    <row r="7618" spans="2:23" ht="0" hidden="1" customHeight="1" x14ac:dyDescent="0.2">
      <c r="B7618" s="3"/>
      <c r="C7618" s="3"/>
      <c r="D7618" s="3"/>
      <c r="E7618" s="3"/>
      <c r="F7618" s="3"/>
      <c r="G7618" s="3"/>
      <c r="H7618" s="3"/>
      <c r="I7618" s="3"/>
      <c r="J7618" s="3"/>
      <c r="K7618" s="3"/>
      <c r="L7618" s="8"/>
      <c r="M7618" s="1"/>
      <c r="W7618" s="15"/>
    </row>
    <row r="7619" spans="2:23" ht="0" hidden="1" customHeight="1" x14ac:dyDescent="0.2">
      <c r="B7619" s="3"/>
      <c r="C7619" s="3"/>
      <c r="D7619" s="3"/>
      <c r="E7619" s="3"/>
      <c r="F7619" s="3"/>
      <c r="G7619" s="3"/>
      <c r="H7619" s="3"/>
      <c r="I7619" s="3"/>
      <c r="J7619" s="3"/>
      <c r="K7619" s="3"/>
      <c r="L7619" s="8"/>
      <c r="M7619" s="1"/>
      <c r="W7619" s="15"/>
    </row>
    <row r="7620" spans="2:23" ht="0" hidden="1" customHeight="1" x14ac:dyDescent="0.2">
      <c r="B7620" s="3"/>
      <c r="C7620" s="3"/>
      <c r="D7620" s="3"/>
      <c r="E7620" s="3"/>
      <c r="F7620" s="3"/>
      <c r="G7620" s="3"/>
      <c r="H7620" s="3"/>
      <c r="I7620" s="3"/>
      <c r="J7620" s="3"/>
      <c r="K7620" s="3"/>
      <c r="L7620" s="8"/>
      <c r="M7620" s="1"/>
      <c r="W7620" s="15"/>
    </row>
    <row r="7621" spans="2:23" ht="0" hidden="1" customHeight="1" x14ac:dyDescent="0.2">
      <c r="B7621" s="3"/>
      <c r="C7621" s="3"/>
      <c r="D7621" s="3"/>
      <c r="E7621" s="3"/>
      <c r="F7621" s="3"/>
      <c r="G7621" s="3"/>
      <c r="H7621" s="3"/>
      <c r="I7621" s="3"/>
      <c r="J7621" s="3"/>
      <c r="K7621" s="3"/>
      <c r="L7621" s="8"/>
      <c r="M7621" s="1"/>
      <c r="W7621" s="15"/>
    </row>
    <row r="7622" spans="2:23" ht="0" hidden="1" customHeight="1" x14ac:dyDescent="0.2">
      <c r="B7622" s="3"/>
      <c r="C7622" s="3"/>
      <c r="D7622" s="3"/>
      <c r="E7622" s="3"/>
      <c r="F7622" s="3"/>
      <c r="G7622" s="3"/>
      <c r="H7622" s="3"/>
      <c r="I7622" s="3"/>
      <c r="J7622" s="3"/>
      <c r="K7622" s="3"/>
      <c r="L7622" s="8"/>
      <c r="M7622" s="1"/>
      <c r="W7622" s="15"/>
    </row>
    <row r="7623" spans="2:23" ht="0" hidden="1" customHeight="1" x14ac:dyDescent="0.2">
      <c r="B7623" s="3"/>
      <c r="C7623" s="3"/>
      <c r="D7623" s="3"/>
      <c r="E7623" s="3"/>
      <c r="F7623" s="3"/>
      <c r="G7623" s="3"/>
      <c r="H7623" s="3"/>
      <c r="I7623" s="3"/>
      <c r="J7623" s="3"/>
      <c r="K7623" s="3"/>
      <c r="L7623" s="8"/>
      <c r="M7623" s="1"/>
      <c r="W7623" s="15"/>
    </row>
    <row r="7624" spans="2:23" ht="0" hidden="1" customHeight="1" x14ac:dyDescent="0.2">
      <c r="B7624" s="3"/>
      <c r="C7624" s="3"/>
      <c r="D7624" s="3"/>
      <c r="E7624" s="3"/>
      <c r="F7624" s="3"/>
      <c r="G7624" s="3"/>
      <c r="H7624" s="3"/>
      <c r="I7624" s="3"/>
      <c r="J7624" s="3"/>
      <c r="K7624" s="3"/>
      <c r="L7624" s="8"/>
      <c r="M7624" s="1"/>
      <c r="W7624" s="15"/>
    </row>
    <row r="7625" spans="2:23" ht="0" hidden="1" customHeight="1" x14ac:dyDescent="0.2">
      <c r="B7625" s="3"/>
      <c r="C7625" s="3"/>
      <c r="D7625" s="3"/>
      <c r="E7625" s="3"/>
      <c r="F7625" s="3"/>
      <c r="G7625" s="3"/>
      <c r="H7625" s="3"/>
      <c r="I7625" s="3"/>
      <c r="J7625" s="3"/>
      <c r="K7625" s="3"/>
      <c r="L7625" s="8"/>
      <c r="M7625" s="1"/>
      <c r="W7625" s="15"/>
    </row>
    <row r="7626" spans="2:23" ht="0" hidden="1" customHeight="1" x14ac:dyDescent="0.2">
      <c r="B7626" s="3"/>
      <c r="C7626" s="3"/>
      <c r="D7626" s="3"/>
      <c r="E7626" s="3"/>
      <c r="F7626" s="3"/>
      <c r="G7626" s="3"/>
      <c r="H7626" s="3"/>
      <c r="I7626" s="3"/>
      <c r="J7626" s="3"/>
      <c r="K7626" s="3"/>
      <c r="L7626" s="8"/>
      <c r="M7626" s="1"/>
      <c r="W7626" s="15"/>
    </row>
    <row r="7627" spans="2:23" ht="0" hidden="1" customHeight="1" x14ac:dyDescent="0.2">
      <c r="B7627" s="3"/>
      <c r="C7627" s="3"/>
      <c r="D7627" s="3"/>
      <c r="E7627" s="3"/>
      <c r="F7627" s="3"/>
      <c r="G7627" s="3"/>
      <c r="H7627" s="3"/>
      <c r="I7627" s="3"/>
      <c r="J7627" s="3"/>
      <c r="K7627" s="3"/>
      <c r="L7627" s="8"/>
      <c r="M7627" s="1"/>
      <c r="W7627" s="15"/>
    </row>
    <row r="7628" spans="2:23" ht="0" hidden="1" customHeight="1" x14ac:dyDescent="0.2">
      <c r="B7628" s="3"/>
      <c r="C7628" s="3"/>
      <c r="D7628" s="3"/>
      <c r="E7628" s="3"/>
      <c r="F7628" s="3"/>
      <c r="G7628" s="3"/>
      <c r="H7628" s="3"/>
      <c r="I7628" s="3"/>
      <c r="J7628" s="3"/>
      <c r="K7628" s="3"/>
      <c r="L7628" s="8"/>
      <c r="M7628" s="1"/>
      <c r="W7628" s="15"/>
    </row>
    <row r="7629" spans="2:23" ht="0" hidden="1" customHeight="1" x14ac:dyDescent="0.2">
      <c r="B7629" s="3"/>
      <c r="C7629" s="3"/>
      <c r="D7629" s="3"/>
      <c r="E7629" s="3"/>
      <c r="F7629" s="3"/>
      <c r="G7629" s="3"/>
      <c r="H7629" s="3"/>
      <c r="I7629" s="3"/>
      <c r="J7629" s="3"/>
      <c r="K7629" s="3"/>
      <c r="L7629" s="8"/>
      <c r="M7629" s="1"/>
      <c r="W7629" s="15"/>
    </row>
    <row r="7630" spans="2:23" ht="0" hidden="1" customHeight="1" x14ac:dyDescent="0.2">
      <c r="B7630" s="3"/>
      <c r="C7630" s="3"/>
      <c r="D7630" s="3"/>
      <c r="E7630" s="3"/>
      <c r="F7630" s="3"/>
      <c r="G7630" s="3"/>
      <c r="H7630" s="3"/>
      <c r="I7630" s="3"/>
      <c r="J7630" s="3"/>
      <c r="K7630" s="3"/>
      <c r="L7630" s="8"/>
      <c r="M7630" s="1"/>
      <c r="W7630" s="15"/>
    </row>
    <row r="7631" spans="2:23" ht="0" hidden="1" customHeight="1" x14ac:dyDescent="0.2">
      <c r="B7631" s="3"/>
      <c r="C7631" s="3"/>
      <c r="D7631" s="3"/>
      <c r="E7631" s="3"/>
      <c r="F7631" s="3"/>
      <c r="G7631" s="3"/>
      <c r="H7631" s="3"/>
      <c r="I7631" s="3"/>
      <c r="J7631" s="3"/>
      <c r="K7631" s="3"/>
      <c r="L7631" s="8"/>
      <c r="M7631" s="1"/>
      <c r="W7631" s="15"/>
    </row>
    <row r="7632" spans="2:23" ht="0" hidden="1" customHeight="1" x14ac:dyDescent="0.2">
      <c r="B7632" s="3"/>
      <c r="C7632" s="3"/>
      <c r="D7632" s="3"/>
      <c r="E7632" s="3"/>
      <c r="F7632" s="3"/>
      <c r="G7632" s="3"/>
      <c r="H7632" s="3"/>
      <c r="I7632" s="3"/>
      <c r="J7632" s="3"/>
      <c r="K7632" s="3"/>
      <c r="L7632" s="8"/>
      <c r="M7632" s="1"/>
      <c r="W7632" s="15"/>
    </row>
    <row r="7633" spans="2:23" ht="0" hidden="1" customHeight="1" x14ac:dyDescent="0.2">
      <c r="B7633" s="3"/>
      <c r="C7633" s="3"/>
      <c r="D7633" s="3"/>
      <c r="E7633" s="3"/>
      <c r="F7633" s="3"/>
      <c r="G7633" s="3"/>
      <c r="H7633" s="3"/>
      <c r="I7633" s="3"/>
      <c r="J7633" s="3"/>
      <c r="K7633" s="3"/>
      <c r="L7633" s="8"/>
      <c r="M7633" s="1"/>
      <c r="W7633" s="15"/>
    </row>
    <row r="7634" spans="2:23" ht="0" hidden="1" customHeight="1" x14ac:dyDescent="0.2">
      <c r="B7634" s="3"/>
      <c r="C7634" s="3"/>
      <c r="D7634" s="3"/>
      <c r="E7634" s="3"/>
      <c r="F7634" s="3"/>
      <c r="G7634" s="3"/>
      <c r="H7634" s="3"/>
      <c r="I7634" s="3"/>
      <c r="J7634" s="3"/>
      <c r="K7634" s="3"/>
      <c r="L7634" s="8"/>
      <c r="M7634" s="1"/>
      <c r="W7634" s="15"/>
    </row>
    <row r="7635" spans="2:23" ht="0" hidden="1" customHeight="1" x14ac:dyDescent="0.2">
      <c r="B7635" s="3"/>
      <c r="C7635" s="3"/>
      <c r="D7635" s="3"/>
      <c r="E7635" s="3"/>
      <c r="F7635" s="3"/>
      <c r="G7635" s="3"/>
      <c r="H7635" s="3"/>
      <c r="I7635" s="3"/>
      <c r="J7635" s="3"/>
      <c r="K7635" s="3"/>
      <c r="L7635" s="8"/>
      <c r="M7635" s="1"/>
      <c r="W7635" s="15"/>
    </row>
    <row r="7636" spans="2:23" ht="0" hidden="1" customHeight="1" x14ac:dyDescent="0.2">
      <c r="B7636" s="3"/>
      <c r="C7636" s="3"/>
      <c r="D7636" s="3"/>
      <c r="E7636" s="3"/>
      <c r="F7636" s="3"/>
      <c r="G7636" s="3"/>
      <c r="H7636" s="3"/>
      <c r="I7636" s="3"/>
      <c r="J7636" s="3"/>
      <c r="K7636" s="3"/>
      <c r="L7636" s="8"/>
      <c r="M7636" s="1"/>
      <c r="W7636" s="15"/>
    </row>
    <row r="7637" spans="2:23" ht="0" hidden="1" customHeight="1" x14ac:dyDescent="0.2">
      <c r="B7637" s="3"/>
      <c r="C7637" s="3"/>
      <c r="D7637" s="3"/>
      <c r="E7637" s="3"/>
      <c r="F7637" s="3"/>
      <c r="G7637" s="3"/>
      <c r="H7637" s="3"/>
      <c r="I7637" s="3"/>
      <c r="J7637" s="3"/>
      <c r="K7637" s="3"/>
      <c r="L7637" s="8"/>
      <c r="M7637" s="1"/>
      <c r="W7637" s="15"/>
    </row>
    <row r="7638" spans="2:23" ht="0" hidden="1" customHeight="1" x14ac:dyDescent="0.2">
      <c r="B7638" s="3"/>
      <c r="C7638" s="3"/>
      <c r="D7638" s="3"/>
      <c r="E7638" s="3"/>
      <c r="F7638" s="3"/>
      <c r="G7638" s="3"/>
      <c r="H7638" s="3"/>
      <c r="I7638" s="3"/>
      <c r="J7638" s="3"/>
      <c r="K7638" s="3"/>
      <c r="L7638" s="8"/>
      <c r="M7638" s="1"/>
      <c r="W7638" s="15"/>
    </row>
    <row r="7639" spans="2:23" ht="0" hidden="1" customHeight="1" x14ac:dyDescent="0.2">
      <c r="B7639" s="3"/>
      <c r="C7639" s="3"/>
      <c r="D7639" s="3"/>
      <c r="E7639" s="3"/>
      <c r="F7639" s="3"/>
      <c r="G7639" s="3"/>
      <c r="H7639" s="3"/>
      <c r="I7639" s="3"/>
      <c r="J7639" s="3"/>
      <c r="K7639" s="3"/>
      <c r="L7639" s="8"/>
      <c r="M7639" s="1"/>
      <c r="W7639" s="15"/>
    </row>
    <row r="7640" spans="2:23" ht="0" hidden="1" customHeight="1" x14ac:dyDescent="0.2">
      <c r="B7640" s="3"/>
      <c r="C7640" s="3"/>
      <c r="D7640" s="3"/>
      <c r="E7640" s="3"/>
      <c r="F7640" s="3"/>
      <c r="G7640" s="3"/>
      <c r="H7640" s="3"/>
      <c r="I7640" s="3"/>
      <c r="J7640" s="3"/>
      <c r="K7640" s="3"/>
      <c r="L7640" s="8"/>
      <c r="M7640" s="1"/>
      <c r="W7640" s="15"/>
    </row>
    <row r="7641" spans="2:23" ht="0" hidden="1" customHeight="1" x14ac:dyDescent="0.2">
      <c r="B7641" s="3"/>
      <c r="C7641" s="3"/>
      <c r="D7641" s="3"/>
      <c r="E7641" s="3"/>
      <c r="F7641" s="3"/>
      <c r="G7641" s="3"/>
      <c r="H7641" s="3"/>
      <c r="I7641" s="3"/>
      <c r="J7641" s="3"/>
      <c r="K7641" s="3"/>
      <c r="L7641" s="8"/>
      <c r="M7641" s="1"/>
      <c r="W7641" s="15"/>
    </row>
    <row r="7642" spans="2:23" ht="0" hidden="1" customHeight="1" x14ac:dyDescent="0.2">
      <c r="B7642" s="3"/>
      <c r="C7642" s="3"/>
      <c r="D7642" s="3"/>
      <c r="E7642" s="3"/>
      <c r="F7642" s="3"/>
      <c r="G7642" s="3"/>
      <c r="H7642" s="3"/>
      <c r="I7642" s="3"/>
      <c r="J7642" s="3"/>
      <c r="K7642" s="3"/>
      <c r="L7642" s="8"/>
      <c r="M7642" s="1"/>
      <c r="W7642" s="15"/>
    </row>
    <row r="7643" spans="2:23" ht="0" hidden="1" customHeight="1" x14ac:dyDescent="0.2">
      <c r="B7643" s="3"/>
      <c r="C7643" s="3"/>
      <c r="D7643" s="3"/>
      <c r="E7643" s="3"/>
      <c r="F7643" s="3"/>
      <c r="G7643" s="3"/>
      <c r="H7643" s="3"/>
      <c r="I7643" s="3"/>
      <c r="J7643" s="3"/>
      <c r="K7643" s="3"/>
      <c r="L7643" s="8"/>
      <c r="M7643" s="1"/>
      <c r="W7643" s="15"/>
    </row>
    <row r="7644" spans="2:23" ht="0" hidden="1" customHeight="1" x14ac:dyDescent="0.2">
      <c r="B7644" s="3"/>
      <c r="C7644" s="3"/>
      <c r="D7644" s="3"/>
      <c r="E7644" s="3"/>
      <c r="F7644" s="3"/>
      <c r="G7644" s="3"/>
      <c r="H7644" s="3"/>
      <c r="I7644" s="3"/>
      <c r="J7644" s="3"/>
      <c r="K7644" s="3"/>
      <c r="L7644" s="8"/>
      <c r="M7644" s="1"/>
      <c r="W7644" s="15"/>
    </row>
    <row r="7645" spans="2:23" ht="0" hidden="1" customHeight="1" x14ac:dyDescent="0.2">
      <c r="B7645" s="3"/>
      <c r="C7645" s="3"/>
      <c r="D7645" s="3"/>
      <c r="E7645" s="3"/>
      <c r="F7645" s="3"/>
      <c r="G7645" s="3"/>
      <c r="H7645" s="3"/>
      <c r="I7645" s="3"/>
      <c r="J7645" s="3"/>
      <c r="K7645" s="3"/>
      <c r="L7645" s="8"/>
      <c r="M7645" s="1"/>
      <c r="W7645" s="15"/>
    </row>
    <row r="7646" spans="2:23" ht="0" hidden="1" customHeight="1" x14ac:dyDescent="0.2">
      <c r="B7646" s="3"/>
      <c r="C7646" s="3"/>
      <c r="D7646" s="3"/>
      <c r="E7646" s="3"/>
      <c r="F7646" s="3"/>
      <c r="G7646" s="3"/>
      <c r="H7646" s="3"/>
      <c r="I7646" s="3"/>
      <c r="J7646" s="3"/>
      <c r="K7646" s="3"/>
      <c r="L7646" s="8"/>
      <c r="M7646" s="1"/>
      <c r="W7646" s="15"/>
    </row>
    <row r="7647" spans="2:23" ht="0" hidden="1" customHeight="1" x14ac:dyDescent="0.2">
      <c r="B7647" s="3"/>
      <c r="C7647" s="3"/>
      <c r="D7647" s="3"/>
      <c r="E7647" s="3"/>
      <c r="F7647" s="3"/>
      <c r="G7647" s="3"/>
      <c r="H7647" s="3"/>
      <c r="I7647" s="3"/>
      <c r="J7647" s="3"/>
      <c r="K7647" s="3"/>
      <c r="L7647" s="8"/>
      <c r="M7647" s="1"/>
      <c r="W7647" s="15"/>
    </row>
    <row r="7648" spans="2:23" ht="0" hidden="1" customHeight="1" x14ac:dyDescent="0.2">
      <c r="B7648" s="3"/>
      <c r="C7648" s="3"/>
      <c r="D7648" s="3"/>
      <c r="E7648" s="3"/>
      <c r="F7648" s="3"/>
      <c r="G7648" s="3"/>
      <c r="H7648" s="3"/>
      <c r="I7648" s="3"/>
      <c r="J7648" s="3"/>
      <c r="K7648" s="3"/>
      <c r="L7648" s="8"/>
      <c r="M7648" s="1"/>
      <c r="W7648" s="15"/>
    </row>
    <row r="7649" spans="2:23" ht="0" hidden="1" customHeight="1" x14ac:dyDescent="0.2">
      <c r="B7649" s="3"/>
      <c r="C7649" s="3"/>
      <c r="D7649" s="3"/>
      <c r="E7649" s="3"/>
      <c r="F7649" s="3"/>
      <c r="G7649" s="3"/>
      <c r="H7649" s="3"/>
      <c r="I7649" s="3"/>
      <c r="J7649" s="3"/>
      <c r="K7649" s="3"/>
      <c r="L7649" s="8"/>
      <c r="M7649" s="1"/>
      <c r="W7649" s="15"/>
    </row>
    <row r="7650" spans="2:23" ht="0" hidden="1" customHeight="1" x14ac:dyDescent="0.2">
      <c r="B7650" s="3"/>
      <c r="C7650" s="3"/>
      <c r="D7650" s="3"/>
      <c r="E7650" s="3"/>
      <c r="F7650" s="3"/>
      <c r="G7650" s="3"/>
      <c r="H7650" s="3"/>
      <c r="I7650" s="3"/>
      <c r="J7650" s="3"/>
      <c r="K7650" s="3"/>
      <c r="L7650" s="8"/>
      <c r="M7650" s="1"/>
      <c r="W7650" s="15"/>
    </row>
    <row r="7651" spans="2:23" ht="0" hidden="1" customHeight="1" x14ac:dyDescent="0.2">
      <c r="B7651" s="3"/>
      <c r="C7651" s="3"/>
      <c r="D7651" s="3"/>
      <c r="E7651" s="3"/>
      <c r="F7651" s="3"/>
      <c r="G7651" s="3"/>
      <c r="H7651" s="3"/>
      <c r="I7651" s="3"/>
      <c r="J7651" s="3"/>
      <c r="K7651" s="3"/>
      <c r="L7651" s="8"/>
      <c r="M7651" s="1"/>
      <c r="W7651" s="15"/>
    </row>
    <row r="7652" spans="2:23" ht="0" hidden="1" customHeight="1" x14ac:dyDescent="0.2">
      <c r="B7652" s="3"/>
      <c r="C7652" s="3"/>
      <c r="D7652" s="3"/>
      <c r="E7652" s="3"/>
      <c r="F7652" s="3"/>
      <c r="G7652" s="3"/>
      <c r="H7652" s="3"/>
      <c r="I7652" s="3"/>
      <c r="J7652" s="3"/>
      <c r="K7652" s="3"/>
      <c r="L7652" s="8"/>
      <c r="M7652" s="1"/>
      <c r="W7652" s="15"/>
    </row>
    <row r="7653" spans="2:23" ht="0" hidden="1" customHeight="1" x14ac:dyDescent="0.2">
      <c r="B7653" s="3"/>
      <c r="C7653" s="3"/>
      <c r="D7653" s="3"/>
      <c r="E7653" s="3"/>
      <c r="F7653" s="3"/>
      <c r="G7653" s="3"/>
      <c r="H7653" s="3"/>
      <c r="I7653" s="3"/>
      <c r="J7653" s="3"/>
      <c r="K7653" s="3"/>
      <c r="L7653" s="8"/>
      <c r="M7653" s="1"/>
      <c r="W7653" s="15"/>
    </row>
    <row r="7654" spans="2:23" ht="0" hidden="1" customHeight="1" x14ac:dyDescent="0.2">
      <c r="B7654" s="3"/>
      <c r="C7654" s="3"/>
      <c r="D7654" s="3"/>
      <c r="E7654" s="3"/>
      <c r="F7654" s="3"/>
      <c r="G7654" s="3"/>
      <c r="H7654" s="3"/>
      <c r="I7654" s="3"/>
      <c r="J7654" s="3"/>
      <c r="K7654" s="3"/>
      <c r="L7654" s="8"/>
      <c r="M7654" s="1"/>
      <c r="W7654" s="15"/>
    </row>
    <row r="7655" spans="2:23" ht="0" hidden="1" customHeight="1" x14ac:dyDescent="0.2">
      <c r="B7655" s="3"/>
      <c r="C7655" s="3"/>
      <c r="D7655" s="3"/>
      <c r="E7655" s="3"/>
      <c r="F7655" s="3"/>
      <c r="G7655" s="3"/>
      <c r="H7655" s="3"/>
      <c r="I7655" s="3"/>
      <c r="J7655" s="3"/>
      <c r="K7655" s="3"/>
      <c r="L7655" s="8"/>
      <c r="M7655" s="1"/>
      <c r="W7655" s="15"/>
    </row>
    <row r="7656" spans="2:23" ht="0" hidden="1" customHeight="1" x14ac:dyDescent="0.2">
      <c r="B7656" s="3"/>
      <c r="C7656" s="3"/>
      <c r="D7656" s="3"/>
      <c r="E7656" s="3"/>
      <c r="F7656" s="3"/>
      <c r="G7656" s="3"/>
      <c r="H7656" s="3"/>
      <c r="I7656" s="3"/>
      <c r="J7656" s="3"/>
      <c r="K7656" s="3"/>
      <c r="L7656" s="8"/>
      <c r="M7656" s="1"/>
      <c r="W7656" s="15"/>
    </row>
    <row r="7657" spans="2:23" ht="0" hidden="1" customHeight="1" x14ac:dyDescent="0.2">
      <c r="B7657" s="3"/>
      <c r="C7657" s="3"/>
      <c r="D7657" s="3"/>
      <c r="E7657" s="3"/>
      <c r="F7657" s="3"/>
      <c r="G7657" s="3"/>
      <c r="H7657" s="3"/>
      <c r="I7657" s="3"/>
      <c r="J7657" s="3"/>
      <c r="K7657" s="3"/>
      <c r="L7657" s="8"/>
      <c r="M7657" s="1"/>
      <c r="W7657" s="15"/>
    </row>
    <row r="7658" spans="2:23" ht="0" hidden="1" customHeight="1" x14ac:dyDescent="0.2">
      <c r="B7658" s="3"/>
      <c r="C7658" s="3"/>
      <c r="D7658" s="3"/>
      <c r="E7658" s="3"/>
      <c r="F7658" s="3"/>
      <c r="G7658" s="3"/>
      <c r="H7658" s="3"/>
      <c r="I7658" s="3"/>
      <c r="J7658" s="3"/>
      <c r="K7658" s="3"/>
      <c r="L7658" s="8"/>
      <c r="M7658" s="1"/>
      <c r="W7658" s="15"/>
    </row>
    <row r="7659" spans="2:23" ht="0" hidden="1" customHeight="1" x14ac:dyDescent="0.2">
      <c r="B7659" s="3"/>
      <c r="C7659" s="3"/>
      <c r="D7659" s="3"/>
      <c r="E7659" s="3"/>
      <c r="F7659" s="3"/>
      <c r="G7659" s="3"/>
      <c r="H7659" s="3"/>
      <c r="I7659" s="3"/>
      <c r="J7659" s="3"/>
      <c r="K7659" s="3"/>
      <c r="L7659" s="8"/>
      <c r="M7659" s="1"/>
      <c r="W7659" s="15"/>
    </row>
    <row r="7660" spans="2:23" ht="0" hidden="1" customHeight="1" x14ac:dyDescent="0.2">
      <c r="B7660" s="3"/>
      <c r="C7660" s="3"/>
      <c r="D7660" s="3"/>
      <c r="E7660" s="3"/>
      <c r="F7660" s="3"/>
      <c r="G7660" s="3"/>
      <c r="H7660" s="3"/>
      <c r="I7660" s="3"/>
      <c r="J7660" s="3"/>
      <c r="K7660" s="3"/>
      <c r="L7660" s="8"/>
      <c r="M7660" s="1"/>
      <c r="W7660" s="15"/>
    </row>
    <row r="7661" spans="2:23" ht="0" hidden="1" customHeight="1" x14ac:dyDescent="0.2">
      <c r="B7661" s="3"/>
      <c r="C7661" s="3"/>
      <c r="D7661" s="3"/>
      <c r="E7661" s="3"/>
      <c r="F7661" s="3"/>
      <c r="G7661" s="3"/>
      <c r="H7661" s="3"/>
      <c r="I7661" s="3"/>
      <c r="J7661" s="3"/>
      <c r="K7661" s="3"/>
      <c r="L7661" s="8"/>
      <c r="M7661" s="1"/>
      <c r="W7661" s="15"/>
    </row>
    <row r="7662" spans="2:23" ht="0" hidden="1" customHeight="1" x14ac:dyDescent="0.2">
      <c r="B7662" s="3"/>
      <c r="C7662" s="3"/>
      <c r="D7662" s="3"/>
      <c r="E7662" s="3"/>
      <c r="F7662" s="3"/>
      <c r="G7662" s="3"/>
      <c r="H7662" s="3"/>
      <c r="I7662" s="3"/>
      <c r="J7662" s="3"/>
      <c r="K7662" s="3"/>
      <c r="L7662" s="8"/>
      <c r="M7662" s="1"/>
      <c r="W7662" s="15"/>
    </row>
    <row r="7663" spans="2:23" ht="0" hidden="1" customHeight="1" x14ac:dyDescent="0.2">
      <c r="B7663" s="3"/>
      <c r="C7663" s="3"/>
      <c r="D7663" s="3"/>
      <c r="E7663" s="3"/>
      <c r="F7663" s="3"/>
      <c r="G7663" s="3"/>
      <c r="H7663" s="3"/>
      <c r="I7663" s="3"/>
      <c r="J7663" s="3"/>
      <c r="K7663" s="3"/>
      <c r="L7663" s="8"/>
      <c r="M7663" s="1"/>
      <c r="W7663" s="15"/>
    </row>
    <row r="7664" spans="2:23" ht="0" hidden="1" customHeight="1" x14ac:dyDescent="0.2">
      <c r="B7664" s="3"/>
      <c r="C7664" s="3"/>
      <c r="D7664" s="3"/>
      <c r="E7664" s="3"/>
      <c r="F7664" s="3"/>
      <c r="G7664" s="3"/>
      <c r="H7664" s="3"/>
      <c r="I7664" s="3"/>
      <c r="J7664" s="3"/>
      <c r="K7664" s="3"/>
      <c r="L7664" s="8"/>
      <c r="M7664" s="1"/>
      <c r="W7664" s="15"/>
    </row>
    <row r="7665" spans="2:23" ht="0" hidden="1" customHeight="1" x14ac:dyDescent="0.2">
      <c r="B7665" s="3"/>
      <c r="C7665" s="3"/>
      <c r="D7665" s="3"/>
      <c r="E7665" s="3"/>
      <c r="F7665" s="3"/>
      <c r="G7665" s="3"/>
      <c r="H7665" s="3"/>
      <c r="I7665" s="3"/>
      <c r="J7665" s="3"/>
      <c r="K7665" s="3"/>
      <c r="L7665" s="8"/>
      <c r="M7665" s="1"/>
      <c r="W7665" s="15"/>
    </row>
    <row r="7666" spans="2:23" ht="0" hidden="1" customHeight="1" x14ac:dyDescent="0.2">
      <c r="B7666" s="3"/>
      <c r="C7666" s="3"/>
      <c r="D7666" s="3"/>
      <c r="E7666" s="3"/>
      <c r="F7666" s="3"/>
      <c r="G7666" s="3"/>
      <c r="H7666" s="3"/>
      <c r="I7666" s="3"/>
      <c r="J7666" s="3"/>
      <c r="K7666" s="3"/>
      <c r="L7666" s="8"/>
      <c r="M7666" s="1"/>
      <c r="W7666" s="15"/>
    </row>
    <row r="7667" spans="2:23" ht="0" hidden="1" customHeight="1" x14ac:dyDescent="0.2">
      <c r="B7667" s="3"/>
      <c r="C7667" s="3"/>
      <c r="D7667" s="3"/>
      <c r="E7667" s="3"/>
      <c r="F7667" s="3"/>
      <c r="G7667" s="3"/>
      <c r="H7667" s="3"/>
      <c r="I7667" s="3"/>
      <c r="J7667" s="3"/>
      <c r="K7667" s="3"/>
      <c r="L7667" s="8"/>
      <c r="M7667" s="1"/>
      <c r="W7667" s="15"/>
    </row>
    <row r="7668" spans="2:23" ht="0" hidden="1" customHeight="1" x14ac:dyDescent="0.2">
      <c r="B7668" s="3"/>
      <c r="C7668" s="3"/>
      <c r="D7668" s="3"/>
      <c r="E7668" s="3"/>
      <c r="F7668" s="3"/>
      <c r="G7668" s="3"/>
      <c r="H7668" s="3"/>
      <c r="I7668" s="3"/>
      <c r="J7668" s="3"/>
      <c r="K7668" s="3"/>
      <c r="L7668" s="8"/>
      <c r="M7668" s="1"/>
      <c r="W7668" s="15"/>
    </row>
    <row r="7669" spans="2:23" ht="0" hidden="1" customHeight="1" x14ac:dyDescent="0.2">
      <c r="B7669" s="3"/>
      <c r="C7669" s="3"/>
      <c r="D7669" s="3"/>
      <c r="E7669" s="3"/>
      <c r="F7669" s="3"/>
      <c r="G7669" s="3"/>
      <c r="H7669" s="3"/>
      <c r="I7669" s="3"/>
      <c r="J7669" s="3"/>
      <c r="K7669" s="3"/>
      <c r="L7669" s="8"/>
      <c r="M7669" s="1"/>
      <c r="W7669" s="15"/>
    </row>
    <row r="7670" spans="2:23" ht="0" hidden="1" customHeight="1" x14ac:dyDescent="0.2">
      <c r="B7670" s="3"/>
      <c r="C7670" s="3"/>
      <c r="D7670" s="3"/>
      <c r="E7670" s="3"/>
      <c r="F7670" s="3"/>
      <c r="G7670" s="3"/>
      <c r="H7670" s="3"/>
      <c r="I7670" s="3"/>
      <c r="J7670" s="3"/>
      <c r="K7670" s="3"/>
      <c r="L7670" s="8"/>
      <c r="M7670" s="1"/>
      <c r="W7670" s="15"/>
    </row>
    <row r="7671" spans="2:23" ht="0" hidden="1" customHeight="1" x14ac:dyDescent="0.2">
      <c r="B7671" s="3"/>
      <c r="C7671" s="3"/>
      <c r="D7671" s="3"/>
      <c r="E7671" s="3"/>
      <c r="F7671" s="3"/>
      <c r="G7671" s="3"/>
      <c r="H7671" s="3"/>
      <c r="I7671" s="3"/>
      <c r="J7671" s="3"/>
      <c r="K7671" s="3"/>
      <c r="L7671" s="8"/>
      <c r="M7671" s="1"/>
      <c r="W7671" s="15"/>
    </row>
    <row r="7672" spans="2:23" ht="0" hidden="1" customHeight="1" x14ac:dyDescent="0.2">
      <c r="B7672" s="3"/>
      <c r="C7672" s="3"/>
      <c r="D7672" s="3"/>
      <c r="E7672" s="3"/>
      <c r="F7672" s="3"/>
      <c r="G7672" s="3"/>
      <c r="H7672" s="3"/>
      <c r="I7672" s="3"/>
      <c r="J7672" s="3"/>
      <c r="K7672" s="3"/>
      <c r="L7672" s="8"/>
      <c r="M7672" s="1"/>
      <c r="W7672" s="15"/>
    </row>
    <row r="7673" spans="2:23" ht="0" hidden="1" customHeight="1" x14ac:dyDescent="0.2">
      <c r="B7673" s="3"/>
      <c r="C7673" s="3"/>
      <c r="D7673" s="3"/>
      <c r="E7673" s="3"/>
      <c r="F7673" s="3"/>
      <c r="G7673" s="3"/>
      <c r="H7673" s="3"/>
      <c r="I7673" s="3"/>
      <c r="J7673" s="3"/>
      <c r="K7673" s="3"/>
      <c r="L7673" s="8"/>
      <c r="M7673" s="1"/>
      <c r="W7673" s="15"/>
    </row>
    <row r="7674" spans="2:23" ht="0" hidden="1" customHeight="1" x14ac:dyDescent="0.2">
      <c r="B7674" s="3"/>
      <c r="C7674" s="3"/>
      <c r="D7674" s="3"/>
      <c r="E7674" s="3"/>
      <c r="F7674" s="3"/>
      <c r="G7674" s="3"/>
      <c r="H7674" s="3"/>
      <c r="I7674" s="3"/>
      <c r="J7674" s="3"/>
      <c r="K7674" s="3"/>
      <c r="L7674" s="8"/>
      <c r="M7674" s="1"/>
      <c r="W7674" s="15"/>
    </row>
    <row r="7675" spans="2:23" ht="0" hidden="1" customHeight="1" x14ac:dyDescent="0.2">
      <c r="B7675" s="3"/>
      <c r="C7675" s="3"/>
      <c r="D7675" s="3"/>
      <c r="E7675" s="3"/>
      <c r="F7675" s="3"/>
      <c r="G7675" s="3"/>
      <c r="H7675" s="3"/>
      <c r="I7675" s="3"/>
      <c r="J7675" s="3"/>
      <c r="K7675" s="3"/>
      <c r="L7675" s="8"/>
      <c r="M7675" s="1"/>
      <c r="W7675" s="15"/>
    </row>
    <row r="7676" spans="2:23" ht="0" hidden="1" customHeight="1" x14ac:dyDescent="0.2">
      <c r="B7676" s="3"/>
      <c r="C7676" s="3"/>
      <c r="D7676" s="3"/>
      <c r="E7676" s="3"/>
      <c r="F7676" s="3"/>
      <c r="G7676" s="3"/>
      <c r="H7676" s="3"/>
      <c r="I7676" s="3"/>
      <c r="J7676" s="3"/>
      <c r="K7676" s="3"/>
      <c r="L7676" s="8"/>
      <c r="M7676" s="1"/>
      <c r="W7676" s="15"/>
    </row>
    <row r="7677" spans="2:23" ht="0" hidden="1" customHeight="1" x14ac:dyDescent="0.2">
      <c r="B7677" s="3"/>
      <c r="C7677" s="3"/>
      <c r="D7677" s="3"/>
      <c r="E7677" s="3"/>
      <c r="F7677" s="3"/>
      <c r="G7677" s="3"/>
      <c r="H7677" s="3"/>
      <c r="I7677" s="3"/>
      <c r="J7677" s="3"/>
      <c r="K7677" s="3"/>
      <c r="L7677" s="8"/>
      <c r="M7677" s="1"/>
      <c r="W7677" s="15"/>
    </row>
    <row r="7678" spans="2:23" ht="0" hidden="1" customHeight="1" x14ac:dyDescent="0.2">
      <c r="B7678" s="3"/>
      <c r="C7678" s="3"/>
      <c r="D7678" s="3"/>
      <c r="E7678" s="3"/>
      <c r="F7678" s="3"/>
      <c r="G7678" s="3"/>
      <c r="H7678" s="3"/>
      <c r="I7678" s="3"/>
      <c r="J7678" s="3"/>
      <c r="K7678" s="3"/>
      <c r="L7678" s="8"/>
      <c r="M7678" s="1"/>
      <c r="W7678" s="15"/>
    </row>
    <row r="7679" spans="2:23" ht="0" hidden="1" customHeight="1" x14ac:dyDescent="0.2">
      <c r="B7679" s="3"/>
      <c r="C7679" s="3"/>
      <c r="D7679" s="3"/>
      <c r="E7679" s="3"/>
      <c r="F7679" s="3"/>
      <c r="G7679" s="3"/>
      <c r="H7679" s="3"/>
      <c r="I7679" s="3"/>
      <c r="J7679" s="3"/>
      <c r="K7679" s="3"/>
      <c r="L7679" s="8"/>
      <c r="M7679" s="1"/>
      <c r="W7679" s="15"/>
    </row>
    <row r="7680" spans="2:23" ht="0" hidden="1" customHeight="1" x14ac:dyDescent="0.2">
      <c r="B7680" s="3"/>
      <c r="C7680" s="3"/>
      <c r="D7680" s="3"/>
      <c r="E7680" s="3"/>
      <c r="F7680" s="3"/>
      <c r="G7680" s="3"/>
      <c r="H7680" s="3"/>
      <c r="I7680" s="3"/>
      <c r="J7680" s="3"/>
      <c r="K7680" s="3"/>
      <c r="L7680" s="8"/>
      <c r="M7680" s="1"/>
      <c r="W7680" s="15"/>
    </row>
    <row r="7681" spans="2:23" ht="0" hidden="1" customHeight="1" x14ac:dyDescent="0.2">
      <c r="B7681" s="3"/>
      <c r="C7681" s="3"/>
      <c r="D7681" s="3"/>
      <c r="E7681" s="3"/>
      <c r="F7681" s="3"/>
      <c r="G7681" s="3"/>
      <c r="H7681" s="3"/>
      <c r="I7681" s="3"/>
      <c r="J7681" s="3"/>
      <c r="K7681" s="3"/>
      <c r="L7681" s="8"/>
      <c r="M7681" s="1"/>
      <c r="W7681" s="15"/>
    </row>
    <row r="7682" spans="2:23" ht="0" hidden="1" customHeight="1" x14ac:dyDescent="0.2">
      <c r="B7682" s="3"/>
      <c r="C7682" s="3"/>
      <c r="D7682" s="3"/>
      <c r="E7682" s="3"/>
      <c r="F7682" s="3"/>
      <c r="G7682" s="3"/>
      <c r="H7682" s="3"/>
      <c r="I7682" s="3"/>
      <c r="J7682" s="3"/>
      <c r="K7682" s="3"/>
      <c r="L7682" s="8"/>
      <c r="M7682" s="1"/>
      <c r="W7682" s="15"/>
    </row>
    <row r="7683" spans="2:23" ht="0" hidden="1" customHeight="1" x14ac:dyDescent="0.2">
      <c r="B7683" s="3"/>
      <c r="C7683" s="3"/>
      <c r="D7683" s="3"/>
      <c r="E7683" s="3"/>
      <c r="F7683" s="3"/>
      <c r="G7683" s="3"/>
      <c r="H7683" s="3"/>
      <c r="I7683" s="3"/>
      <c r="J7683" s="3"/>
      <c r="K7683" s="3"/>
      <c r="L7683" s="8"/>
      <c r="M7683" s="1"/>
      <c r="W7683" s="15"/>
    </row>
    <row r="7684" spans="2:23" ht="0" hidden="1" customHeight="1" x14ac:dyDescent="0.2">
      <c r="B7684" s="3"/>
      <c r="C7684" s="3"/>
      <c r="D7684" s="3"/>
      <c r="E7684" s="3"/>
      <c r="F7684" s="3"/>
      <c r="G7684" s="3"/>
      <c r="H7684" s="3"/>
      <c r="I7684" s="3"/>
      <c r="J7684" s="3"/>
      <c r="K7684" s="3"/>
      <c r="L7684" s="8"/>
      <c r="M7684" s="1"/>
      <c r="W7684" s="15"/>
    </row>
    <row r="7685" spans="2:23" ht="0" hidden="1" customHeight="1" x14ac:dyDescent="0.2">
      <c r="B7685" s="3"/>
      <c r="C7685" s="3"/>
      <c r="D7685" s="3"/>
      <c r="E7685" s="3"/>
      <c r="F7685" s="3"/>
      <c r="G7685" s="3"/>
      <c r="H7685" s="3"/>
      <c r="I7685" s="3"/>
      <c r="J7685" s="3"/>
      <c r="K7685" s="3"/>
      <c r="L7685" s="8"/>
      <c r="M7685" s="1"/>
      <c r="W7685" s="15"/>
    </row>
    <row r="7686" spans="2:23" ht="0" hidden="1" customHeight="1" x14ac:dyDescent="0.2">
      <c r="B7686" s="3"/>
      <c r="C7686" s="3"/>
      <c r="D7686" s="3"/>
      <c r="E7686" s="3"/>
      <c r="F7686" s="3"/>
      <c r="G7686" s="3"/>
      <c r="H7686" s="3"/>
      <c r="I7686" s="3"/>
      <c r="J7686" s="3"/>
      <c r="K7686" s="3"/>
      <c r="L7686" s="8"/>
      <c r="M7686" s="1"/>
      <c r="W7686" s="15"/>
    </row>
    <row r="7687" spans="2:23" ht="0" hidden="1" customHeight="1" x14ac:dyDescent="0.2">
      <c r="B7687" s="3"/>
      <c r="C7687" s="3"/>
      <c r="D7687" s="3"/>
      <c r="E7687" s="3"/>
      <c r="F7687" s="3"/>
      <c r="G7687" s="3"/>
      <c r="H7687" s="3"/>
      <c r="I7687" s="3"/>
      <c r="J7687" s="3"/>
      <c r="K7687" s="3"/>
      <c r="L7687" s="8"/>
      <c r="M7687" s="1"/>
      <c r="W7687" s="15"/>
    </row>
    <row r="7688" spans="2:23" ht="0" hidden="1" customHeight="1" x14ac:dyDescent="0.2">
      <c r="B7688" s="3"/>
      <c r="C7688" s="3"/>
      <c r="D7688" s="3"/>
      <c r="E7688" s="3"/>
      <c r="F7688" s="3"/>
      <c r="G7688" s="3"/>
      <c r="H7688" s="3"/>
      <c r="I7688" s="3"/>
      <c r="J7688" s="3"/>
      <c r="K7688" s="3"/>
      <c r="L7688" s="8"/>
      <c r="M7688" s="1"/>
      <c r="W7688" s="15"/>
    </row>
    <row r="7689" spans="2:23" ht="0" hidden="1" customHeight="1" x14ac:dyDescent="0.2">
      <c r="B7689" s="3"/>
      <c r="C7689" s="3"/>
      <c r="D7689" s="3"/>
      <c r="E7689" s="3"/>
      <c r="F7689" s="3"/>
      <c r="G7689" s="3"/>
      <c r="H7689" s="3"/>
      <c r="I7689" s="3"/>
      <c r="J7689" s="3"/>
      <c r="K7689" s="3"/>
      <c r="L7689" s="8"/>
      <c r="M7689" s="1"/>
      <c r="W7689" s="15"/>
    </row>
    <row r="7690" spans="2:23" ht="0" hidden="1" customHeight="1" x14ac:dyDescent="0.2">
      <c r="B7690" s="3"/>
      <c r="C7690" s="3"/>
      <c r="D7690" s="3"/>
      <c r="E7690" s="3"/>
      <c r="F7690" s="3"/>
      <c r="G7690" s="3"/>
      <c r="H7690" s="3"/>
      <c r="I7690" s="3"/>
      <c r="J7690" s="3"/>
      <c r="K7690" s="3"/>
      <c r="L7690" s="8"/>
      <c r="M7690" s="1"/>
      <c r="W7690" s="15"/>
    </row>
    <row r="7691" spans="2:23" ht="0" hidden="1" customHeight="1" x14ac:dyDescent="0.2">
      <c r="B7691" s="3"/>
      <c r="C7691" s="3"/>
      <c r="D7691" s="3"/>
      <c r="E7691" s="3"/>
      <c r="F7691" s="3"/>
      <c r="G7691" s="3"/>
      <c r="H7691" s="3"/>
      <c r="I7691" s="3"/>
      <c r="J7691" s="3"/>
      <c r="K7691" s="3"/>
      <c r="L7691" s="8"/>
      <c r="M7691" s="1"/>
      <c r="W7691" s="15"/>
    </row>
    <row r="7692" spans="2:23" ht="0" hidden="1" customHeight="1" x14ac:dyDescent="0.2">
      <c r="B7692" s="3"/>
      <c r="C7692" s="3"/>
      <c r="D7692" s="3"/>
      <c r="E7692" s="3"/>
      <c r="F7692" s="3"/>
      <c r="G7692" s="3"/>
      <c r="H7692" s="3"/>
      <c r="I7692" s="3"/>
      <c r="J7692" s="3"/>
      <c r="K7692" s="3"/>
      <c r="L7692" s="8"/>
      <c r="M7692" s="1"/>
      <c r="W7692" s="15"/>
    </row>
    <row r="7693" spans="2:23" ht="0" hidden="1" customHeight="1" x14ac:dyDescent="0.2">
      <c r="B7693" s="3"/>
      <c r="C7693" s="3"/>
      <c r="D7693" s="3"/>
      <c r="E7693" s="3"/>
      <c r="F7693" s="3"/>
      <c r="G7693" s="3"/>
      <c r="H7693" s="3"/>
      <c r="I7693" s="3"/>
      <c r="J7693" s="3"/>
      <c r="K7693" s="3"/>
      <c r="L7693" s="8"/>
      <c r="M7693" s="1"/>
      <c r="W7693" s="15"/>
    </row>
    <row r="7694" spans="2:23" ht="0" hidden="1" customHeight="1" x14ac:dyDescent="0.2">
      <c r="B7694" s="3"/>
      <c r="C7694" s="3"/>
      <c r="D7694" s="3"/>
      <c r="E7694" s="3"/>
      <c r="F7694" s="3"/>
      <c r="G7694" s="3"/>
      <c r="H7694" s="3"/>
      <c r="I7694" s="3"/>
      <c r="J7694" s="3"/>
      <c r="K7694" s="3"/>
      <c r="L7694" s="8"/>
      <c r="M7694" s="1"/>
      <c r="W7694" s="15"/>
    </row>
    <row r="7695" spans="2:23" ht="0" hidden="1" customHeight="1" x14ac:dyDescent="0.2">
      <c r="B7695" s="3"/>
      <c r="C7695" s="3"/>
      <c r="D7695" s="3"/>
      <c r="E7695" s="3"/>
      <c r="F7695" s="3"/>
      <c r="G7695" s="3"/>
      <c r="H7695" s="3"/>
      <c r="I7695" s="3"/>
      <c r="J7695" s="3"/>
      <c r="K7695" s="3"/>
      <c r="L7695" s="8"/>
      <c r="M7695" s="1"/>
      <c r="W7695" s="15"/>
    </row>
    <row r="7696" spans="2:23" ht="0" hidden="1" customHeight="1" x14ac:dyDescent="0.2">
      <c r="B7696" s="3"/>
      <c r="C7696" s="3"/>
      <c r="D7696" s="3"/>
      <c r="E7696" s="3"/>
      <c r="F7696" s="3"/>
      <c r="G7696" s="3"/>
      <c r="H7696" s="3"/>
      <c r="I7696" s="3"/>
      <c r="J7696" s="3"/>
      <c r="K7696" s="3"/>
      <c r="L7696" s="8"/>
      <c r="M7696" s="1"/>
      <c r="W7696" s="15"/>
    </row>
    <row r="7697" spans="2:23" ht="0" hidden="1" customHeight="1" x14ac:dyDescent="0.2">
      <c r="B7697" s="3"/>
      <c r="C7697" s="3"/>
      <c r="D7697" s="3"/>
      <c r="E7697" s="3"/>
      <c r="F7697" s="3"/>
      <c r="G7697" s="3"/>
      <c r="H7697" s="3"/>
      <c r="I7697" s="3"/>
      <c r="J7697" s="3"/>
      <c r="K7697" s="3"/>
      <c r="L7697" s="8"/>
      <c r="M7697" s="1"/>
      <c r="W7697" s="15"/>
    </row>
    <row r="7698" spans="2:23" ht="0" hidden="1" customHeight="1" x14ac:dyDescent="0.2">
      <c r="B7698" s="3"/>
      <c r="C7698" s="3"/>
      <c r="D7698" s="3"/>
      <c r="E7698" s="3"/>
      <c r="F7698" s="3"/>
      <c r="G7698" s="3"/>
      <c r="H7698" s="3"/>
      <c r="I7698" s="3"/>
      <c r="J7698" s="3"/>
      <c r="K7698" s="3"/>
      <c r="L7698" s="8"/>
      <c r="M7698" s="1"/>
      <c r="W7698" s="15"/>
    </row>
    <row r="7699" spans="2:23" ht="0" hidden="1" customHeight="1" x14ac:dyDescent="0.2">
      <c r="B7699" s="3"/>
      <c r="C7699" s="3"/>
      <c r="D7699" s="3"/>
      <c r="E7699" s="3"/>
      <c r="F7699" s="3"/>
      <c r="G7699" s="3"/>
      <c r="H7699" s="3"/>
      <c r="I7699" s="3"/>
      <c r="J7699" s="3"/>
      <c r="K7699" s="3"/>
      <c r="L7699" s="8"/>
      <c r="M7699" s="1"/>
      <c r="W7699" s="15"/>
    </row>
    <row r="7700" spans="2:23" ht="0" hidden="1" customHeight="1" x14ac:dyDescent="0.2">
      <c r="B7700" s="3"/>
      <c r="C7700" s="3"/>
      <c r="D7700" s="3"/>
      <c r="E7700" s="3"/>
      <c r="F7700" s="3"/>
      <c r="G7700" s="3"/>
      <c r="H7700" s="3"/>
      <c r="I7700" s="3"/>
      <c r="J7700" s="3"/>
      <c r="K7700" s="3"/>
      <c r="L7700" s="8"/>
      <c r="M7700" s="1"/>
      <c r="W7700" s="15"/>
    </row>
    <row r="7701" spans="2:23" ht="0" hidden="1" customHeight="1" x14ac:dyDescent="0.2">
      <c r="B7701" s="3"/>
      <c r="C7701" s="3"/>
      <c r="D7701" s="3"/>
      <c r="E7701" s="3"/>
      <c r="F7701" s="3"/>
      <c r="G7701" s="3"/>
      <c r="H7701" s="3"/>
      <c r="I7701" s="3"/>
      <c r="J7701" s="3"/>
      <c r="K7701" s="3"/>
      <c r="L7701" s="8"/>
      <c r="M7701" s="1"/>
      <c r="W7701" s="15"/>
    </row>
    <row r="7702" spans="2:23" ht="0" hidden="1" customHeight="1" x14ac:dyDescent="0.2">
      <c r="B7702" s="3"/>
      <c r="C7702" s="3"/>
      <c r="D7702" s="3"/>
      <c r="E7702" s="3"/>
      <c r="F7702" s="3"/>
      <c r="G7702" s="3"/>
      <c r="H7702" s="3"/>
      <c r="I7702" s="3"/>
      <c r="J7702" s="3"/>
      <c r="K7702" s="3"/>
      <c r="L7702" s="8"/>
      <c r="M7702" s="1"/>
      <c r="W7702" s="15"/>
    </row>
    <row r="7703" spans="2:23" ht="0" hidden="1" customHeight="1" x14ac:dyDescent="0.2">
      <c r="B7703" s="3"/>
      <c r="C7703" s="3"/>
      <c r="D7703" s="3"/>
      <c r="E7703" s="3"/>
      <c r="F7703" s="3"/>
      <c r="G7703" s="3"/>
      <c r="H7703" s="3"/>
      <c r="I7703" s="3"/>
      <c r="J7703" s="3"/>
      <c r="K7703" s="3"/>
      <c r="L7703" s="8"/>
      <c r="M7703" s="1"/>
      <c r="W7703" s="15"/>
    </row>
    <row r="7704" spans="2:23" ht="0" hidden="1" customHeight="1" x14ac:dyDescent="0.2">
      <c r="B7704" s="3"/>
      <c r="C7704" s="3"/>
      <c r="D7704" s="3"/>
      <c r="E7704" s="3"/>
      <c r="F7704" s="3"/>
      <c r="G7704" s="3"/>
      <c r="H7704" s="3"/>
      <c r="I7704" s="3"/>
      <c r="J7704" s="3"/>
      <c r="K7704" s="3"/>
      <c r="L7704" s="8"/>
      <c r="M7704" s="1"/>
      <c r="W7704" s="15"/>
    </row>
    <row r="7705" spans="2:23" ht="0" hidden="1" customHeight="1" x14ac:dyDescent="0.2">
      <c r="B7705" s="3"/>
      <c r="C7705" s="3"/>
      <c r="D7705" s="3"/>
      <c r="E7705" s="3"/>
      <c r="F7705" s="3"/>
      <c r="G7705" s="3"/>
      <c r="H7705" s="3"/>
      <c r="I7705" s="3"/>
      <c r="J7705" s="3"/>
      <c r="K7705" s="3"/>
      <c r="L7705" s="8"/>
      <c r="M7705" s="1"/>
      <c r="W7705" s="15"/>
    </row>
    <row r="7706" spans="2:23" ht="0" hidden="1" customHeight="1" x14ac:dyDescent="0.2">
      <c r="B7706" s="3"/>
      <c r="C7706" s="3"/>
      <c r="D7706" s="3"/>
      <c r="E7706" s="3"/>
      <c r="F7706" s="3"/>
      <c r="G7706" s="3"/>
      <c r="H7706" s="3"/>
      <c r="I7706" s="3"/>
      <c r="J7706" s="3"/>
      <c r="K7706" s="3"/>
      <c r="L7706" s="8"/>
      <c r="M7706" s="1"/>
      <c r="W7706" s="15"/>
    </row>
    <row r="7707" spans="2:23" ht="0" hidden="1" customHeight="1" x14ac:dyDescent="0.2">
      <c r="B7707" s="3"/>
      <c r="C7707" s="3"/>
      <c r="D7707" s="3"/>
      <c r="E7707" s="3"/>
      <c r="F7707" s="3"/>
      <c r="G7707" s="3"/>
      <c r="H7707" s="3"/>
      <c r="I7707" s="3"/>
      <c r="J7707" s="3"/>
      <c r="K7707" s="3"/>
      <c r="L7707" s="8"/>
      <c r="M7707" s="1"/>
      <c r="W7707" s="15"/>
    </row>
    <row r="7708" spans="2:23" ht="0" hidden="1" customHeight="1" x14ac:dyDescent="0.2">
      <c r="B7708" s="3"/>
      <c r="C7708" s="3"/>
      <c r="D7708" s="3"/>
      <c r="E7708" s="3"/>
      <c r="F7708" s="3"/>
      <c r="G7708" s="3"/>
      <c r="H7708" s="3"/>
      <c r="I7708" s="3"/>
      <c r="J7708" s="3"/>
      <c r="K7708" s="3"/>
      <c r="L7708" s="8"/>
      <c r="M7708" s="1"/>
      <c r="W7708" s="15"/>
    </row>
    <row r="7709" spans="2:23" ht="0" hidden="1" customHeight="1" x14ac:dyDescent="0.2">
      <c r="B7709" s="3"/>
      <c r="C7709" s="3"/>
      <c r="D7709" s="3"/>
      <c r="E7709" s="3"/>
      <c r="F7709" s="3"/>
      <c r="G7709" s="3"/>
      <c r="H7709" s="3"/>
      <c r="I7709" s="3"/>
      <c r="J7709" s="3"/>
      <c r="K7709" s="3"/>
      <c r="L7709" s="8"/>
      <c r="M7709" s="1"/>
      <c r="W7709" s="15"/>
    </row>
    <row r="7710" spans="2:23" ht="0" hidden="1" customHeight="1" x14ac:dyDescent="0.2">
      <c r="B7710" s="3"/>
      <c r="C7710" s="3"/>
      <c r="D7710" s="3"/>
      <c r="E7710" s="3"/>
      <c r="F7710" s="3"/>
      <c r="G7710" s="3"/>
      <c r="H7710" s="3"/>
      <c r="I7710" s="3"/>
      <c r="J7710" s="3"/>
      <c r="K7710" s="3"/>
      <c r="L7710" s="8"/>
      <c r="M7710" s="1"/>
      <c r="W7710" s="15"/>
    </row>
    <row r="7711" spans="2:23" ht="0" hidden="1" customHeight="1" x14ac:dyDescent="0.2">
      <c r="B7711" s="3"/>
      <c r="C7711" s="3"/>
      <c r="D7711" s="3"/>
      <c r="E7711" s="3"/>
      <c r="F7711" s="3"/>
      <c r="G7711" s="3"/>
      <c r="H7711" s="3"/>
      <c r="I7711" s="3"/>
      <c r="J7711" s="3"/>
      <c r="K7711" s="3"/>
      <c r="L7711" s="8"/>
      <c r="M7711" s="1"/>
      <c r="W7711" s="15"/>
    </row>
    <row r="7712" spans="2:23" ht="0" hidden="1" customHeight="1" x14ac:dyDescent="0.2">
      <c r="B7712" s="3"/>
      <c r="C7712" s="3"/>
      <c r="D7712" s="3"/>
      <c r="E7712" s="3"/>
      <c r="F7712" s="3"/>
      <c r="G7712" s="3"/>
      <c r="H7712" s="3"/>
      <c r="I7712" s="3"/>
      <c r="J7712" s="3"/>
      <c r="K7712" s="3"/>
      <c r="L7712" s="8"/>
      <c r="M7712" s="1"/>
      <c r="W7712" s="15"/>
    </row>
    <row r="7713" spans="2:23" ht="0" hidden="1" customHeight="1" x14ac:dyDescent="0.2">
      <c r="B7713" s="3"/>
      <c r="C7713" s="3"/>
      <c r="D7713" s="3"/>
      <c r="E7713" s="3"/>
      <c r="F7713" s="3"/>
      <c r="G7713" s="3"/>
      <c r="H7713" s="3"/>
      <c r="I7713" s="3"/>
      <c r="J7713" s="3"/>
      <c r="K7713" s="3"/>
      <c r="L7713" s="8"/>
      <c r="M7713" s="1"/>
      <c r="W7713" s="15"/>
    </row>
    <row r="7714" spans="2:23" ht="0" hidden="1" customHeight="1" x14ac:dyDescent="0.2">
      <c r="B7714" s="3"/>
      <c r="C7714" s="3"/>
      <c r="D7714" s="3"/>
      <c r="E7714" s="3"/>
      <c r="F7714" s="3"/>
      <c r="G7714" s="3"/>
      <c r="H7714" s="3"/>
      <c r="I7714" s="3"/>
      <c r="J7714" s="3"/>
      <c r="K7714" s="3"/>
      <c r="L7714" s="8"/>
      <c r="M7714" s="1"/>
      <c r="W7714" s="15"/>
    </row>
    <row r="7715" spans="2:23" ht="0" hidden="1" customHeight="1" x14ac:dyDescent="0.2">
      <c r="B7715" s="3"/>
      <c r="C7715" s="3"/>
      <c r="D7715" s="3"/>
      <c r="E7715" s="3"/>
      <c r="F7715" s="3"/>
      <c r="G7715" s="3"/>
      <c r="H7715" s="3"/>
      <c r="I7715" s="3"/>
      <c r="J7715" s="3"/>
      <c r="K7715" s="3"/>
      <c r="L7715" s="8"/>
      <c r="M7715" s="1"/>
      <c r="W7715" s="15"/>
    </row>
    <row r="7716" spans="2:23" ht="0" hidden="1" customHeight="1" x14ac:dyDescent="0.2">
      <c r="B7716" s="3"/>
      <c r="C7716" s="3"/>
      <c r="D7716" s="3"/>
      <c r="E7716" s="3"/>
      <c r="F7716" s="3"/>
      <c r="G7716" s="3"/>
      <c r="H7716" s="3"/>
      <c r="I7716" s="3"/>
      <c r="J7716" s="3"/>
      <c r="K7716" s="3"/>
      <c r="L7716" s="8"/>
      <c r="M7716" s="1"/>
      <c r="W7716" s="15"/>
    </row>
    <row r="7717" spans="2:23" ht="0" hidden="1" customHeight="1" x14ac:dyDescent="0.2">
      <c r="B7717" s="3"/>
      <c r="C7717" s="3"/>
      <c r="D7717" s="3"/>
      <c r="E7717" s="3"/>
      <c r="F7717" s="3"/>
      <c r="G7717" s="3"/>
      <c r="H7717" s="3"/>
      <c r="I7717" s="3"/>
      <c r="J7717" s="3"/>
      <c r="K7717" s="3"/>
      <c r="L7717" s="8"/>
      <c r="M7717" s="1"/>
      <c r="W7717" s="15"/>
    </row>
    <row r="7718" spans="2:23" ht="0" hidden="1" customHeight="1" x14ac:dyDescent="0.2">
      <c r="B7718" s="3"/>
      <c r="C7718" s="3"/>
      <c r="D7718" s="3"/>
      <c r="E7718" s="3"/>
      <c r="F7718" s="3"/>
      <c r="G7718" s="3"/>
      <c r="H7718" s="3"/>
      <c r="I7718" s="3"/>
      <c r="J7718" s="3"/>
      <c r="K7718" s="3"/>
      <c r="L7718" s="8"/>
      <c r="M7718" s="1"/>
      <c r="W7718" s="15"/>
    </row>
    <row r="7719" spans="2:23" ht="0" hidden="1" customHeight="1" x14ac:dyDescent="0.2">
      <c r="B7719" s="3"/>
      <c r="C7719" s="3"/>
      <c r="D7719" s="3"/>
      <c r="E7719" s="3"/>
      <c r="F7719" s="3"/>
      <c r="G7719" s="3"/>
      <c r="H7719" s="3"/>
      <c r="I7719" s="3"/>
      <c r="J7719" s="3"/>
      <c r="K7719" s="3"/>
      <c r="L7719" s="8"/>
      <c r="M7719" s="1"/>
      <c r="W7719" s="15"/>
    </row>
    <row r="7720" spans="2:23" ht="0" hidden="1" customHeight="1" x14ac:dyDescent="0.2">
      <c r="B7720" s="3"/>
      <c r="C7720" s="3"/>
      <c r="D7720" s="3"/>
      <c r="E7720" s="3"/>
      <c r="F7720" s="3"/>
      <c r="G7720" s="3"/>
      <c r="H7720" s="3"/>
      <c r="I7720" s="3"/>
      <c r="J7720" s="3"/>
      <c r="K7720" s="3"/>
      <c r="L7720" s="8"/>
      <c r="M7720" s="1"/>
      <c r="W7720" s="15"/>
    </row>
    <row r="7721" spans="2:23" ht="0" hidden="1" customHeight="1" x14ac:dyDescent="0.2">
      <c r="B7721" s="3"/>
      <c r="C7721" s="3"/>
      <c r="D7721" s="3"/>
      <c r="E7721" s="3"/>
      <c r="F7721" s="3"/>
      <c r="G7721" s="3"/>
      <c r="H7721" s="3"/>
      <c r="I7721" s="3"/>
      <c r="J7721" s="3"/>
      <c r="K7721" s="3"/>
      <c r="L7721" s="8"/>
      <c r="M7721" s="1"/>
      <c r="W7721" s="15"/>
    </row>
    <row r="7722" spans="2:23" ht="0" hidden="1" customHeight="1" x14ac:dyDescent="0.2">
      <c r="B7722" s="3"/>
      <c r="C7722" s="3"/>
      <c r="D7722" s="3"/>
      <c r="E7722" s="3"/>
      <c r="F7722" s="3"/>
      <c r="G7722" s="3"/>
      <c r="H7722" s="3"/>
      <c r="I7722" s="3"/>
      <c r="J7722" s="3"/>
      <c r="K7722" s="3"/>
      <c r="L7722" s="8"/>
      <c r="M7722" s="1"/>
      <c r="W7722" s="15"/>
    </row>
    <row r="7723" spans="2:23" ht="0" hidden="1" customHeight="1" x14ac:dyDescent="0.2">
      <c r="B7723" s="3"/>
      <c r="C7723" s="3"/>
      <c r="D7723" s="3"/>
      <c r="E7723" s="3"/>
      <c r="F7723" s="3"/>
      <c r="G7723" s="3"/>
      <c r="H7723" s="3"/>
      <c r="I7723" s="3"/>
      <c r="J7723" s="3"/>
      <c r="K7723" s="3"/>
      <c r="L7723" s="8"/>
      <c r="M7723" s="1"/>
      <c r="W7723" s="15"/>
    </row>
    <row r="7724" spans="2:23" ht="0" hidden="1" customHeight="1" x14ac:dyDescent="0.2">
      <c r="B7724" s="3"/>
      <c r="C7724" s="3"/>
      <c r="D7724" s="3"/>
      <c r="E7724" s="3"/>
      <c r="F7724" s="3"/>
      <c r="G7724" s="3"/>
      <c r="H7724" s="3"/>
      <c r="I7724" s="3"/>
      <c r="J7724" s="3"/>
      <c r="K7724" s="3"/>
      <c r="L7724" s="8"/>
      <c r="M7724" s="1"/>
      <c r="W7724" s="15"/>
    </row>
    <row r="7725" spans="2:23" ht="0" hidden="1" customHeight="1" x14ac:dyDescent="0.2">
      <c r="B7725" s="3"/>
      <c r="C7725" s="3"/>
      <c r="D7725" s="3"/>
      <c r="E7725" s="3"/>
      <c r="F7725" s="3"/>
      <c r="G7725" s="3"/>
      <c r="H7725" s="3"/>
      <c r="I7725" s="3"/>
      <c r="J7725" s="3"/>
      <c r="K7725" s="3"/>
      <c r="L7725" s="8"/>
      <c r="M7725" s="1"/>
      <c r="W7725" s="15"/>
    </row>
    <row r="7726" spans="2:23" ht="0" hidden="1" customHeight="1" x14ac:dyDescent="0.2">
      <c r="B7726" s="3"/>
      <c r="C7726" s="3"/>
      <c r="D7726" s="3"/>
      <c r="E7726" s="3"/>
      <c r="F7726" s="3"/>
      <c r="G7726" s="3"/>
      <c r="H7726" s="3"/>
      <c r="I7726" s="3"/>
      <c r="J7726" s="3"/>
      <c r="K7726" s="3"/>
      <c r="L7726" s="8"/>
      <c r="M7726" s="1"/>
      <c r="W7726" s="15"/>
    </row>
    <row r="7727" spans="2:23" ht="0" hidden="1" customHeight="1" x14ac:dyDescent="0.2">
      <c r="B7727" s="3"/>
      <c r="C7727" s="3"/>
      <c r="D7727" s="3"/>
      <c r="E7727" s="3"/>
      <c r="F7727" s="3"/>
      <c r="G7727" s="3"/>
      <c r="H7727" s="3"/>
      <c r="I7727" s="3"/>
      <c r="J7727" s="3"/>
      <c r="K7727" s="3"/>
      <c r="L7727" s="8"/>
      <c r="M7727" s="1"/>
      <c r="W7727" s="15"/>
    </row>
    <row r="7728" spans="2:23" ht="0" hidden="1" customHeight="1" x14ac:dyDescent="0.2">
      <c r="B7728" s="3"/>
      <c r="C7728" s="3"/>
      <c r="D7728" s="3"/>
      <c r="E7728" s="3"/>
      <c r="F7728" s="3"/>
      <c r="G7728" s="3"/>
      <c r="H7728" s="3"/>
      <c r="I7728" s="3"/>
      <c r="J7728" s="3"/>
      <c r="K7728" s="3"/>
      <c r="L7728" s="8"/>
      <c r="M7728" s="1"/>
      <c r="W7728" s="15"/>
    </row>
    <row r="7729" spans="2:23" ht="0" hidden="1" customHeight="1" x14ac:dyDescent="0.2">
      <c r="B7729" s="3"/>
      <c r="C7729" s="3"/>
      <c r="D7729" s="3"/>
      <c r="E7729" s="3"/>
      <c r="F7729" s="3"/>
      <c r="G7729" s="3"/>
      <c r="H7729" s="3"/>
      <c r="I7729" s="3"/>
      <c r="J7729" s="3"/>
      <c r="K7729" s="3"/>
      <c r="L7729" s="8"/>
      <c r="M7729" s="1"/>
      <c r="W7729" s="15"/>
    </row>
    <row r="7730" spans="2:23" ht="0" hidden="1" customHeight="1" x14ac:dyDescent="0.2">
      <c r="B7730" s="3"/>
      <c r="C7730" s="3"/>
      <c r="D7730" s="3"/>
      <c r="E7730" s="3"/>
      <c r="F7730" s="3"/>
      <c r="G7730" s="3"/>
      <c r="H7730" s="3"/>
      <c r="I7730" s="3"/>
      <c r="J7730" s="3"/>
      <c r="K7730" s="3"/>
      <c r="L7730" s="8"/>
      <c r="M7730" s="1"/>
      <c r="W7730" s="15"/>
    </row>
    <row r="7731" spans="2:23" ht="0" hidden="1" customHeight="1" x14ac:dyDescent="0.2">
      <c r="B7731" s="3"/>
      <c r="C7731" s="3"/>
      <c r="D7731" s="3"/>
      <c r="E7731" s="3"/>
      <c r="F7731" s="3"/>
      <c r="G7731" s="3"/>
      <c r="H7731" s="3"/>
      <c r="I7731" s="3"/>
      <c r="J7731" s="3"/>
      <c r="K7731" s="3"/>
      <c r="L7731" s="8"/>
      <c r="M7731" s="1"/>
      <c r="W7731" s="15"/>
    </row>
    <row r="7732" spans="2:23" ht="0" hidden="1" customHeight="1" x14ac:dyDescent="0.2">
      <c r="B7732" s="3"/>
      <c r="C7732" s="3"/>
      <c r="D7732" s="3"/>
      <c r="E7732" s="3"/>
      <c r="F7732" s="3"/>
      <c r="G7732" s="3"/>
      <c r="H7732" s="3"/>
      <c r="I7732" s="3"/>
      <c r="J7732" s="3"/>
      <c r="K7732" s="3"/>
      <c r="L7732" s="8"/>
      <c r="M7732" s="1"/>
      <c r="W7732" s="15"/>
    </row>
    <row r="7733" spans="2:23" ht="0" hidden="1" customHeight="1" x14ac:dyDescent="0.2">
      <c r="B7733" s="3"/>
      <c r="C7733" s="3"/>
      <c r="D7733" s="3"/>
      <c r="E7733" s="3"/>
      <c r="F7733" s="3"/>
      <c r="G7733" s="3"/>
      <c r="H7733" s="3"/>
      <c r="I7733" s="3"/>
      <c r="J7733" s="3"/>
      <c r="K7733" s="3"/>
      <c r="L7733" s="8"/>
      <c r="M7733" s="1"/>
      <c r="W7733" s="15"/>
    </row>
    <row r="7734" spans="2:23" ht="0" hidden="1" customHeight="1" x14ac:dyDescent="0.2">
      <c r="B7734" s="3"/>
      <c r="C7734" s="3"/>
      <c r="D7734" s="3"/>
      <c r="E7734" s="3"/>
      <c r="F7734" s="3"/>
      <c r="G7734" s="3"/>
      <c r="H7734" s="3"/>
      <c r="I7734" s="3"/>
      <c r="J7734" s="3"/>
      <c r="K7734" s="3"/>
      <c r="L7734" s="8"/>
      <c r="M7734" s="1"/>
      <c r="W7734" s="15"/>
    </row>
    <row r="7735" spans="2:23" ht="0" hidden="1" customHeight="1" x14ac:dyDescent="0.2">
      <c r="B7735" s="3"/>
      <c r="C7735" s="3"/>
      <c r="D7735" s="3"/>
      <c r="E7735" s="3"/>
      <c r="F7735" s="3"/>
      <c r="G7735" s="3"/>
      <c r="H7735" s="3"/>
      <c r="I7735" s="3"/>
      <c r="J7735" s="3"/>
      <c r="K7735" s="3"/>
      <c r="L7735" s="8"/>
      <c r="M7735" s="1"/>
      <c r="W7735" s="15"/>
    </row>
    <row r="7736" spans="2:23" ht="0" hidden="1" customHeight="1" x14ac:dyDescent="0.2">
      <c r="B7736" s="3"/>
      <c r="C7736" s="3"/>
      <c r="D7736" s="3"/>
      <c r="E7736" s="3"/>
      <c r="F7736" s="3"/>
      <c r="G7736" s="3"/>
      <c r="H7736" s="3"/>
      <c r="I7736" s="3"/>
      <c r="J7736" s="3"/>
      <c r="K7736" s="3"/>
      <c r="L7736" s="8"/>
      <c r="M7736" s="1"/>
      <c r="W7736" s="15"/>
    </row>
    <row r="7737" spans="2:23" ht="0" hidden="1" customHeight="1" x14ac:dyDescent="0.2">
      <c r="B7737" s="3"/>
      <c r="C7737" s="3"/>
      <c r="D7737" s="3"/>
      <c r="E7737" s="3"/>
      <c r="F7737" s="3"/>
      <c r="G7737" s="3"/>
      <c r="H7737" s="3"/>
      <c r="I7737" s="3"/>
      <c r="J7737" s="3"/>
      <c r="K7737" s="3"/>
      <c r="L7737" s="8"/>
      <c r="M7737" s="1"/>
      <c r="W7737" s="15"/>
    </row>
    <row r="7738" spans="2:23" ht="0" hidden="1" customHeight="1" x14ac:dyDescent="0.2">
      <c r="B7738" s="3"/>
      <c r="C7738" s="3"/>
      <c r="D7738" s="3"/>
      <c r="E7738" s="3"/>
      <c r="F7738" s="3"/>
      <c r="G7738" s="3"/>
      <c r="H7738" s="3"/>
      <c r="I7738" s="3"/>
      <c r="J7738" s="3"/>
      <c r="K7738" s="3"/>
      <c r="L7738" s="8"/>
      <c r="M7738" s="1"/>
      <c r="W7738" s="15"/>
    </row>
    <row r="7739" spans="2:23" ht="0" hidden="1" customHeight="1" x14ac:dyDescent="0.2">
      <c r="B7739" s="3"/>
      <c r="C7739" s="3"/>
      <c r="D7739" s="3"/>
      <c r="E7739" s="3"/>
      <c r="F7739" s="3"/>
      <c r="G7739" s="3"/>
      <c r="H7739" s="3"/>
      <c r="I7739" s="3"/>
      <c r="J7739" s="3"/>
      <c r="K7739" s="3"/>
      <c r="L7739" s="8"/>
      <c r="M7739" s="1"/>
      <c r="W7739" s="15"/>
    </row>
    <row r="7740" spans="2:23" ht="0" hidden="1" customHeight="1" x14ac:dyDescent="0.2">
      <c r="B7740" s="3"/>
      <c r="C7740" s="3"/>
      <c r="D7740" s="3"/>
      <c r="E7740" s="3"/>
      <c r="F7740" s="3"/>
      <c r="G7740" s="3"/>
      <c r="H7740" s="3"/>
      <c r="I7740" s="3"/>
      <c r="J7740" s="3"/>
      <c r="K7740" s="3"/>
      <c r="L7740" s="8"/>
      <c r="M7740" s="1"/>
      <c r="W7740" s="15"/>
    </row>
    <row r="7741" spans="2:23" ht="0" hidden="1" customHeight="1" x14ac:dyDescent="0.2">
      <c r="B7741" s="3"/>
      <c r="C7741" s="3"/>
      <c r="D7741" s="3"/>
      <c r="E7741" s="3"/>
      <c r="F7741" s="3"/>
      <c r="G7741" s="3"/>
      <c r="H7741" s="3"/>
      <c r="I7741" s="3"/>
      <c r="J7741" s="3"/>
      <c r="K7741" s="3"/>
      <c r="L7741" s="8"/>
      <c r="M7741" s="1"/>
      <c r="W7741" s="15"/>
    </row>
    <row r="7742" spans="2:23" ht="0" hidden="1" customHeight="1" x14ac:dyDescent="0.2">
      <c r="B7742" s="3"/>
      <c r="C7742" s="3"/>
      <c r="D7742" s="3"/>
      <c r="E7742" s="3"/>
      <c r="F7742" s="3"/>
      <c r="G7742" s="3"/>
      <c r="H7742" s="3"/>
      <c r="I7742" s="3"/>
      <c r="J7742" s="3"/>
      <c r="K7742" s="3"/>
      <c r="L7742" s="8"/>
      <c r="M7742" s="1"/>
      <c r="W7742" s="15"/>
    </row>
    <row r="7743" spans="2:23" ht="0" hidden="1" customHeight="1" x14ac:dyDescent="0.2">
      <c r="B7743" s="3"/>
      <c r="C7743" s="3"/>
      <c r="D7743" s="3"/>
      <c r="E7743" s="3"/>
      <c r="F7743" s="3"/>
      <c r="G7743" s="3"/>
      <c r="H7743" s="3"/>
      <c r="I7743" s="3"/>
      <c r="J7743" s="3"/>
      <c r="K7743" s="3"/>
      <c r="L7743" s="8"/>
      <c r="M7743" s="1"/>
      <c r="W7743" s="15"/>
    </row>
    <row r="7744" spans="2:23" ht="0" hidden="1" customHeight="1" x14ac:dyDescent="0.2">
      <c r="B7744" s="3"/>
      <c r="C7744" s="3"/>
      <c r="D7744" s="3"/>
      <c r="E7744" s="3"/>
      <c r="F7744" s="3"/>
      <c r="G7744" s="3"/>
      <c r="H7744" s="3"/>
      <c r="I7744" s="3"/>
      <c r="J7744" s="3"/>
      <c r="K7744" s="3"/>
      <c r="L7744" s="8"/>
      <c r="M7744" s="1"/>
      <c r="W7744" s="15"/>
    </row>
    <row r="7745" spans="2:23" ht="0" hidden="1" customHeight="1" x14ac:dyDescent="0.2">
      <c r="B7745" s="3"/>
      <c r="C7745" s="3"/>
      <c r="D7745" s="3"/>
      <c r="E7745" s="3"/>
      <c r="F7745" s="3"/>
      <c r="G7745" s="3"/>
      <c r="H7745" s="3"/>
      <c r="I7745" s="3"/>
      <c r="J7745" s="3"/>
      <c r="K7745" s="3"/>
      <c r="L7745" s="8"/>
      <c r="M7745" s="1"/>
      <c r="W7745" s="15"/>
    </row>
    <row r="7746" spans="2:23" ht="0" hidden="1" customHeight="1" x14ac:dyDescent="0.2">
      <c r="B7746" s="3"/>
      <c r="C7746" s="3"/>
      <c r="D7746" s="3"/>
      <c r="E7746" s="3"/>
      <c r="F7746" s="3"/>
      <c r="G7746" s="3"/>
      <c r="H7746" s="3"/>
      <c r="I7746" s="3"/>
      <c r="J7746" s="3"/>
      <c r="K7746" s="3"/>
      <c r="L7746" s="8"/>
      <c r="M7746" s="1"/>
      <c r="W7746" s="15"/>
    </row>
    <row r="7747" spans="2:23" ht="0" hidden="1" customHeight="1" x14ac:dyDescent="0.2">
      <c r="B7747" s="3"/>
      <c r="C7747" s="3"/>
      <c r="D7747" s="3"/>
      <c r="E7747" s="3"/>
      <c r="F7747" s="3"/>
      <c r="G7747" s="3"/>
      <c r="H7747" s="3"/>
      <c r="I7747" s="3"/>
      <c r="J7747" s="3"/>
      <c r="K7747" s="3"/>
      <c r="L7747" s="8"/>
      <c r="M7747" s="1"/>
      <c r="W7747" s="15"/>
    </row>
    <row r="7748" spans="2:23" ht="0" hidden="1" customHeight="1" x14ac:dyDescent="0.2">
      <c r="B7748" s="3"/>
      <c r="C7748" s="3"/>
      <c r="D7748" s="3"/>
      <c r="E7748" s="3"/>
      <c r="F7748" s="3"/>
      <c r="G7748" s="3"/>
      <c r="H7748" s="3"/>
      <c r="I7748" s="3"/>
      <c r="J7748" s="3"/>
      <c r="K7748" s="3"/>
      <c r="L7748" s="8"/>
      <c r="M7748" s="1"/>
      <c r="W7748" s="15"/>
    </row>
    <row r="7749" spans="2:23" ht="0" hidden="1" customHeight="1" x14ac:dyDescent="0.2">
      <c r="B7749" s="3"/>
      <c r="C7749" s="3"/>
      <c r="D7749" s="3"/>
      <c r="E7749" s="3"/>
      <c r="F7749" s="3"/>
      <c r="G7749" s="3"/>
      <c r="H7749" s="3"/>
      <c r="I7749" s="3"/>
      <c r="J7749" s="3"/>
      <c r="K7749" s="3"/>
      <c r="L7749" s="8"/>
      <c r="M7749" s="1"/>
      <c r="W7749" s="15"/>
    </row>
    <row r="7750" spans="2:23" ht="0" hidden="1" customHeight="1" x14ac:dyDescent="0.2">
      <c r="B7750" s="3"/>
      <c r="C7750" s="3"/>
      <c r="D7750" s="3"/>
      <c r="E7750" s="3"/>
      <c r="F7750" s="3"/>
      <c r="G7750" s="3"/>
      <c r="H7750" s="3"/>
      <c r="I7750" s="3"/>
      <c r="J7750" s="3"/>
      <c r="K7750" s="3"/>
      <c r="L7750" s="8"/>
      <c r="M7750" s="1"/>
      <c r="W7750" s="15"/>
    </row>
    <row r="7751" spans="2:23" ht="0" hidden="1" customHeight="1" x14ac:dyDescent="0.2">
      <c r="B7751" s="3"/>
      <c r="C7751" s="3"/>
      <c r="D7751" s="3"/>
      <c r="E7751" s="3"/>
      <c r="F7751" s="3"/>
      <c r="G7751" s="3"/>
      <c r="H7751" s="3"/>
      <c r="I7751" s="3"/>
      <c r="J7751" s="3"/>
      <c r="K7751" s="3"/>
      <c r="L7751" s="8"/>
      <c r="M7751" s="1"/>
      <c r="W7751" s="15"/>
    </row>
    <row r="7752" spans="2:23" ht="0" hidden="1" customHeight="1" x14ac:dyDescent="0.2">
      <c r="B7752" s="3"/>
      <c r="C7752" s="3"/>
      <c r="D7752" s="3"/>
      <c r="E7752" s="3"/>
      <c r="F7752" s="3"/>
      <c r="G7752" s="3"/>
      <c r="H7752" s="3"/>
      <c r="I7752" s="3"/>
      <c r="J7752" s="3"/>
      <c r="K7752" s="3"/>
      <c r="L7752" s="8"/>
      <c r="M7752" s="1"/>
      <c r="W7752" s="15"/>
    </row>
    <row r="7753" spans="2:23" ht="0" hidden="1" customHeight="1" x14ac:dyDescent="0.2">
      <c r="B7753" s="3"/>
      <c r="C7753" s="3"/>
      <c r="D7753" s="3"/>
      <c r="E7753" s="3"/>
      <c r="F7753" s="3"/>
      <c r="G7753" s="3"/>
      <c r="H7753" s="3"/>
      <c r="I7753" s="3"/>
      <c r="J7753" s="3"/>
      <c r="K7753" s="3"/>
      <c r="L7753" s="8"/>
      <c r="M7753" s="1"/>
      <c r="W7753" s="15"/>
    </row>
    <row r="7754" spans="2:23" ht="0" hidden="1" customHeight="1" x14ac:dyDescent="0.2">
      <c r="B7754" s="3"/>
      <c r="C7754" s="3"/>
      <c r="D7754" s="3"/>
      <c r="E7754" s="3"/>
      <c r="F7754" s="3"/>
      <c r="G7754" s="3"/>
      <c r="H7754" s="3"/>
      <c r="I7754" s="3"/>
      <c r="J7754" s="3"/>
      <c r="K7754" s="3"/>
      <c r="L7754" s="8"/>
      <c r="M7754" s="1"/>
      <c r="W7754" s="15"/>
    </row>
    <row r="7755" spans="2:23" ht="0" hidden="1" customHeight="1" x14ac:dyDescent="0.2">
      <c r="B7755" s="3"/>
      <c r="C7755" s="3"/>
      <c r="D7755" s="3"/>
      <c r="E7755" s="3"/>
      <c r="F7755" s="3"/>
      <c r="G7755" s="3"/>
      <c r="H7755" s="3"/>
      <c r="I7755" s="3"/>
      <c r="J7755" s="3"/>
      <c r="K7755" s="3"/>
      <c r="L7755" s="8"/>
      <c r="M7755" s="1"/>
      <c r="W7755" s="15"/>
    </row>
    <row r="7756" spans="2:23" ht="0" hidden="1" customHeight="1" x14ac:dyDescent="0.2">
      <c r="B7756" s="3"/>
      <c r="C7756" s="3"/>
      <c r="D7756" s="3"/>
      <c r="E7756" s="3"/>
      <c r="F7756" s="3"/>
      <c r="G7756" s="3"/>
      <c r="H7756" s="3"/>
      <c r="I7756" s="3"/>
      <c r="J7756" s="3"/>
      <c r="K7756" s="3"/>
      <c r="L7756" s="8"/>
      <c r="M7756" s="1"/>
      <c r="W7756" s="15"/>
    </row>
    <row r="7757" spans="2:23" ht="0" hidden="1" customHeight="1" x14ac:dyDescent="0.2">
      <c r="B7757" s="3"/>
      <c r="C7757" s="3"/>
      <c r="D7757" s="3"/>
      <c r="E7757" s="3"/>
      <c r="F7757" s="3"/>
      <c r="G7757" s="3"/>
      <c r="H7757" s="3"/>
      <c r="I7757" s="3"/>
      <c r="J7757" s="3"/>
      <c r="K7757" s="3"/>
      <c r="L7757" s="8"/>
      <c r="M7757" s="1"/>
      <c r="W7757" s="15"/>
    </row>
    <row r="7758" spans="2:23" ht="0" hidden="1" customHeight="1" x14ac:dyDescent="0.2">
      <c r="B7758" s="3"/>
      <c r="C7758" s="3"/>
      <c r="D7758" s="3"/>
      <c r="E7758" s="3"/>
      <c r="F7758" s="3"/>
      <c r="G7758" s="3"/>
      <c r="H7758" s="3"/>
      <c r="I7758" s="3"/>
      <c r="J7758" s="3"/>
      <c r="K7758" s="3"/>
      <c r="L7758" s="8"/>
      <c r="M7758" s="1"/>
      <c r="W7758" s="15"/>
    </row>
    <row r="7759" spans="2:23" ht="0" hidden="1" customHeight="1" x14ac:dyDescent="0.2">
      <c r="B7759" s="3"/>
      <c r="C7759" s="3"/>
      <c r="D7759" s="3"/>
      <c r="E7759" s="3"/>
      <c r="F7759" s="3"/>
      <c r="G7759" s="3"/>
      <c r="H7759" s="3"/>
      <c r="I7759" s="3"/>
      <c r="J7759" s="3"/>
      <c r="K7759" s="3"/>
      <c r="L7759" s="8"/>
      <c r="M7759" s="1"/>
      <c r="W7759" s="15"/>
    </row>
    <row r="7760" spans="2:23" ht="0" hidden="1" customHeight="1" x14ac:dyDescent="0.2">
      <c r="B7760" s="3"/>
      <c r="C7760" s="3"/>
      <c r="D7760" s="3"/>
      <c r="E7760" s="3"/>
      <c r="F7760" s="3"/>
      <c r="G7760" s="3"/>
      <c r="H7760" s="3"/>
      <c r="I7760" s="3"/>
      <c r="J7760" s="3"/>
      <c r="K7760" s="3"/>
      <c r="L7760" s="8"/>
      <c r="M7760" s="1"/>
      <c r="W7760" s="15"/>
    </row>
    <row r="7761" spans="2:23" ht="0" hidden="1" customHeight="1" x14ac:dyDescent="0.2">
      <c r="B7761" s="3"/>
      <c r="C7761" s="3"/>
      <c r="D7761" s="3"/>
      <c r="E7761" s="3"/>
      <c r="F7761" s="3"/>
      <c r="G7761" s="3"/>
      <c r="H7761" s="3"/>
      <c r="I7761" s="3"/>
      <c r="J7761" s="3"/>
      <c r="K7761" s="3"/>
      <c r="L7761" s="8"/>
      <c r="M7761" s="1"/>
      <c r="W7761" s="15"/>
    </row>
    <row r="7762" spans="2:23" ht="0" hidden="1" customHeight="1" x14ac:dyDescent="0.2">
      <c r="B7762" s="3"/>
      <c r="C7762" s="3"/>
      <c r="D7762" s="3"/>
      <c r="E7762" s="3"/>
      <c r="F7762" s="3"/>
      <c r="G7762" s="3"/>
      <c r="H7762" s="3"/>
      <c r="I7762" s="3"/>
      <c r="J7762" s="3"/>
      <c r="K7762" s="3"/>
      <c r="L7762" s="8"/>
      <c r="M7762" s="1"/>
      <c r="W7762" s="15"/>
    </row>
    <row r="7763" spans="2:23" ht="0" hidden="1" customHeight="1" x14ac:dyDescent="0.2">
      <c r="B7763" s="3"/>
      <c r="C7763" s="3"/>
      <c r="D7763" s="3"/>
      <c r="E7763" s="3"/>
      <c r="F7763" s="3"/>
      <c r="G7763" s="3"/>
      <c r="H7763" s="3"/>
      <c r="I7763" s="3"/>
      <c r="J7763" s="3"/>
      <c r="K7763" s="3"/>
      <c r="L7763" s="8"/>
      <c r="M7763" s="1"/>
      <c r="W7763" s="15"/>
    </row>
    <row r="7764" spans="2:23" ht="0" hidden="1" customHeight="1" x14ac:dyDescent="0.2">
      <c r="B7764" s="3"/>
      <c r="C7764" s="3"/>
      <c r="D7764" s="3"/>
      <c r="E7764" s="3"/>
      <c r="F7764" s="3"/>
      <c r="G7764" s="3"/>
      <c r="H7764" s="3"/>
      <c r="I7764" s="3"/>
      <c r="J7764" s="3"/>
      <c r="K7764" s="3"/>
      <c r="L7764" s="8"/>
      <c r="M7764" s="1"/>
      <c r="W7764" s="15"/>
    </row>
    <row r="7765" spans="2:23" ht="0" hidden="1" customHeight="1" x14ac:dyDescent="0.2">
      <c r="B7765" s="3"/>
      <c r="C7765" s="3"/>
      <c r="D7765" s="3"/>
      <c r="E7765" s="3"/>
      <c r="F7765" s="3"/>
      <c r="G7765" s="3"/>
      <c r="H7765" s="3"/>
      <c r="I7765" s="3"/>
      <c r="J7765" s="3"/>
      <c r="K7765" s="3"/>
      <c r="L7765" s="8"/>
      <c r="M7765" s="1"/>
      <c r="W7765" s="15"/>
    </row>
    <row r="7766" spans="2:23" ht="0" hidden="1" customHeight="1" x14ac:dyDescent="0.2">
      <c r="B7766" s="3"/>
      <c r="C7766" s="3"/>
      <c r="D7766" s="3"/>
      <c r="E7766" s="3"/>
      <c r="F7766" s="3"/>
      <c r="G7766" s="3"/>
      <c r="H7766" s="3"/>
      <c r="I7766" s="3"/>
      <c r="J7766" s="3"/>
      <c r="K7766" s="3"/>
      <c r="L7766" s="8"/>
      <c r="M7766" s="1"/>
      <c r="W7766" s="15"/>
    </row>
    <row r="7767" spans="2:23" ht="0" hidden="1" customHeight="1" x14ac:dyDescent="0.2">
      <c r="B7767" s="3"/>
      <c r="C7767" s="3"/>
      <c r="D7767" s="3"/>
      <c r="E7767" s="3"/>
      <c r="F7767" s="3"/>
      <c r="G7767" s="3"/>
      <c r="H7767" s="3"/>
      <c r="I7767" s="3"/>
      <c r="J7767" s="3"/>
      <c r="K7767" s="3"/>
      <c r="L7767" s="8"/>
      <c r="M7767" s="1"/>
      <c r="W7767" s="15"/>
    </row>
    <row r="7768" spans="2:23" ht="0" hidden="1" customHeight="1" x14ac:dyDescent="0.2">
      <c r="B7768" s="3"/>
      <c r="C7768" s="3"/>
      <c r="D7768" s="3"/>
      <c r="E7768" s="3"/>
      <c r="F7768" s="3"/>
      <c r="G7768" s="3"/>
      <c r="H7768" s="3"/>
      <c r="I7768" s="3"/>
      <c r="J7768" s="3"/>
      <c r="K7768" s="3"/>
      <c r="L7768" s="8"/>
      <c r="M7768" s="1"/>
      <c r="W7768" s="15"/>
    </row>
    <row r="7769" spans="2:23" ht="0" hidden="1" customHeight="1" x14ac:dyDescent="0.2">
      <c r="B7769" s="3"/>
      <c r="C7769" s="3"/>
      <c r="D7769" s="3"/>
      <c r="E7769" s="3"/>
      <c r="F7769" s="3"/>
      <c r="G7769" s="3"/>
      <c r="H7769" s="3"/>
      <c r="I7769" s="3"/>
      <c r="J7769" s="3"/>
      <c r="K7769" s="3"/>
      <c r="L7769" s="8"/>
      <c r="M7769" s="1"/>
      <c r="W7769" s="15"/>
    </row>
    <row r="7770" spans="2:23" ht="0" hidden="1" customHeight="1" x14ac:dyDescent="0.2">
      <c r="B7770" s="3"/>
      <c r="C7770" s="3"/>
      <c r="D7770" s="3"/>
      <c r="E7770" s="3"/>
      <c r="F7770" s="3"/>
      <c r="G7770" s="3"/>
      <c r="H7770" s="3"/>
      <c r="I7770" s="3"/>
      <c r="J7770" s="3"/>
      <c r="K7770" s="3"/>
      <c r="L7770" s="8"/>
      <c r="M7770" s="1"/>
      <c r="W7770" s="15"/>
    </row>
    <row r="7771" spans="2:23" ht="0" hidden="1" customHeight="1" x14ac:dyDescent="0.2">
      <c r="B7771" s="3"/>
      <c r="C7771" s="3"/>
      <c r="D7771" s="3"/>
      <c r="E7771" s="3"/>
      <c r="F7771" s="3"/>
      <c r="G7771" s="3"/>
      <c r="H7771" s="3"/>
      <c r="I7771" s="3"/>
      <c r="J7771" s="3"/>
      <c r="K7771" s="3"/>
      <c r="L7771" s="8"/>
      <c r="M7771" s="1"/>
      <c r="W7771" s="15"/>
    </row>
    <row r="7772" spans="2:23" ht="0" hidden="1" customHeight="1" x14ac:dyDescent="0.2">
      <c r="B7772" s="3"/>
      <c r="C7772" s="3"/>
      <c r="D7772" s="3"/>
      <c r="E7772" s="3"/>
      <c r="F7772" s="3"/>
      <c r="G7772" s="3"/>
      <c r="H7772" s="3"/>
      <c r="I7772" s="3"/>
      <c r="J7772" s="3"/>
      <c r="K7772" s="3"/>
      <c r="L7772" s="8"/>
      <c r="M7772" s="1"/>
      <c r="W7772" s="15"/>
    </row>
    <row r="7773" spans="2:23" ht="0" hidden="1" customHeight="1" x14ac:dyDescent="0.2">
      <c r="B7773" s="3"/>
      <c r="C7773" s="3"/>
      <c r="D7773" s="3"/>
      <c r="E7773" s="3"/>
      <c r="F7773" s="3"/>
      <c r="G7773" s="3"/>
      <c r="H7773" s="3"/>
      <c r="I7773" s="3"/>
      <c r="J7773" s="3"/>
      <c r="K7773" s="3"/>
      <c r="L7773" s="8"/>
      <c r="M7773" s="1"/>
      <c r="W7773" s="15"/>
    </row>
    <row r="7774" spans="2:23" ht="0" hidden="1" customHeight="1" x14ac:dyDescent="0.2">
      <c r="B7774" s="3"/>
      <c r="C7774" s="3"/>
      <c r="D7774" s="3"/>
      <c r="E7774" s="3"/>
      <c r="F7774" s="3"/>
      <c r="G7774" s="3"/>
      <c r="H7774" s="3"/>
      <c r="I7774" s="3"/>
      <c r="J7774" s="3"/>
      <c r="K7774" s="3"/>
      <c r="L7774" s="8"/>
      <c r="M7774" s="1"/>
      <c r="W7774" s="15"/>
    </row>
    <row r="7775" spans="2:23" ht="0" hidden="1" customHeight="1" x14ac:dyDescent="0.2">
      <c r="B7775" s="3"/>
      <c r="C7775" s="3"/>
      <c r="D7775" s="3"/>
      <c r="E7775" s="3"/>
      <c r="F7775" s="3"/>
      <c r="G7775" s="3"/>
      <c r="H7775" s="3"/>
      <c r="I7775" s="3"/>
      <c r="J7775" s="3"/>
      <c r="K7775" s="3"/>
      <c r="L7775" s="8"/>
      <c r="M7775" s="1"/>
      <c r="W7775" s="15"/>
    </row>
    <row r="7776" spans="2:23" ht="0" hidden="1" customHeight="1" x14ac:dyDescent="0.2">
      <c r="B7776" s="3"/>
      <c r="C7776" s="3"/>
      <c r="D7776" s="3"/>
      <c r="E7776" s="3"/>
      <c r="F7776" s="3"/>
      <c r="G7776" s="3"/>
      <c r="H7776" s="3"/>
      <c r="I7776" s="3"/>
      <c r="J7776" s="3"/>
      <c r="K7776" s="3"/>
      <c r="L7776" s="8"/>
      <c r="M7776" s="1"/>
      <c r="W7776" s="15"/>
    </row>
    <row r="7777" spans="2:23" ht="0" hidden="1" customHeight="1" x14ac:dyDescent="0.2">
      <c r="B7777" s="3"/>
      <c r="C7777" s="3"/>
      <c r="D7777" s="3"/>
      <c r="E7777" s="3"/>
      <c r="F7777" s="3"/>
      <c r="G7777" s="3"/>
      <c r="H7777" s="3"/>
      <c r="I7777" s="3"/>
      <c r="J7777" s="3"/>
      <c r="K7777" s="3"/>
      <c r="L7777" s="8"/>
      <c r="M7777" s="1"/>
      <c r="W7777" s="15"/>
    </row>
    <row r="7778" spans="2:23" ht="0" hidden="1" customHeight="1" x14ac:dyDescent="0.2">
      <c r="B7778" s="3"/>
      <c r="C7778" s="3"/>
      <c r="D7778" s="3"/>
      <c r="E7778" s="3"/>
      <c r="F7778" s="3"/>
      <c r="G7778" s="3"/>
      <c r="H7778" s="3"/>
      <c r="I7778" s="3"/>
      <c r="J7778" s="3"/>
      <c r="K7778" s="3"/>
      <c r="L7778" s="8"/>
      <c r="M7778" s="1"/>
      <c r="W7778" s="15"/>
    </row>
    <row r="7779" spans="2:23" ht="0" hidden="1" customHeight="1" x14ac:dyDescent="0.2">
      <c r="B7779" s="3"/>
      <c r="C7779" s="3"/>
      <c r="D7779" s="3"/>
      <c r="E7779" s="3"/>
      <c r="F7779" s="3"/>
      <c r="G7779" s="3"/>
      <c r="H7779" s="3"/>
      <c r="I7779" s="3"/>
      <c r="J7779" s="3"/>
      <c r="K7779" s="3"/>
      <c r="L7779" s="8"/>
      <c r="M7779" s="1"/>
      <c r="W7779" s="15"/>
    </row>
    <row r="7780" spans="2:23" ht="0" hidden="1" customHeight="1" x14ac:dyDescent="0.2">
      <c r="B7780" s="3"/>
      <c r="C7780" s="3"/>
      <c r="D7780" s="3"/>
      <c r="E7780" s="3"/>
      <c r="F7780" s="3"/>
      <c r="G7780" s="3"/>
      <c r="H7780" s="3"/>
      <c r="I7780" s="3"/>
      <c r="J7780" s="3"/>
      <c r="K7780" s="3"/>
      <c r="L7780" s="8"/>
      <c r="M7780" s="1"/>
      <c r="W7780" s="15"/>
    </row>
    <row r="7781" spans="2:23" ht="0" hidden="1" customHeight="1" x14ac:dyDescent="0.2">
      <c r="B7781" s="3"/>
      <c r="C7781" s="3"/>
      <c r="D7781" s="3"/>
      <c r="E7781" s="3"/>
      <c r="F7781" s="3"/>
      <c r="G7781" s="3"/>
      <c r="H7781" s="3"/>
      <c r="I7781" s="3"/>
      <c r="J7781" s="3"/>
      <c r="K7781" s="3"/>
      <c r="L7781" s="8"/>
      <c r="M7781" s="1"/>
      <c r="W7781" s="15"/>
    </row>
    <row r="7782" spans="2:23" ht="0" hidden="1" customHeight="1" x14ac:dyDescent="0.2">
      <c r="B7782" s="3"/>
      <c r="C7782" s="3"/>
      <c r="D7782" s="3"/>
      <c r="E7782" s="3"/>
      <c r="F7782" s="3"/>
      <c r="G7782" s="3"/>
      <c r="H7782" s="3"/>
      <c r="I7782" s="3"/>
      <c r="J7782" s="3"/>
      <c r="K7782" s="3"/>
      <c r="L7782" s="8"/>
      <c r="M7782" s="1"/>
      <c r="W7782" s="15"/>
    </row>
    <row r="7783" spans="2:23" ht="0" hidden="1" customHeight="1" x14ac:dyDescent="0.2">
      <c r="B7783" s="3"/>
      <c r="C7783" s="3"/>
      <c r="D7783" s="3"/>
      <c r="E7783" s="3"/>
      <c r="F7783" s="3"/>
      <c r="G7783" s="3"/>
      <c r="H7783" s="3"/>
      <c r="I7783" s="3"/>
      <c r="J7783" s="3"/>
      <c r="K7783" s="3"/>
      <c r="L7783" s="8"/>
      <c r="M7783" s="1"/>
      <c r="W7783" s="15"/>
    </row>
    <row r="7784" spans="2:23" ht="0" hidden="1" customHeight="1" x14ac:dyDescent="0.2">
      <c r="B7784" s="3"/>
      <c r="C7784" s="3"/>
      <c r="D7784" s="3"/>
      <c r="E7784" s="3"/>
      <c r="F7784" s="3"/>
      <c r="G7784" s="3"/>
      <c r="H7784" s="3"/>
      <c r="I7784" s="3"/>
      <c r="J7784" s="3"/>
      <c r="K7784" s="3"/>
      <c r="L7784" s="8"/>
      <c r="M7784" s="1"/>
      <c r="W7784" s="15"/>
    </row>
    <row r="7785" spans="2:23" ht="0" hidden="1" customHeight="1" x14ac:dyDescent="0.2">
      <c r="B7785" s="3"/>
      <c r="C7785" s="3"/>
      <c r="D7785" s="3"/>
      <c r="E7785" s="3"/>
      <c r="F7785" s="3"/>
      <c r="G7785" s="3"/>
      <c r="H7785" s="3"/>
      <c r="I7785" s="3"/>
      <c r="J7785" s="3"/>
      <c r="K7785" s="3"/>
      <c r="L7785" s="8"/>
      <c r="M7785" s="1"/>
      <c r="W7785" s="15"/>
    </row>
    <row r="7786" spans="2:23" ht="0" hidden="1" customHeight="1" x14ac:dyDescent="0.2">
      <c r="B7786" s="3"/>
      <c r="C7786" s="3"/>
      <c r="D7786" s="3"/>
      <c r="E7786" s="3"/>
      <c r="F7786" s="3"/>
      <c r="G7786" s="3"/>
      <c r="H7786" s="3"/>
      <c r="I7786" s="3"/>
      <c r="J7786" s="3"/>
      <c r="K7786" s="3"/>
      <c r="L7786" s="8"/>
      <c r="M7786" s="1"/>
      <c r="W7786" s="15"/>
    </row>
    <row r="7787" spans="2:23" ht="0" hidden="1" customHeight="1" x14ac:dyDescent="0.2">
      <c r="B7787" s="3"/>
      <c r="C7787" s="3"/>
      <c r="D7787" s="3"/>
      <c r="E7787" s="3"/>
      <c r="F7787" s="3"/>
      <c r="G7787" s="3"/>
      <c r="H7787" s="3"/>
      <c r="I7787" s="3"/>
      <c r="J7787" s="3"/>
      <c r="K7787" s="3"/>
      <c r="L7787" s="8"/>
      <c r="M7787" s="1"/>
      <c r="W7787" s="15"/>
    </row>
    <row r="7788" spans="2:23" ht="0" hidden="1" customHeight="1" x14ac:dyDescent="0.2">
      <c r="B7788" s="3"/>
      <c r="C7788" s="3"/>
      <c r="D7788" s="3"/>
      <c r="E7788" s="3"/>
      <c r="F7788" s="3"/>
      <c r="G7788" s="3"/>
      <c r="H7788" s="3"/>
      <c r="I7788" s="3"/>
      <c r="J7788" s="3"/>
      <c r="K7788" s="3"/>
      <c r="L7788" s="8"/>
      <c r="M7788" s="1"/>
      <c r="W7788" s="15"/>
    </row>
    <row r="7789" spans="2:23" ht="0" hidden="1" customHeight="1" x14ac:dyDescent="0.2">
      <c r="B7789" s="3"/>
      <c r="C7789" s="3"/>
      <c r="D7789" s="3"/>
      <c r="E7789" s="3"/>
      <c r="F7789" s="3"/>
      <c r="G7789" s="3"/>
      <c r="H7789" s="3"/>
      <c r="I7789" s="3"/>
      <c r="J7789" s="3"/>
      <c r="K7789" s="3"/>
      <c r="L7789" s="8"/>
      <c r="M7789" s="1"/>
      <c r="W7789" s="15"/>
    </row>
    <row r="7790" spans="2:23" ht="0" hidden="1" customHeight="1" x14ac:dyDescent="0.2">
      <c r="B7790" s="3"/>
      <c r="C7790" s="3"/>
      <c r="D7790" s="3"/>
      <c r="E7790" s="3"/>
      <c r="F7790" s="3"/>
      <c r="G7790" s="3"/>
      <c r="H7790" s="3"/>
      <c r="I7790" s="3"/>
      <c r="J7790" s="3"/>
      <c r="K7790" s="3"/>
      <c r="L7790" s="8"/>
      <c r="M7790" s="1"/>
      <c r="W7790" s="15"/>
    </row>
    <row r="7791" spans="2:23" ht="0" hidden="1" customHeight="1" x14ac:dyDescent="0.2">
      <c r="B7791" s="3"/>
      <c r="C7791" s="3"/>
      <c r="D7791" s="3"/>
      <c r="E7791" s="3"/>
      <c r="F7791" s="3"/>
      <c r="G7791" s="3"/>
      <c r="H7791" s="3"/>
      <c r="I7791" s="3"/>
      <c r="J7791" s="3"/>
      <c r="K7791" s="3"/>
      <c r="L7791" s="8"/>
      <c r="M7791" s="1"/>
      <c r="W7791" s="15"/>
    </row>
    <row r="7792" spans="2:23" ht="0" hidden="1" customHeight="1" x14ac:dyDescent="0.2">
      <c r="B7792" s="3"/>
      <c r="C7792" s="3"/>
      <c r="D7792" s="3"/>
      <c r="E7792" s="3"/>
      <c r="F7792" s="3"/>
      <c r="G7792" s="3"/>
      <c r="H7792" s="3"/>
      <c r="I7792" s="3"/>
      <c r="J7792" s="3"/>
      <c r="K7792" s="3"/>
      <c r="L7792" s="8"/>
      <c r="M7792" s="1"/>
      <c r="W7792" s="15"/>
    </row>
    <row r="7793" spans="2:23" ht="0" hidden="1" customHeight="1" x14ac:dyDescent="0.2">
      <c r="B7793" s="3"/>
      <c r="C7793" s="3"/>
      <c r="D7793" s="3"/>
      <c r="E7793" s="3"/>
      <c r="F7793" s="3"/>
      <c r="G7793" s="3"/>
      <c r="H7793" s="3"/>
      <c r="I7793" s="3"/>
      <c r="J7793" s="3"/>
      <c r="K7793" s="3"/>
      <c r="L7793" s="8"/>
      <c r="M7793" s="1"/>
      <c r="W7793" s="15"/>
    </row>
    <row r="7794" spans="2:23" ht="0" hidden="1" customHeight="1" x14ac:dyDescent="0.2">
      <c r="B7794" s="3"/>
      <c r="C7794" s="3"/>
      <c r="D7794" s="3"/>
      <c r="E7794" s="3"/>
      <c r="F7794" s="3"/>
      <c r="G7794" s="3"/>
      <c r="H7794" s="3"/>
      <c r="I7794" s="3"/>
      <c r="J7794" s="3"/>
      <c r="K7794" s="3"/>
      <c r="L7794" s="8"/>
      <c r="M7794" s="1"/>
      <c r="W7794" s="15"/>
    </row>
    <row r="7795" spans="2:23" ht="0" hidden="1" customHeight="1" x14ac:dyDescent="0.2">
      <c r="B7795" s="3"/>
      <c r="C7795" s="3"/>
      <c r="D7795" s="3"/>
      <c r="E7795" s="3"/>
      <c r="F7795" s="3"/>
      <c r="G7795" s="3"/>
      <c r="H7795" s="3"/>
      <c r="I7795" s="3"/>
      <c r="J7795" s="3"/>
      <c r="K7795" s="3"/>
      <c r="L7795" s="8"/>
      <c r="M7795" s="1"/>
      <c r="W7795" s="15"/>
    </row>
    <row r="7796" spans="2:23" ht="0" hidden="1" customHeight="1" x14ac:dyDescent="0.2">
      <c r="B7796" s="3"/>
      <c r="C7796" s="3"/>
      <c r="D7796" s="3"/>
      <c r="E7796" s="3"/>
      <c r="F7796" s="3"/>
      <c r="G7796" s="3"/>
      <c r="H7796" s="3"/>
      <c r="I7796" s="3"/>
      <c r="J7796" s="3"/>
      <c r="K7796" s="3"/>
      <c r="L7796" s="8"/>
      <c r="M7796" s="1"/>
      <c r="W7796" s="15"/>
    </row>
    <row r="7797" spans="2:23" ht="0" hidden="1" customHeight="1" x14ac:dyDescent="0.2">
      <c r="B7797" s="3"/>
      <c r="C7797" s="3"/>
      <c r="D7797" s="3"/>
      <c r="E7797" s="3"/>
      <c r="F7797" s="3"/>
      <c r="G7797" s="3"/>
      <c r="H7797" s="3"/>
      <c r="I7797" s="3"/>
      <c r="J7797" s="3"/>
      <c r="K7797" s="3"/>
      <c r="L7797" s="8"/>
      <c r="M7797" s="1"/>
      <c r="W7797" s="15"/>
    </row>
    <row r="7798" spans="2:23" ht="0" hidden="1" customHeight="1" x14ac:dyDescent="0.2">
      <c r="B7798" s="3"/>
      <c r="C7798" s="3"/>
      <c r="D7798" s="3"/>
      <c r="E7798" s="3"/>
      <c r="F7798" s="3"/>
      <c r="G7798" s="3"/>
      <c r="H7798" s="3"/>
      <c r="I7798" s="3"/>
      <c r="J7798" s="3"/>
      <c r="K7798" s="3"/>
      <c r="L7798" s="8"/>
      <c r="M7798" s="1"/>
      <c r="W7798" s="15"/>
    </row>
    <row r="7799" spans="2:23" ht="0" hidden="1" customHeight="1" x14ac:dyDescent="0.2">
      <c r="B7799" s="3"/>
      <c r="C7799" s="3"/>
      <c r="D7799" s="3"/>
      <c r="E7799" s="3"/>
      <c r="F7799" s="3"/>
      <c r="G7799" s="3"/>
      <c r="H7799" s="3"/>
      <c r="I7799" s="3"/>
      <c r="J7799" s="3"/>
      <c r="K7799" s="3"/>
      <c r="L7799" s="8"/>
      <c r="M7799" s="1"/>
      <c r="W7799" s="15"/>
    </row>
    <row r="7800" spans="2:23" ht="0" hidden="1" customHeight="1" x14ac:dyDescent="0.2">
      <c r="B7800" s="3"/>
      <c r="C7800" s="3"/>
      <c r="D7800" s="3"/>
      <c r="E7800" s="3"/>
      <c r="F7800" s="3"/>
      <c r="G7800" s="3"/>
      <c r="H7800" s="3"/>
      <c r="I7800" s="3"/>
      <c r="J7800" s="3"/>
      <c r="K7800" s="3"/>
      <c r="L7800" s="8"/>
      <c r="M7800" s="1"/>
      <c r="W7800" s="15"/>
    </row>
    <row r="7801" spans="2:23" ht="0" hidden="1" customHeight="1" x14ac:dyDescent="0.2">
      <c r="B7801" s="3"/>
      <c r="C7801" s="3"/>
      <c r="D7801" s="3"/>
      <c r="E7801" s="3"/>
      <c r="F7801" s="3"/>
      <c r="G7801" s="3"/>
      <c r="H7801" s="3"/>
      <c r="I7801" s="3"/>
      <c r="J7801" s="3"/>
      <c r="K7801" s="3"/>
      <c r="L7801" s="8"/>
      <c r="M7801" s="1"/>
      <c r="W7801" s="15"/>
    </row>
    <row r="7802" spans="2:23" ht="0" hidden="1" customHeight="1" x14ac:dyDescent="0.2">
      <c r="B7802" s="3"/>
      <c r="C7802" s="3"/>
      <c r="D7802" s="3"/>
      <c r="E7802" s="3"/>
      <c r="F7802" s="3"/>
      <c r="G7802" s="3"/>
      <c r="H7802" s="3"/>
      <c r="I7802" s="3"/>
      <c r="J7802" s="3"/>
      <c r="K7802" s="3"/>
      <c r="L7802" s="8"/>
      <c r="M7802" s="1"/>
      <c r="W7802" s="15"/>
    </row>
    <row r="7803" spans="2:23" ht="0" hidden="1" customHeight="1" x14ac:dyDescent="0.2">
      <c r="B7803" s="3"/>
      <c r="C7803" s="3"/>
      <c r="D7803" s="3"/>
      <c r="E7803" s="3"/>
      <c r="F7803" s="3"/>
      <c r="G7803" s="3"/>
      <c r="H7803" s="3"/>
      <c r="I7803" s="3"/>
      <c r="J7803" s="3"/>
      <c r="K7803" s="3"/>
      <c r="L7803" s="8"/>
      <c r="M7803" s="1"/>
      <c r="W7803" s="15"/>
    </row>
    <row r="7804" spans="2:23" ht="0" hidden="1" customHeight="1" x14ac:dyDescent="0.2">
      <c r="B7804" s="3"/>
      <c r="C7804" s="3"/>
      <c r="D7804" s="3"/>
      <c r="E7804" s="3"/>
      <c r="F7804" s="3"/>
      <c r="G7804" s="3"/>
      <c r="H7804" s="3"/>
      <c r="I7804" s="3"/>
      <c r="J7804" s="3"/>
      <c r="K7804" s="3"/>
      <c r="L7804" s="8"/>
      <c r="M7804" s="1"/>
      <c r="W7804" s="15"/>
    </row>
    <row r="7805" spans="2:23" ht="0" hidden="1" customHeight="1" x14ac:dyDescent="0.2">
      <c r="B7805" s="3"/>
      <c r="C7805" s="3"/>
      <c r="D7805" s="3"/>
      <c r="E7805" s="3"/>
      <c r="F7805" s="3"/>
      <c r="G7805" s="3"/>
      <c r="H7805" s="3"/>
      <c r="I7805" s="3"/>
      <c r="J7805" s="3"/>
      <c r="K7805" s="3"/>
      <c r="L7805" s="8"/>
      <c r="M7805" s="1"/>
      <c r="W7805" s="15"/>
    </row>
    <row r="7806" spans="2:23" ht="0" hidden="1" customHeight="1" x14ac:dyDescent="0.2">
      <c r="B7806" s="3"/>
      <c r="C7806" s="3"/>
      <c r="D7806" s="3"/>
      <c r="E7806" s="3"/>
      <c r="F7806" s="3"/>
      <c r="G7806" s="3"/>
      <c r="H7806" s="3"/>
      <c r="I7806" s="3"/>
      <c r="J7806" s="3"/>
      <c r="K7806" s="3"/>
      <c r="L7806" s="8"/>
      <c r="M7806" s="1"/>
      <c r="W7806" s="15"/>
    </row>
    <row r="7807" spans="2:23" ht="0" hidden="1" customHeight="1" x14ac:dyDescent="0.2">
      <c r="B7807" s="3"/>
      <c r="C7807" s="3"/>
      <c r="D7807" s="3"/>
      <c r="E7807" s="3"/>
      <c r="F7807" s="3"/>
      <c r="G7807" s="3"/>
      <c r="H7807" s="3"/>
      <c r="I7807" s="3"/>
      <c r="J7807" s="3"/>
      <c r="K7807" s="3"/>
      <c r="L7807" s="8"/>
      <c r="M7807" s="1"/>
      <c r="W7807" s="15"/>
    </row>
    <row r="7808" spans="2:23" ht="0" hidden="1" customHeight="1" x14ac:dyDescent="0.2">
      <c r="B7808" s="3"/>
      <c r="C7808" s="3"/>
      <c r="D7808" s="3"/>
      <c r="E7808" s="3"/>
      <c r="F7808" s="3"/>
      <c r="G7808" s="3"/>
      <c r="H7808" s="3"/>
      <c r="I7808" s="3"/>
      <c r="J7808" s="3"/>
      <c r="K7808" s="3"/>
      <c r="L7808" s="8"/>
      <c r="M7808" s="1"/>
      <c r="W7808" s="15"/>
    </row>
    <row r="7809" spans="2:23" ht="0" hidden="1" customHeight="1" x14ac:dyDescent="0.2">
      <c r="B7809" s="3"/>
      <c r="C7809" s="3"/>
      <c r="D7809" s="3"/>
      <c r="E7809" s="3"/>
      <c r="F7809" s="3"/>
      <c r="G7809" s="3"/>
      <c r="H7809" s="3"/>
      <c r="I7809" s="3"/>
      <c r="J7809" s="3"/>
      <c r="K7809" s="3"/>
      <c r="L7809" s="8"/>
      <c r="M7809" s="1"/>
      <c r="W7809" s="15"/>
    </row>
    <row r="7810" spans="2:23" ht="0" hidden="1" customHeight="1" x14ac:dyDescent="0.2">
      <c r="B7810" s="3"/>
      <c r="C7810" s="3"/>
      <c r="D7810" s="3"/>
      <c r="E7810" s="3"/>
      <c r="F7810" s="3"/>
      <c r="G7810" s="3"/>
      <c r="H7810" s="3"/>
      <c r="I7810" s="3"/>
      <c r="J7810" s="3"/>
      <c r="K7810" s="3"/>
      <c r="L7810" s="8"/>
      <c r="M7810" s="1"/>
      <c r="W7810" s="15"/>
    </row>
    <row r="7811" spans="2:23" ht="0" hidden="1" customHeight="1" x14ac:dyDescent="0.2">
      <c r="B7811" s="3"/>
      <c r="C7811" s="3"/>
      <c r="D7811" s="3"/>
      <c r="E7811" s="3"/>
      <c r="F7811" s="3"/>
      <c r="G7811" s="3"/>
      <c r="H7811" s="3"/>
      <c r="I7811" s="3"/>
      <c r="J7811" s="3"/>
      <c r="K7811" s="3"/>
      <c r="L7811" s="8"/>
      <c r="M7811" s="1"/>
      <c r="W7811" s="15"/>
    </row>
    <row r="7812" spans="2:23" ht="0" hidden="1" customHeight="1" x14ac:dyDescent="0.2">
      <c r="B7812" s="3"/>
      <c r="C7812" s="3"/>
      <c r="D7812" s="3"/>
      <c r="E7812" s="3"/>
      <c r="F7812" s="3"/>
      <c r="G7812" s="3"/>
      <c r="H7812" s="3"/>
      <c r="I7812" s="3"/>
      <c r="J7812" s="3"/>
      <c r="K7812" s="3"/>
      <c r="L7812" s="8"/>
      <c r="M7812" s="1"/>
      <c r="W7812" s="15"/>
    </row>
    <row r="7813" spans="2:23" ht="0" hidden="1" customHeight="1" x14ac:dyDescent="0.2">
      <c r="B7813" s="3"/>
      <c r="C7813" s="3"/>
      <c r="D7813" s="3"/>
      <c r="E7813" s="3"/>
      <c r="F7813" s="3"/>
      <c r="G7813" s="3"/>
      <c r="H7813" s="3"/>
      <c r="I7813" s="3"/>
      <c r="J7813" s="3"/>
      <c r="K7813" s="3"/>
      <c r="L7813" s="8"/>
      <c r="M7813" s="1"/>
      <c r="W7813" s="15"/>
    </row>
    <row r="7814" spans="2:23" ht="0" hidden="1" customHeight="1" x14ac:dyDescent="0.2">
      <c r="B7814" s="3"/>
      <c r="C7814" s="3"/>
      <c r="D7814" s="3"/>
      <c r="E7814" s="3"/>
      <c r="F7814" s="3"/>
      <c r="G7814" s="3"/>
      <c r="H7814" s="3"/>
      <c r="I7814" s="3"/>
      <c r="J7814" s="3"/>
      <c r="K7814" s="3"/>
      <c r="L7814" s="8"/>
      <c r="M7814" s="1"/>
      <c r="W7814" s="15"/>
    </row>
    <row r="7815" spans="2:23" ht="0" hidden="1" customHeight="1" x14ac:dyDescent="0.2">
      <c r="B7815" s="3"/>
      <c r="C7815" s="3"/>
      <c r="D7815" s="3"/>
      <c r="E7815" s="3"/>
      <c r="F7815" s="3"/>
      <c r="G7815" s="3"/>
      <c r="H7815" s="3"/>
      <c r="I7815" s="3"/>
      <c r="J7815" s="3"/>
      <c r="K7815" s="3"/>
      <c r="L7815" s="8"/>
      <c r="M7815" s="1"/>
      <c r="W7815" s="15"/>
    </row>
    <row r="7816" spans="2:23" ht="0" hidden="1" customHeight="1" x14ac:dyDescent="0.2">
      <c r="B7816" s="3"/>
      <c r="C7816" s="3"/>
      <c r="D7816" s="3"/>
      <c r="E7816" s="3"/>
      <c r="F7816" s="3"/>
      <c r="G7816" s="3"/>
      <c r="H7816" s="3"/>
      <c r="I7816" s="3"/>
      <c r="J7816" s="3"/>
      <c r="K7816" s="3"/>
      <c r="L7816" s="8"/>
      <c r="M7816" s="1"/>
      <c r="W7816" s="15"/>
    </row>
    <row r="7817" spans="2:23" ht="0" hidden="1" customHeight="1" x14ac:dyDescent="0.2">
      <c r="B7817" s="3"/>
      <c r="C7817" s="3"/>
      <c r="D7817" s="3"/>
      <c r="E7817" s="3"/>
      <c r="F7817" s="3"/>
      <c r="G7817" s="3"/>
      <c r="H7817" s="3"/>
      <c r="I7817" s="3"/>
      <c r="J7817" s="3"/>
      <c r="K7817" s="3"/>
      <c r="L7817" s="8"/>
      <c r="M7817" s="1"/>
      <c r="W7817" s="15"/>
    </row>
    <row r="7818" spans="2:23" ht="0" hidden="1" customHeight="1" x14ac:dyDescent="0.2">
      <c r="B7818" s="3"/>
      <c r="C7818" s="3"/>
      <c r="D7818" s="3"/>
      <c r="E7818" s="3"/>
      <c r="F7818" s="3"/>
      <c r="G7818" s="3"/>
      <c r="H7818" s="3"/>
      <c r="I7818" s="3"/>
      <c r="J7818" s="3"/>
      <c r="K7818" s="3"/>
      <c r="L7818" s="8"/>
      <c r="M7818" s="1"/>
      <c r="W7818" s="15"/>
    </row>
    <row r="7819" spans="2:23" ht="0" hidden="1" customHeight="1" x14ac:dyDescent="0.2">
      <c r="B7819" s="3"/>
      <c r="C7819" s="3"/>
      <c r="D7819" s="3"/>
      <c r="E7819" s="3"/>
      <c r="F7819" s="3"/>
      <c r="G7819" s="3"/>
      <c r="H7819" s="3"/>
      <c r="I7819" s="3"/>
      <c r="J7819" s="3"/>
      <c r="K7819" s="3"/>
      <c r="L7819" s="8"/>
      <c r="M7819" s="1"/>
      <c r="W7819" s="15"/>
    </row>
    <row r="7820" spans="2:23" ht="0" hidden="1" customHeight="1" x14ac:dyDescent="0.2">
      <c r="B7820" s="3"/>
      <c r="C7820" s="3"/>
      <c r="D7820" s="3"/>
      <c r="E7820" s="3"/>
      <c r="F7820" s="3"/>
      <c r="G7820" s="3"/>
      <c r="H7820" s="3"/>
      <c r="I7820" s="3"/>
      <c r="J7820" s="3"/>
      <c r="K7820" s="3"/>
      <c r="L7820" s="8"/>
      <c r="M7820" s="1"/>
      <c r="W7820" s="15"/>
    </row>
    <row r="7821" spans="2:23" ht="0" hidden="1" customHeight="1" x14ac:dyDescent="0.2">
      <c r="B7821" s="3"/>
      <c r="C7821" s="3"/>
      <c r="D7821" s="3"/>
      <c r="E7821" s="3"/>
      <c r="F7821" s="3"/>
      <c r="G7821" s="3"/>
      <c r="H7821" s="3"/>
      <c r="I7821" s="3"/>
      <c r="J7821" s="3"/>
      <c r="K7821" s="3"/>
      <c r="L7821" s="8"/>
      <c r="M7821" s="1"/>
      <c r="W7821" s="15"/>
    </row>
    <row r="7822" spans="2:23" ht="0" hidden="1" customHeight="1" x14ac:dyDescent="0.2">
      <c r="B7822" s="3"/>
      <c r="C7822" s="3"/>
      <c r="D7822" s="3"/>
      <c r="E7822" s="3"/>
      <c r="F7822" s="3"/>
      <c r="G7822" s="3"/>
      <c r="H7822" s="3"/>
      <c r="I7822" s="3"/>
      <c r="J7822" s="3"/>
      <c r="K7822" s="3"/>
      <c r="L7822" s="8"/>
      <c r="M7822" s="1"/>
      <c r="W7822" s="15"/>
    </row>
    <row r="7823" spans="2:23" ht="0" hidden="1" customHeight="1" x14ac:dyDescent="0.2">
      <c r="B7823" s="3"/>
      <c r="C7823" s="3"/>
      <c r="D7823" s="3"/>
      <c r="E7823" s="3"/>
      <c r="F7823" s="3"/>
      <c r="G7823" s="3"/>
      <c r="H7823" s="3"/>
      <c r="I7823" s="3"/>
      <c r="J7823" s="3"/>
      <c r="K7823" s="3"/>
      <c r="L7823" s="8"/>
      <c r="M7823" s="1"/>
      <c r="W7823" s="15"/>
    </row>
    <row r="7824" spans="2:23" ht="0" hidden="1" customHeight="1" x14ac:dyDescent="0.2">
      <c r="B7824" s="3"/>
      <c r="C7824" s="3"/>
      <c r="D7824" s="3"/>
      <c r="E7824" s="3"/>
      <c r="F7824" s="3"/>
      <c r="G7824" s="3"/>
      <c r="H7824" s="3"/>
      <c r="I7824" s="3"/>
      <c r="J7824" s="3"/>
      <c r="K7824" s="3"/>
      <c r="L7824" s="8"/>
      <c r="M7824" s="1"/>
      <c r="W7824" s="15"/>
    </row>
    <row r="7825" spans="2:23" ht="0" hidden="1" customHeight="1" x14ac:dyDescent="0.2">
      <c r="B7825" s="3"/>
      <c r="C7825" s="3"/>
      <c r="D7825" s="3"/>
      <c r="E7825" s="3"/>
      <c r="F7825" s="3"/>
      <c r="G7825" s="3"/>
      <c r="H7825" s="3"/>
      <c r="I7825" s="3"/>
      <c r="J7825" s="3"/>
      <c r="K7825" s="3"/>
      <c r="L7825" s="8"/>
      <c r="M7825" s="1"/>
      <c r="W7825" s="15"/>
    </row>
    <row r="7826" spans="2:23" ht="0" hidden="1" customHeight="1" x14ac:dyDescent="0.2">
      <c r="B7826" s="3"/>
      <c r="C7826" s="3"/>
      <c r="D7826" s="3"/>
      <c r="E7826" s="3"/>
      <c r="F7826" s="3"/>
      <c r="G7826" s="3"/>
      <c r="H7826" s="3"/>
      <c r="I7826" s="3"/>
      <c r="J7826" s="3"/>
      <c r="K7826" s="3"/>
      <c r="L7826" s="8"/>
      <c r="M7826" s="1"/>
      <c r="W7826" s="15"/>
    </row>
    <row r="7827" spans="2:23" ht="0" hidden="1" customHeight="1" x14ac:dyDescent="0.2">
      <c r="B7827" s="3"/>
      <c r="C7827" s="3"/>
      <c r="D7827" s="3"/>
      <c r="E7827" s="3"/>
      <c r="F7827" s="3"/>
      <c r="G7827" s="3"/>
      <c r="H7827" s="3"/>
      <c r="I7827" s="3"/>
      <c r="J7827" s="3"/>
      <c r="K7827" s="3"/>
      <c r="L7827" s="8"/>
      <c r="M7827" s="1"/>
      <c r="W7827" s="15"/>
    </row>
    <row r="7828" spans="2:23" ht="0" hidden="1" customHeight="1" x14ac:dyDescent="0.2">
      <c r="B7828" s="3"/>
      <c r="C7828" s="3"/>
      <c r="D7828" s="3"/>
      <c r="E7828" s="3"/>
      <c r="F7828" s="3"/>
      <c r="G7828" s="3"/>
      <c r="H7828" s="3"/>
      <c r="I7828" s="3"/>
      <c r="J7828" s="3"/>
      <c r="K7828" s="3"/>
      <c r="L7828" s="8"/>
      <c r="M7828" s="1"/>
      <c r="W7828" s="15"/>
    </row>
    <row r="7829" spans="2:23" ht="0" hidden="1" customHeight="1" x14ac:dyDescent="0.2">
      <c r="B7829" s="3"/>
      <c r="C7829" s="3"/>
      <c r="D7829" s="3"/>
      <c r="E7829" s="3"/>
      <c r="F7829" s="3"/>
      <c r="G7829" s="3"/>
      <c r="H7829" s="3"/>
      <c r="I7829" s="3"/>
      <c r="J7829" s="3"/>
      <c r="K7829" s="3"/>
      <c r="L7829" s="8"/>
      <c r="M7829" s="1"/>
      <c r="W7829" s="15"/>
    </row>
    <row r="7830" spans="2:23" ht="0" hidden="1" customHeight="1" x14ac:dyDescent="0.2">
      <c r="B7830" s="3"/>
      <c r="C7830" s="3"/>
      <c r="D7830" s="3"/>
      <c r="E7830" s="3"/>
      <c r="F7830" s="3"/>
      <c r="G7830" s="3"/>
      <c r="H7830" s="3"/>
      <c r="I7830" s="3"/>
      <c r="J7830" s="3"/>
      <c r="K7830" s="3"/>
      <c r="L7830" s="8"/>
      <c r="M7830" s="1"/>
      <c r="W7830" s="15"/>
    </row>
    <row r="7831" spans="2:23" ht="0" hidden="1" customHeight="1" x14ac:dyDescent="0.2">
      <c r="B7831" s="3"/>
      <c r="C7831" s="3"/>
      <c r="D7831" s="3"/>
      <c r="E7831" s="3"/>
      <c r="F7831" s="3"/>
      <c r="G7831" s="3"/>
      <c r="H7831" s="3"/>
      <c r="I7831" s="3"/>
      <c r="J7831" s="3"/>
      <c r="K7831" s="3"/>
      <c r="L7831" s="8"/>
      <c r="M7831" s="1"/>
      <c r="W7831" s="15"/>
    </row>
    <row r="7832" spans="2:23" ht="0" hidden="1" customHeight="1" x14ac:dyDescent="0.2">
      <c r="B7832" s="3"/>
      <c r="C7832" s="3"/>
      <c r="D7832" s="3"/>
      <c r="E7832" s="3"/>
      <c r="F7832" s="3"/>
      <c r="G7832" s="3"/>
      <c r="H7832" s="3"/>
      <c r="I7832" s="3"/>
      <c r="J7832" s="3"/>
      <c r="K7832" s="3"/>
      <c r="L7832" s="8"/>
      <c r="M7832" s="1"/>
      <c r="W7832" s="15"/>
    </row>
    <row r="7833" spans="2:23" ht="0" hidden="1" customHeight="1" x14ac:dyDescent="0.2">
      <c r="B7833" s="3"/>
      <c r="C7833" s="3"/>
      <c r="D7833" s="3"/>
      <c r="E7833" s="3"/>
      <c r="F7833" s="3"/>
      <c r="G7833" s="3"/>
      <c r="H7833" s="3"/>
      <c r="I7833" s="3"/>
      <c r="J7833" s="3"/>
      <c r="K7833" s="3"/>
      <c r="L7833" s="8"/>
      <c r="M7833" s="1"/>
      <c r="W7833" s="15"/>
    </row>
    <row r="7834" spans="2:23" ht="0" hidden="1" customHeight="1" x14ac:dyDescent="0.2">
      <c r="B7834" s="3"/>
      <c r="C7834" s="3"/>
      <c r="D7834" s="3"/>
      <c r="E7834" s="3"/>
      <c r="F7834" s="3"/>
      <c r="G7834" s="3"/>
      <c r="H7834" s="3"/>
      <c r="I7834" s="3"/>
      <c r="J7834" s="3"/>
      <c r="K7834" s="3"/>
      <c r="L7834" s="8"/>
      <c r="M7834" s="1"/>
      <c r="W7834" s="15"/>
    </row>
    <row r="7835" spans="2:23" ht="0" hidden="1" customHeight="1" x14ac:dyDescent="0.2">
      <c r="B7835" s="3"/>
      <c r="C7835" s="3"/>
      <c r="D7835" s="3"/>
      <c r="E7835" s="3"/>
      <c r="F7835" s="3"/>
      <c r="G7835" s="3"/>
      <c r="H7835" s="3"/>
      <c r="I7835" s="3"/>
      <c r="J7835" s="3"/>
      <c r="K7835" s="3"/>
      <c r="L7835" s="8"/>
      <c r="M7835" s="1"/>
      <c r="W7835" s="15"/>
    </row>
    <row r="7836" spans="2:23" ht="0" hidden="1" customHeight="1" x14ac:dyDescent="0.2">
      <c r="B7836" s="3"/>
      <c r="C7836" s="3"/>
      <c r="D7836" s="3"/>
      <c r="E7836" s="3"/>
      <c r="F7836" s="3"/>
      <c r="G7836" s="3"/>
      <c r="H7836" s="3"/>
      <c r="I7836" s="3"/>
      <c r="J7836" s="3"/>
      <c r="K7836" s="3"/>
      <c r="L7836" s="8"/>
      <c r="M7836" s="1"/>
      <c r="W7836" s="15"/>
    </row>
    <row r="7837" spans="2:23" ht="0" hidden="1" customHeight="1" x14ac:dyDescent="0.2">
      <c r="B7837" s="3"/>
      <c r="C7837" s="3"/>
      <c r="D7837" s="3"/>
      <c r="E7837" s="3"/>
      <c r="F7837" s="3"/>
      <c r="G7837" s="3"/>
      <c r="H7837" s="3"/>
      <c r="I7837" s="3"/>
      <c r="J7837" s="3"/>
      <c r="K7837" s="3"/>
      <c r="L7837" s="8"/>
      <c r="M7837" s="1"/>
      <c r="W7837" s="15"/>
    </row>
    <row r="7838" spans="2:23" ht="0" hidden="1" customHeight="1" x14ac:dyDescent="0.2">
      <c r="B7838" s="3"/>
      <c r="C7838" s="3"/>
      <c r="D7838" s="3"/>
      <c r="E7838" s="3"/>
      <c r="F7838" s="3"/>
      <c r="G7838" s="3"/>
      <c r="H7838" s="3"/>
      <c r="I7838" s="3"/>
      <c r="J7838" s="3"/>
      <c r="K7838" s="3"/>
      <c r="L7838" s="8"/>
      <c r="M7838" s="1"/>
      <c r="W7838" s="15"/>
    </row>
    <row r="7839" spans="2:23" ht="0" hidden="1" customHeight="1" x14ac:dyDescent="0.2">
      <c r="B7839" s="3"/>
      <c r="C7839" s="3"/>
      <c r="D7839" s="3"/>
      <c r="E7839" s="3"/>
      <c r="F7839" s="3"/>
      <c r="G7839" s="3"/>
      <c r="H7839" s="3"/>
      <c r="I7839" s="3"/>
      <c r="J7839" s="3"/>
      <c r="K7839" s="3"/>
      <c r="L7839" s="8"/>
      <c r="M7839" s="1"/>
      <c r="W7839" s="15"/>
    </row>
    <row r="7840" spans="2:23" ht="0" hidden="1" customHeight="1" x14ac:dyDescent="0.2">
      <c r="B7840" s="3"/>
      <c r="C7840" s="3"/>
      <c r="D7840" s="3"/>
      <c r="E7840" s="3"/>
      <c r="F7840" s="3"/>
      <c r="G7840" s="3"/>
      <c r="H7840" s="3"/>
      <c r="I7840" s="3"/>
      <c r="J7840" s="3"/>
      <c r="K7840" s="3"/>
      <c r="L7840" s="8"/>
      <c r="M7840" s="1"/>
      <c r="W7840" s="15"/>
    </row>
    <row r="7841" spans="2:23" ht="0" hidden="1" customHeight="1" x14ac:dyDescent="0.2">
      <c r="B7841" s="3"/>
      <c r="C7841" s="3"/>
      <c r="D7841" s="3"/>
      <c r="E7841" s="3"/>
      <c r="F7841" s="3"/>
      <c r="G7841" s="3"/>
      <c r="H7841" s="3"/>
      <c r="I7841" s="3"/>
      <c r="J7841" s="3"/>
      <c r="K7841" s="3"/>
      <c r="L7841" s="8"/>
      <c r="M7841" s="1"/>
      <c r="W7841" s="15"/>
    </row>
    <row r="7842" spans="2:23" ht="0" hidden="1" customHeight="1" x14ac:dyDescent="0.2">
      <c r="B7842" s="3"/>
      <c r="C7842" s="3"/>
      <c r="D7842" s="3"/>
      <c r="E7842" s="3"/>
      <c r="F7842" s="3"/>
      <c r="G7842" s="3"/>
      <c r="H7842" s="3"/>
      <c r="I7842" s="3"/>
      <c r="J7842" s="3"/>
      <c r="K7842" s="3"/>
      <c r="L7842" s="8"/>
      <c r="M7842" s="1"/>
      <c r="W7842" s="15"/>
    </row>
    <row r="7843" spans="2:23" ht="0" hidden="1" customHeight="1" x14ac:dyDescent="0.2">
      <c r="B7843" s="3"/>
      <c r="C7843" s="3"/>
      <c r="D7843" s="3"/>
      <c r="E7843" s="3"/>
      <c r="F7843" s="3"/>
      <c r="G7843" s="3"/>
      <c r="H7843" s="3"/>
      <c r="I7843" s="3"/>
      <c r="J7843" s="3"/>
      <c r="K7843" s="3"/>
      <c r="L7843" s="8"/>
      <c r="M7843" s="1"/>
      <c r="W7843" s="15"/>
    </row>
    <row r="7844" spans="2:23" ht="0" hidden="1" customHeight="1" x14ac:dyDescent="0.2">
      <c r="B7844" s="3"/>
      <c r="C7844" s="3"/>
      <c r="D7844" s="3"/>
      <c r="E7844" s="3"/>
      <c r="F7844" s="3"/>
      <c r="G7844" s="3"/>
      <c r="H7844" s="3"/>
      <c r="I7844" s="3"/>
      <c r="J7844" s="3"/>
      <c r="K7844" s="3"/>
      <c r="L7844" s="8"/>
      <c r="M7844" s="1"/>
      <c r="W7844" s="15"/>
    </row>
    <row r="7845" spans="2:23" ht="0" hidden="1" customHeight="1" x14ac:dyDescent="0.2">
      <c r="B7845" s="3"/>
      <c r="C7845" s="3"/>
      <c r="D7845" s="3"/>
      <c r="E7845" s="3"/>
      <c r="F7845" s="3"/>
      <c r="G7845" s="3"/>
      <c r="H7845" s="3"/>
      <c r="I7845" s="3"/>
      <c r="J7845" s="3"/>
      <c r="K7845" s="3"/>
      <c r="L7845" s="8"/>
      <c r="M7845" s="1"/>
      <c r="W7845" s="15"/>
    </row>
    <row r="7846" spans="2:23" ht="0" hidden="1" customHeight="1" x14ac:dyDescent="0.2">
      <c r="B7846" s="3"/>
      <c r="C7846" s="3"/>
      <c r="D7846" s="3"/>
      <c r="E7846" s="3"/>
      <c r="F7846" s="3"/>
      <c r="G7846" s="3"/>
      <c r="H7846" s="3"/>
      <c r="I7846" s="3"/>
      <c r="J7846" s="3"/>
      <c r="K7846" s="3"/>
      <c r="L7846" s="8"/>
      <c r="M7846" s="1"/>
      <c r="W7846" s="15"/>
    </row>
    <row r="7847" spans="2:23" ht="0" hidden="1" customHeight="1" x14ac:dyDescent="0.2">
      <c r="B7847" s="3"/>
      <c r="C7847" s="3"/>
      <c r="D7847" s="3"/>
      <c r="E7847" s="3"/>
      <c r="F7847" s="3"/>
      <c r="G7847" s="3"/>
      <c r="H7847" s="3"/>
      <c r="I7847" s="3"/>
      <c r="J7847" s="3"/>
      <c r="K7847" s="3"/>
      <c r="L7847" s="8"/>
      <c r="M7847" s="1"/>
      <c r="W7847" s="15"/>
    </row>
    <row r="7848" spans="2:23" ht="0" hidden="1" customHeight="1" x14ac:dyDescent="0.2">
      <c r="B7848" s="3"/>
      <c r="C7848" s="3"/>
      <c r="D7848" s="3"/>
      <c r="E7848" s="3"/>
      <c r="F7848" s="3"/>
      <c r="G7848" s="3"/>
      <c r="H7848" s="3"/>
      <c r="I7848" s="3"/>
      <c r="J7848" s="3"/>
      <c r="K7848" s="3"/>
      <c r="L7848" s="8"/>
      <c r="M7848" s="1"/>
      <c r="W7848" s="15"/>
    </row>
    <row r="7849" spans="2:23" ht="0" hidden="1" customHeight="1" x14ac:dyDescent="0.2">
      <c r="B7849" s="3"/>
      <c r="C7849" s="3"/>
      <c r="D7849" s="3"/>
      <c r="E7849" s="3"/>
      <c r="F7849" s="3"/>
      <c r="G7849" s="3"/>
      <c r="H7849" s="3"/>
      <c r="I7849" s="3"/>
      <c r="J7849" s="3"/>
      <c r="K7849" s="3"/>
      <c r="L7849" s="8"/>
      <c r="M7849" s="1"/>
      <c r="W7849" s="15"/>
    </row>
    <row r="7850" spans="2:23" ht="0" hidden="1" customHeight="1" x14ac:dyDescent="0.2">
      <c r="B7850" s="3"/>
      <c r="C7850" s="3"/>
      <c r="D7850" s="3"/>
      <c r="E7850" s="3"/>
      <c r="F7850" s="3"/>
      <c r="G7850" s="3"/>
      <c r="H7850" s="3"/>
      <c r="I7850" s="3"/>
      <c r="J7850" s="3"/>
      <c r="K7850" s="3"/>
      <c r="L7850" s="8"/>
      <c r="M7850" s="1"/>
      <c r="W7850" s="15"/>
    </row>
    <row r="7851" spans="2:23" ht="0" hidden="1" customHeight="1" x14ac:dyDescent="0.2">
      <c r="B7851" s="3"/>
      <c r="C7851" s="3"/>
      <c r="D7851" s="3"/>
      <c r="E7851" s="3"/>
      <c r="F7851" s="3"/>
      <c r="G7851" s="3"/>
      <c r="H7851" s="3"/>
      <c r="I7851" s="3"/>
      <c r="J7851" s="3"/>
      <c r="K7851" s="3"/>
      <c r="L7851" s="8"/>
      <c r="M7851" s="1"/>
      <c r="W7851" s="15"/>
    </row>
    <row r="7852" spans="2:23" ht="0" hidden="1" customHeight="1" x14ac:dyDescent="0.2">
      <c r="B7852" s="3"/>
      <c r="C7852" s="3"/>
      <c r="D7852" s="3"/>
      <c r="E7852" s="3"/>
      <c r="F7852" s="3"/>
      <c r="G7852" s="3"/>
      <c r="H7852" s="3"/>
      <c r="I7852" s="3"/>
      <c r="J7852" s="3"/>
      <c r="K7852" s="3"/>
      <c r="L7852" s="8"/>
      <c r="M7852" s="1"/>
      <c r="W7852" s="15"/>
    </row>
    <row r="7853" spans="2:23" ht="0" hidden="1" customHeight="1" x14ac:dyDescent="0.2">
      <c r="B7853" s="3"/>
      <c r="C7853" s="3"/>
      <c r="D7853" s="3"/>
      <c r="E7853" s="3"/>
      <c r="F7853" s="3"/>
      <c r="G7853" s="3"/>
      <c r="H7853" s="3"/>
      <c r="I7853" s="3"/>
      <c r="J7853" s="3"/>
      <c r="K7853" s="3"/>
      <c r="L7853" s="8"/>
      <c r="M7853" s="1"/>
      <c r="W7853" s="15"/>
    </row>
    <row r="7854" spans="2:23" ht="0" hidden="1" customHeight="1" x14ac:dyDescent="0.2">
      <c r="B7854" s="3"/>
      <c r="C7854" s="3"/>
      <c r="D7854" s="3"/>
      <c r="E7854" s="3"/>
      <c r="F7854" s="3"/>
      <c r="G7854" s="3"/>
      <c r="H7854" s="3"/>
      <c r="I7854" s="3"/>
      <c r="J7854" s="3"/>
      <c r="K7854" s="3"/>
      <c r="L7854" s="8"/>
      <c r="M7854" s="1"/>
      <c r="W7854" s="15"/>
    </row>
    <row r="7855" spans="2:23" ht="0" hidden="1" customHeight="1" x14ac:dyDescent="0.2">
      <c r="B7855" s="3"/>
      <c r="C7855" s="3"/>
      <c r="D7855" s="3"/>
      <c r="E7855" s="3"/>
      <c r="F7855" s="3"/>
      <c r="G7855" s="3"/>
      <c r="H7855" s="3"/>
      <c r="I7855" s="3"/>
      <c r="J7855" s="3"/>
      <c r="K7855" s="3"/>
      <c r="L7855" s="8"/>
      <c r="M7855" s="1"/>
      <c r="W7855" s="15"/>
    </row>
    <row r="7856" spans="2:23" ht="0" hidden="1" customHeight="1" x14ac:dyDescent="0.2">
      <c r="B7856" s="3"/>
      <c r="C7856" s="3"/>
      <c r="D7856" s="3"/>
      <c r="E7856" s="3"/>
      <c r="F7856" s="3"/>
      <c r="G7856" s="3"/>
      <c r="H7856" s="3"/>
      <c r="I7856" s="3"/>
      <c r="J7856" s="3"/>
      <c r="K7856" s="3"/>
      <c r="L7856" s="8"/>
      <c r="M7856" s="1"/>
      <c r="W7856" s="15"/>
    </row>
    <row r="7857" spans="2:23" ht="0" hidden="1" customHeight="1" x14ac:dyDescent="0.2">
      <c r="B7857" s="3"/>
      <c r="C7857" s="3"/>
      <c r="D7857" s="3"/>
      <c r="E7857" s="3"/>
      <c r="F7857" s="3"/>
      <c r="G7857" s="3"/>
      <c r="H7857" s="3"/>
      <c r="I7857" s="3"/>
      <c r="J7857" s="3"/>
      <c r="K7857" s="3"/>
      <c r="L7857" s="8"/>
      <c r="M7857" s="1"/>
      <c r="W7857" s="15"/>
    </row>
    <row r="7858" spans="2:23" ht="0" hidden="1" customHeight="1" x14ac:dyDescent="0.2">
      <c r="B7858" s="3"/>
      <c r="C7858" s="3"/>
      <c r="D7858" s="3"/>
      <c r="E7858" s="3"/>
      <c r="F7858" s="3"/>
      <c r="G7858" s="3"/>
      <c r="H7858" s="3"/>
      <c r="I7858" s="3"/>
      <c r="J7858" s="3"/>
      <c r="K7858" s="3"/>
      <c r="L7858" s="8"/>
      <c r="M7858" s="1"/>
      <c r="W7858" s="15"/>
    </row>
    <row r="7859" spans="2:23" ht="0" hidden="1" customHeight="1" x14ac:dyDescent="0.2">
      <c r="B7859" s="3"/>
      <c r="C7859" s="3"/>
      <c r="D7859" s="3"/>
      <c r="E7859" s="3"/>
      <c r="F7859" s="3"/>
      <c r="G7859" s="3"/>
      <c r="H7859" s="3"/>
      <c r="I7859" s="3"/>
      <c r="J7859" s="3"/>
      <c r="K7859" s="3"/>
      <c r="L7859" s="8"/>
      <c r="M7859" s="1"/>
      <c r="W7859" s="15"/>
    </row>
    <row r="7860" spans="2:23" ht="0" hidden="1" customHeight="1" x14ac:dyDescent="0.2">
      <c r="B7860" s="3"/>
      <c r="C7860" s="3"/>
      <c r="D7860" s="3"/>
      <c r="E7860" s="3"/>
      <c r="F7860" s="3"/>
      <c r="G7860" s="3"/>
      <c r="H7860" s="3"/>
      <c r="I7860" s="3"/>
      <c r="J7860" s="3"/>
      <c r="K7860" s="3"/>
      <c r="L7860" s="8"/>
      <c r="M7860" s="1"/>
      <c r="W7860" s="15"/>
    </row>
    <row r="7861" spans="2:23" ht="0" hidden="1" customHeight="1" x14ac:dyDescent="0.2">
      <c r="B7861" s="3"/>
      <c r="C7861" s="3"/>
      <c r="D7861" s="3"/>
      <c r="E7861" s="3"/>
      <c r="F7861" s="3"/>
      <c r="G7861" s="3"/>
      <c r="H7861" s="3"/>
      <c r="I7861" s="3"/>
      <c r="J7861" s="3"/>
      <c r="K7861" s="3"/>
      <c r="L7861" s="8"/>
      <c r="M7861" s="1"/>
      <c r="W7861" s="15"/>
    </row>
    <row r="7862" spans="2:23" ht="0" hidden="1" customHeight="1" x14ac:dyDescent="0.2">
      <c r="B7862" s="3"/>
      <c r="C7862" s="3"/>
      <c r="D7862" s="3"/>
      <c r="E7862" s="3"/>
      <c r="F7862" s="3"/>
      <c r="G7862" s="3"/>
      <c r="H7862" s="3"/>
      <c r="I7862" s="3"/>
      <c r="J7862" s="3"/>
      <c r="K7862" s="3"/>
      <c r="L7862" s="8"/>
      <c r="M7862" s="1"/>
      <c r="W7862" s="15"/>
    </row>
    <row r="7863" spans="2:23" ht="0" hidden="1" customHeight="1" x14ac:dyDescent="0.2">
      <c r="B7863" s="3"/>
      <c r="C7863" s="3"/>
      <c r="D7863" s="3"/>
      <c r="E7863" s="3"/>
      <c r="F7863" s="3"/>
      <c r="G7863" s="3"/>
      <c r="H7863" s="3"/>
      <c r="I7863" s="3"/>
      <c r="J7863" s="3"/>
      <c r="K7863" s="3"/>
      <c r="L7863" s="8"/>
      <c r="M7863" s="1"/>
      <c r="W7863" s="15"/>
    </row>
    <row r="7864" spans="2:23" ht="0" hidden="1" customHeight="1" x14ac:dyDescent="0.2">
      <c r="B7864" s="3"/>
      <c r="C7864" s="3"/>
      <c r="D7864" s="3"/>
      <c r="E7864" s="3"/>
      <c r="F7864" s="3"/>
      <c r="G7864" s="3"/>
      <c r="H7864" s="3"/>
      <c r="I7864" s="3"/>
      <c r="J7864" s="3"/>
      <c r="K7864" s="3"/>
      <c r="L7864" s="8"/>
      <c r="M7864" s="1"/>
      <c r="W7864" s="15"/>
    </row>
    <row r="7865" spans="2:23" ht="0" hidden="1" customHeight="1" x14ac:dyDescent="0.2">
      <c r="B7865" s="3"/>
      <c r="C7865" s="3"/>
      <c r="D7865" s="3"/>
      <c r="E7865" s="3"/>
      <c r="F7865" s="3"/>
      <c r="G7865" s="3"/>
      <c r="H7865" s="3"/>
      <c r="I7865" s="3"/>
      <c r="J7865" s="3"/>
      <c r="K7865" s="3"/>
      <c r="L7865" s="8"/>
      <c r="M7865" s="1"/>
      <c r="W7865" s="15"/>
    </row>
    <row r="7866" spans="2:23" ht="0" hidden="1" customHeight="1" x14ac:dyDescent="0.2">
      <c r="B7866" s="3"/>
      <c r="C7866" s="3"/>
      <c r="D7866" s="3"/>
      <c r="E7866" s="3"/>
      <c r="F7866" s="3"/>
      <c r="G7866" s="3"/>
      <c r="H7866" s="3"/>
      <c r="I7866" s="3"/>
      <c r="J7866" s="3"/>
      <c r="K7866" s="3"/>
      <c r="L7866" s="8"/>
      <c r="M7866" s="1"/>
      <c r="W7866" s="15"/>
    </row>
    <row r="7867" spans="2:23" ht="0" hidden="1" customHeight="1" x14ac:dyDescent="0.2">
      <c r="B7867" s="3"/>
      <c r="C7867" s="3"/>
      <c r="D7867" s="3"/>
      <c r="E7867" s="3"/>
      <c r="F7867" s="3"/>
      <c r="G7867" s="3"/>
      <c r="H7867" s="3"/>
      <c r="I7867" s="3"/>
      <c r="J7867" s="3"/>
      <c r="K7867" s="3"/>
      <c r="L7867" s="8"/>
      <c r="M7867" s="1"/>
      <c r="W7867" s="15"/>
    </row>
    <row r="7868" spans="2:23" ht="0" hidden="1" customHeight="1" x14ac:dyDescent="0.2">
      <c r="B7868" s="3"/>
      <c r="C7868" s="3"/>
      <c r="D7868" s="3"/>
      <c r="E7868" s="3"/>
      <c r="F7868" s="3"/>
      <c r="G7868" s="3"/>
      <c r="H7868" s="3"/>
      <c r="I7868" s="3"/>
      <c r="J7868" s="3"/>
      <c r="K7868" s="3"/>
      <c r="L7868" s="8"/>
      <c r="M7868" s="1"/>
      <c r="W7868" s="15"/>
    </row>
    <row r="7869" spans="2:23" ht="0" hidden="1" customHeight="1" x14ac:dyDescent="0.2">
      <c r="B7869" s="3"/>
      <c r="C7869" s="3"/>
      <c r="D7869" s="3"/>
      <c r="E7869" s="3"/>
      <c r="F7869" s="3"/>
      <c r="G7869" s="3"/>
      <c r="H7869" s="3"/>
      <c r="I7869" s="3"/>
      <c r="J7869" s="3"/>
      <c r="K7869" s="3"/>
      <c r="L7869" s="8"/>
      <c r="M7869" s="1"/>
      <c r="W7869" s="15"/>
    </row>
    <row r="7870" spans="2:23" ht="0" hidden="1" customHeight="1" x14ac:dyDescent="0.2">
      <c r="B7870" s="3"/>
      <c r="C7870" s="3"/>
      <c r="D7870" s="3"/>
      <c r="E7870" s="3"/>
      <c r="F7870" s="3"/>
      <c r="G7870" s="3"/>
      <c r="H7870" s="3"/>
      <c r="I7870" s="3"/>
      <c r="J7870" s="3"/>
      <c r="K7870" s="3"/>
      <c r="L7870" s="8"/>
      <c r="M7870" s="1"/>
      <c r="W7870" s="15"/>
    </row>
    <row r="7871" spans="2:23" ht="0" hidden="1" customHeight="1" x14ac:dyDescent="0.2">
      <c r="B7871" s="3"/>
      <c r="C7871" s="3"/>
      <c r="D7871" s="3"/>
      <c r="E7871" s="3"/>
      <c r="F7871" s="3"/>
      <c r="G7871" s="3"/>
      <c r="H7871" s="3"/>
      <c r="I7871" s="3"/>
      <c r="J7871" s="3"/>
      <c r="K7871" s="3"/>
      <c r="L7871" s="8"/>
      <c r="M7871" s="1"/>
      <c r="W7871" s="15"/>
    </row>
    <row r="7872" spans="2:23" ht="0" hidden="1" customHeight="1" x14ac:dyDescent="0.2">
      <c r="B7872" s="3"/>
      <c r="C7872" s="3"/>
      <c r="D7872" s="3"/>
      <c r="E7872" s="3"/>
      <c r="F7872" s="3"/>
      <c r="G7872" s="3"/>
      <c r="H7872" s="3"/>
      <c r="I7872" s="3"/>
      <c r="J7872" s="3"/>
      <c r="K7872" s="3"/>
      <c r="L7872" s="8"/>
      <c r="M7872" s="1"/>
      <c r="W7872" s="15"/>
    </row>
    <row r="7873" spans="2:23" ht="0" hidden="1" customHeight="1" x14ac:dyDescent="0.2">
      <c r="B7873" s="3"/>
      <c r="C7873" s="3"/>
      <c r="D7873" s="3"/>
      <c r="E7873" s="3"/>
      <c r="F7873" s="3"/>
      <c r="G7873" s="3"/>
      <c r="H7873" s="3"/>
      <c r="I7873" s="3"/>
      <c r="J7873" s="3"/>
      <c r="K7873" s="3"/>
      <c r="L7873" s="8"/>
      <c r="M7873" s="1"/>
      <c r="W7873" s="15"/>
    </row>
    <row r="7874" spans="2:23" ht="0" hidden="1" customHeight="1" x14ac:dyDescent="0.2">
      <c r="B7874" s="3"/>
      <c r="C7874" s="3"/>
      <c r="D7874" s="3"/>
      <c r="E7874" s="3"/>
      <c r="F7874" s="3"/>
      <c r="G7874" s="3"/>
      <c r="H7874" s="3"/>
      <c r="I7874" s="3"/>
      <c r="J7874" s="3"/>
      <c r="K7874" s="3"/>
      <c r="L7874" s="8"/>
      <c r="M7874" s="1"/>
      <c r="W7874" s="15"/>
    </row>
    <row r="7875" spans="2:23" ht="0" hidden="1" customHeight="1" x14ac:dyDescent="0.2">
      <c r="B7875" s="3"/>
      <c r="C7875" s="3"/>
      <c r="D7875" s="3"/>
      <c r="E7875" s="3"/>
      <c r="F7875" s="3"/>
      <c r="G7875" s="3"/>
      <c r="H7875" s="3"/>
      <c r="I7875" s="3"/>
      <c r="J7875" s="3"/>
      <c r="K7875" s="3"/>
      <c r="L7875" s="8"/>
      <c r="M7875" s="1"/>
      <c r="W7875" s="15"/>
    </row>
    <row r="7876" spans="2:23" ht="0" hidden="1" customHeight="1" x14ac:dyDescent="0.2">
      <c r="B7876" s="3"/>
      <c r="C7876" s="3"/>
      <c r="D7876" s="3"/>
      <c r="E7876" s="3"/>
      <c r="F7876" s="3"/>
      <c r="G7876" s="3"/>
      <c r="H7876" s="3"/>
      <c r="I7876" s="3"/>
      <c r="J7876" s="3"/>
      <c r="K7876" s="3"/>
      <c r="L7876" s="8"/>
      <c r="M7876" s="1"/>
      <c r="W7876" s="15"/>
    </row>
    <row r="7877" spans="2:23" ht="0" hidden="1" customHeight="1" x14ac:dyDescent="0.2">
      <c r="B7877" s="3"/>
      <c r="C7877" s="3"/>
      <c r="D7877" s="3"/>
      <c r="E7877" s="3"/>
      <c r="F7877" s="3"/>
      <c r="G7877" s="3"/>
      <c r="H7877" s="3"/>
      <c r="I7877" s="3"/>
      <c r="J7877" s="3"/>
      <c r="K7877" s="3"/>
      <c r="L7877" s="8"/>
      <c r="M7877" s="1"/>
      <c r="W7877" s="15"/>
    </row>
    <row r="7878" spans="2:23" ht="0" hidden="1" customHeight="1" x14ac:dyDescent="0.2">
      <c r="B7878" s="3"/>
      <c r="C7878" s="3"/>
      <c r="D7878" s="3"/>
      <c r="E7878" s="3"/>
      <c r="F7878" s="3"/>
      <c r="G7878" s="3"/>
      <c r="H7878" s="3"/>
      <c r="I7878" s="3"/>
      <c r="J7878" s="3"/>
      <c r="K7878" s="3"/>
      <c r="L7878" s="8"/>
      <c r="M7878" s="1"/>
      <c r="W7878" s="15"/>
    </row>
    <row r="7879" spans="2:23" ht="0" hidden="1" customHeight="1" x14ac:dyDescent="0.2">
      <c r="B7879" s="3"/>
      <c r="C7879" s="3"/>
      <c r="D7879" s="3"/>
      <c r="E7879" s="3"/>
      <c r="F7879" s="3"/>
      <c r="G7879" s="3"/>
      <c r="H7879" s="3"/>
      <c r="I7879" s="3"/>
      <c r="J7879" s="3"/>
      <c r="K7879" s="3"/>
      <c r="L7879" s="8"/>
      <c r="M7879" s="1"/>
      <c r="W7879" s="15"/>
    </row>
    <row r="7880" spans="2:23" ht="0" hidden="1" customHeight="1" x14ac:dyDescent="0.2">
      <c r="B7880" s="3"/>
      <c r="C7880" s="3"/>
      <c r="D7880" s="3"/>
      <c r="E7880" s="3"/>
      <c r="F7880" s="3"/>
      <c r="G7880" s="3"/>
      <c r="H7880" s="3"/>
      <c r="I7880" s="3"/>
      <c r="J7880" s="3"/>
      <c r="K7880" s="3"/>
      <c r="L7880" s="8"/>
      <c r="M7880" s="1"/>
      <c r="W7880" s="15"/>
    </row>
    <row r="7881" spans="2:23" ht="0" hidden="1" customHeight="1" x14ac:dyDescent="0.2">
      <c r="B7881" s="3"/>
      <c r="C7881" s="3"/>
      <c r="D7881" s="3"/>
      <c r="E7881" s="3"/>
      <c r="F7881" s="3"/>
      <c r="G7881" s="3"/>
      <c r="H7881" s="3"/>
      <c r="I7881" s="3"/>
      <c r="J7881" s="3"/>
      <c r="K7881" s="3"/>
      <c r="L7881" s="8"/>
      <c r="M7881" s="1"/>
      <c r="W7881" s="15"/>
    </row>
    <row r="7882" spans="2:23" ht="0" hidden="1" customHeight="1" x14ac:dyDescent="0.2">
      <c r="B7882" s="3"/>
      <c r="C7882" s="3"/>
      <c r="D7882" s="3"/>
      <c r="E7882" s="3"/>
      <c r="F7882" s="3"/>
      <c r="G7882" s="3"/>
      <c r="H7882" s="3"/>
      <c r="I7882" s="3"/>
      <c r="J7882" s="3"/>
      <c r="K7882" s="3"/>
      <c r="L7882" s="8"/>
      <c r="M7882" s="1"/>
      <c r="W7882" s="15"/>
    </row>
    <row r="7883" spans="2:23" ht="0" hidden="1" customHeight="1" x14ac:dyDescent="0.2">
      <c r="B7883" s="3"/>
      <c r="C7883" s="3"/>
      <c r="D7883" s="3"/>
      <c r="E7883" s="3"/>
      <c r="F7883" s="3"/>
      <c r="G7883" s="3"/>
      <c r="H7883" s="3"/>
      <c r="I7883" s="3"/>
      <c r="J7883" s="3"/>
      <c r="K7883" s="3"/>
      <c r="L7883" s="8"/>
      <c r="M7883" s="1"/>
      <c r="W7883" s="15"/>
    </row>
    <row r="7884" spans="2:23" ht="0" hidden="1" customHeight="1" x14ac:dyDescent="0.2">
      <c r="B7884" s="3"/>
      <c r="C7884" s="3"/>
      <c r="D7884" s="3"/>
      <c r="E7884" s="3"/>
      <c r="F7884" s="3"/>
      <c r="G7884" s="3"/>
      <c r="H7884" s="3"/>
      <c r="I7884" s="3"/>
      <c r="J7884" s="3"/>
      <c r="K7884" s="3"/>
      <c r="L7884" s="8"/>
      <c r="M7884" s="1"/>
      <c r="W7884" s="15"/>
    </row>
    <row r="7885" spans="2:23" ht="0" hidden="1" customHeight="1" x14ac:dyDescent="0.2">
      <c r="B7885" s="3"/>
      <c r="C7885" s="3"/>
      <c r="D7885" s="3"/>
      <c r="E7885" s="3"/>
      <c r="F7885" s="3"/>
      <c r="G7885" s="3"/>
      <c r="H7885" s="3"/>
      <c r="I7885" s="3"/>
      <c r="J7885" s="3"/>
      <c r="K7885" s="3"/>
      <c r="L7885" s="8"/>
      <c r="M7885" s="1"/>
      <c r="W7885" s="15"/>
    </row>
    <row r="7886" spans="2:23" ht="0" hidden="1" customHeight="1" x14ac:dyDescent="0.2">
      <c r="B7886" s="3"/>
      <c r="C7886" s="3"/>
      <c r="D7886" s="3"/>
      <c r="E7886" s="3"/>
      <c r="F7886" s="3"/>
      <c r="G7886" s="3"/>
      <c r="H7886" s="3"/>
      <c r="I7886" s="3"/>
      <c r="J7886" s="3"/>
      <c r="K7886" s="3"/>
      <c r="L7886" s="8"/>
      <c r="M7886" s="1"/>
      <c r="W7886" s="15"/>
    </row>
    <row r="7887" spans="2:23" ht="0" hidden="1" customHeight="1" x14ac:dyDescent="0.2">
      <c r="B7887" s="3"/>
      <c r="C7887" s="3"/>
      <c r="D7887" s="3"/>
      <c r="E7887" s="3"/>
      <c r="F7887" s="3"/>
      <c r="G7887" s="3"/>
      <c r="H7887" s="3"/>
      <c r="I7887" s="3"/>
      <c r="J7887" s="3"/>
      <c r="K7887" s="3"/>
      <c r="L7887" s="8"/>
      <c r="M7887" s="1"/>
      <c r="W7887" s="15"/>
    </row>
    <row r="7888" spans="2:23" ht="0" hidden="1" customHeight="1" x14ac:dyDescent="0.2">
      <c r="B7888" s="3"/>
      <c r="C7888" s="3"/>
      <c r="D7888" s="3"/>
      <c r="E7888" s="3"/>
      <c r="F7888" s="3"/>
      <c r="G7888" s="3"/>
      <c r="H7888" s="3"/>
      <c r="I7888" s="3"/>
      <c r="J7888" s="3"/>
      <c r="K7888" s="3"/>
      <c r="L7888" s="8"/>
      <c r="M7888" s="1"/>
      <c r="W7888" s="15"/>
    </row>
    <row r="7889" spans="2:23" ht="0" hidden="1" customHeight="1" x14ac:dyDescent="0.2">
      <c r="B7889" s="3"/>
      <c r="C7889" s="3"/>
      <c r="D7889" s="3"/>
      <c r="E7889" s="3"/>
      <c r="F7889" s="3"/>
      <c r="G7889" s="3"/>
      <c r="H7889" s="3"/>
      <c r="I7889" s="3"/>
      <c r="J7889" s="3"/>
      <c r="K7889" s="3"/>
      <c r="L7889" s="8"/>
      <c r="M7889" s="1"/>
      <c r="W7889" s="15"/>
    </row>
    <row r="7890" spans="2:23" ht="0" hidden="1" customHeight="1" x14ac:dyDescent="0.2">
      <c r="B7890" s="3"/>
      <c r="C7890" s="3"/>
      <c r="D7890" s="3"/>
      <c r="E7890" s="3"/>
      <c r="F7890" s="3"/>
      <c r="G7890" s="3"/>
      <c r="H7890" s="3"/>
      <c r="I7890" s="3"/>
      <c r="J7890" s="3"/>
      <c r="K7890" s="3"/>
      <c r="L7890" s="8"/>
      <c r="M7890" s="1"/>
      <c r="W7890" s="15"/>
    </row>
    <row r="7891" spans="2:23" ht="0" hidden="1" customHeight="1" x14ac:dyDescent="0.2">
      <c r="B7891" s="3"/>
      <c r="C7891" s="3"/>
      <c r="D7891" s="3"/>
      <c r="E7891" s="3"/>
      <c r="F7891" s="3"/>
      <c r="G7891" s="3"/>
      <c r="H7891" s="3"/>
      <c r="I7891" s="3"/>
      <c r="J7891" s="3"/>
      <c r="K7891" s="3"/>
      <c r="L7891" s="8"/>
      <c r="M7891" s="1"/>
      <c r="W7891" s="15"/>
    </row>
    <row r="7892" spans="2:23" ht="0" hidden="1" customHeight="1" x14ac:dyDescent="0.2">
      <c r="B7892" s="3"/>
      <c r="C7892" s="3"/>
      <c r="D7892" s="3"/>
      <c r="E7892" s="3"/>
      <c r="F7892" s="3"/>
      <c r="G7892" s="3"/>
      <c r="H7892" s="3"/>
      <c r="I7892" s="3"/>
      <c r="J7892" s="3"/>
      <c r="K7892" s="3"/>
      <c r="L7892" s="8"/>
      <c r="M7892" s="1"/>
      <c r="W7892" s="15"/>
    </row>
    <row r="7893" spans="2:23" ht="0" hidden="1" customHeight="1" x14ac:dyDescent="0.2">
      <c r="B7893" s="3"/>
      <c r="C7893" s="3"/>
      <c r="D7893" s="3"/>
      <c r="E7893" s="3"/>
      <c r="F7893" s="3"/>
      <c r="G7893" s="3"/>
      <c r="H7893" s="3"/>
      <c r="I7893" s="3"/>
      <c r="J7893" s="3"/>
      <c r="K7893" s="3"/>
      <c r="L7893" s="8"/>
      <c r="M7893" s="1"/>
      <c r="W7893" s="15"/>
    </row>
    <row r="7894" spans="2:23" ht="0" hidden="1" customHeight="1" x14ac:dyDescent="0.2">
      <c r="B7894" s="3"/>
      <c r="C7894" s="3"/>
      <c r="D7894" s="3"/>
      <c r="E7894" s="3"/>
      <c r="F7894" s="3"/>
      <c r="G7894" s="3"/>
      <c r="H7894" s="3"/>
      <c r="I7894" s="3"/>
      <c r="J7894" s="3"/>
      <c r="K7894" s="3"/>
      <c r="L7894" s="8"/>
      <c r="M7894" s="1"/>
      <c r="W7894" s="15"/>
    </row>
    <row r="7895" spans="2:23" ht="0" hidden="1" customHeight="1" x14ac:dyDescent="0.2">
      <c r="B7895" s="3"/>
      <c r="C7895" s="3"/>
      <c r="D7895" s="3"/>
      <c r="E7895" s="3"/>
      <c r="F7895" s="3"/>
      <c r="G7895" s="3"/>
      <c r="H7895" s="3"/>
      <c r="I7895" s="3"/>
      <c r="J7895" s="3"/>
      <c r="K7895" s="3"/>
      <c r="L7895" s="8"/>
      <c r="M7895" s="1"/>
      <c r="W7895" s="15"/>
    </row>
    <row r="7896" spans="2:23" ht="0" hidden="1" customHeight="1" x14ac:dyDescent="0.2">
      <c r="B7896" s="3"/>
      <c r="C7896" s="3"/>
      <c r="D7896" s="3"/>
      <c r="E7896" s="3"/>
      <c r="F7896" s="3"/>
      <c r="G7896" s="3"/>
      <c r="H7896" s="3"/>
      <c r="I7896" s="3"/>
      <c r="J7896" s="3"/>
      <c r="K7896" s="3"/>
      <c r="L7896" s="8"/>
      <c r="M7896" s="1"/>
      <c r="W7896" s="15"/>
    </row>
    <row r="7897" spans="2:23" ht="0" hidden="1" customHeight="1" x14ac:dyDescent="0.2">
      <c r="B7897" s="3"/>
      <c r="C7897" s="3"/>
      <c r="D7897" s="3"/>
      <c r="E7897" s="3"/>
      <c r="F7897" s="3"/>
      <c r="G7897" s="3"/>
      <c r="H7897" s="3"/>
      <c r="I7897" s="3"/>
      <c r="J7897" s="3"/>
      <c r="K7897" s="3"/>
      <c r="L7897" s="8"/>
      <c r="M7897" s="1"/>
      <c r="W7897" s="15"/>
    </row>
    <row r="7898" spans="2:23" ht="0" hidden="1" customHeight="1" x14ac:dyDescent="0.2">
      <c r="B7898" s="3"/>
      <c r="C7898" s="3"/>
      <c r="D7898" s="3"/>
      <c r="E7898" s="3"/>
      <c r="F7898" s="3"/>
      <c r="G7898" s="3"/>
      <c r="H7898" s="3"/>
      <c r="I7898" s="3"/>
      <c r="J7898" s="3"/>
      <c r="K7898" s="3"/>
      <c r="L7898" s="8"/>
      <c r="M7898" s="1"/>
      <c r="W7898" s="15"/>
    </row>
    <row r="7899" spans="2:23" ht="0" hidden="1" customHeight="1" x14ac:dyDescent="0.2">
      <c r="B7899" s="3"/>
      <c r="C7899" s="3"/>
      <c r="D7899" s="3"/>
      <c r="E7899" s="3"/>
      <c r="F7899" s="3"/>
      <c r="G7899" s="3"/>
      <c r="H7899" s="3"/>
      <c r="I7899" s="3"/>
      <c r="J7899" s="3"/>
      <c r="K7899" s="3"/>
      <c r="L7899" s="8"/>
      <c r="M7899" s="1"/>
      <c r="W7899" s="15"/>
    </row>
    <row r="7900" spans="2:23" ht="0" hidden="1" customHeight="1" x14ac:dyDescent="0.2">
      <c r="B7900" s="3"/>
      <c r="C7900" s="3"/>
      <c r="D7900" s="3"/>
      <c r="E7900" s="3"/>
      <c r="F7900" s="3"/>
      <c r="G7900" s="3"/>
      <c r="H7900" s="3"/>
      <c r="I7900" s="3"/>
      <c r="J7900" s="3"/>
      <c r="K7900" s="3"/>
      <c r="L7900" s="8"/>
      <c r="M7900" s="1"/>
      <c r="W7900" s="15"/>
    </row>
    <row r="7901" spans="2:23" ht="0" hidden="1" customHeight="1" x14ac:dyDescent="0.2">
      <c r="B7901" s="3"/>
      <c r="C7901" s="3"/>
      <c r="D7901" s="3"/>
      <c r="E7901" s="3"/>
      <c r="F7901" s="3"/>
      <c r="G7901" s="3"/>
      <c r="H7901" s="3"/>
      <c r="I7901" s="3"/>
      <c r="J7901" s="3"/>
      <c r="K7901" s="3"/>
      <c r="L7901" s="8"/>
      <c r="M7901" s="1"/>
      <c r="W7901" s="15"/>
    </row>
    <row r="7902" spans="2:23" ht="0" hidden="1" customHeight="1" x14ac:dyDescent="0.2">
      <c r="B7902" s="3"/>
      <c r="C7902" s="3"/>
      <c r="D7902" s="3"/>
      <c r="E7902" s="3"/>
      <c r="F7902" s="3"/>
      <c r="G7902" s="3"/>
      <c r="H7902" s="3"/>
      <c r="I7902" s="3"/>
      <c r="J7902" s="3"/>
      <c r="K7902" s="3"/>
      <c r="L7902" s="8"/>
      <c r="M7902" s="1"/>
      <c r="W7902" s="15"/>
    </row>
    <row r="7903" spans="2:23" ht="0" hidden="1" customHeight="1" x14ac:dyDescent="0.2">
      <c r="B7903" s="3"/>
      <c r="C7903" s="3"/>
      <c r="D7903" s="3"/>
      <c r="E7903" s="3"/>
      <c r="F7903" s="3"/>
      <c r="G7903" s="3"/>
      <c r="H7903" s="3"/>
      <c r="I7903" s="3"/>
      <c r="J7903" s="3"/>
      <c r="K7903" s="3"/>
      <c r="L7903" s="8"/>
      <c r="M7903" s="1"/>
      <c r="W7903" s="15"/>
    </row>
    <row r="7904" spans="2:23" ht="0" hidden="1" customHeight="1" x14ac:dyDescent="0.2">
      <c r="B7904" s="3"/>
      <c r="C7904" s="3"/>
      <c r="D7904" s="3"/>
      <c r="E7904" s="3"/>
      <c r="F7904" s="3"/>
      <c r="G7904" s="3"/>
      <c r="H7904" s="3"/>
      <c r="I7904" s="3"/>
      <c r="J7904" s="3"/>
      <c r="K7904" s="3"/>
      <c r="L7904" s="8"/>
      <c r="M7904" s="1"/>
      <c r="W7904" s="15"/>
    </row>
    <row r="7905" spans="2:23" ht="0" hidden="1" customHeight="1" x14ac:dyDescent="0.2">
      <c r="B7905" s="3"/>
      <c r="C7905" s="3"/>
      <c r="D7905" s="3"/>
      <c r="E7905" s="3"/>
      <c r="F7905" s="3"/>
      <c r="G7905" s="3"/>
      <c r="H7905" s="3"/>
      <c r="I7905" s="3"/>
      <c r="J7905" s="3"/>
      <c r="K7905" s="3"/>
      <c r="L7905" s="8"/>
      <c r="M7905" s="1"/>
      <c r="W7905" s="15"/>
    </row>
    <row r="7906" spans="2:23" ht="0" hidden="1" customHeight="1" x14ac:dyDescent="0.2">
      <c r="B7906" s="3"/>
      <c r="C7906" s="3"/>
      <c r="D7906" s="3"/>
      <c r="E7906" s="3"/>
      <c r="F7906" s="3"/>
      <c r="G7906" s="3"/>
      <c r="H7906" s="3"/>
      <c r="I7906" s="3"/>
      <c r="J7906" s="3"/>
      <c r="K7906" s="3"/>
      <c r="L7906" s="8"/>
      <c r="M7906" s="1"/>
      <c r="W7906" s="15"/>
    </row>
    <row r="7907" spans="2:23" ht="0" hidden="1" customHeight="1" x14ac:dyDescent="0.2">
      <c r="B7907" s="3"/>
      <c r="C7907" s="3"/>
      <c r="D7907" s="3"/>
      <c r="E7907" s="3"/>
      <c r="F7907" s="3"/>
      <c r="G7907" s="3"/>
      <c r="H7907" s="3"/>
      <c r="I7907" s="3"/>
      <c r="J7907" s="3"/>
      <c r="K7907" s="3"/>
      <c r="L7907" s="8"/>
      <c r="M7907" s="1"/>
      <c r="W7907" s="15"/>
    </row>
    <row r="7908" spans="2:23" ht="0" hidden="1" customHeight="1" x14ac:dyDescent="0.2">
      <c r="B7908" s="3"/>
      <c r="C7908" s="3"/>
      <c r="D7908" s="3"/>
      <c r="E7908" s="3"/>
      <c r="F7908" s="3"/>
      <c r="G7908" s="3"/>
      <c r="H7908" s="3"/>
      <c r="I7908" s="3"/>
      <c r="J7908" s="3"/>
      <c r="K7908" s="3"/>
      <c r="L7908" s="8"/>
      <c r="M7908" s="1"/>
      <c r="W7908" s="15"/>
    </row>
    <row r="7909" spans="2:23" ht="0" hidden="1" customHeight="1" x14ac:dyDescent="0.2">
      <c r="B7909" s="3"/>
      <c r="C7909" s="3"/>
      <c r="D7909" s="3"/>
      <c r="E7909" s="3"/>
      <c r="F7909" s="3"/>
      <c r="G7909" s="3"/>
      <c r="H7909" s="3"/>
      <c r="I7909" s="3"/>
      <c r="J7909" s="3"/>
      <c r="K7909" s="3"/>
      <c r="L7909" s="8"/>
      <c r="M7909" s="1"/>
      <c r="W7909" s="15"/>
    </row>
    <row r="7910" spans="2:23" ht="0" hidden="1" customHeight="1" x14ac:dyDescent="0.2">
      <c r="B7910" s="3"/>
      <c r="C7910" s="3"/>
      <c r="D7910" s="3"/>
      <c r="E7910" s="3"/>
      <c r="F7910" s="3"/>
      <c r="G7910" s="3"/>
      <c r="H7910" s="3"/>
      <c r="I7910" s="3"/>
      <c r="J7910" s="3"/>
      <c r="K7910" s="3"/>
      <c r="L7910" s="8"/>
      <c r="M7910" s="1"/>
      <c r="W7910" s="15"/>
    </row>
    <row r="7911" spans="2:23" ht="0" hidden="1" customHeight="1" x14ac:dyDescent="0.2">
      <c r="B7911" s="3"/>
      <c r="C7911" s="3"/>
      <c r="D7911" s="3"/>
      <c r="E7911" s="3"/>
      <c r="F7911" s="3"/>
      <c r="G7911" s="3"/>
      <c r="H7911" s="3"/>
      <c r="I7911" s="3"/>
      <c r="J7911" s="3"/>
      <c r="K7911" s="3"/>
      <c r="L7911" s="8"/>
      <c r="M7911" s="1"/>
      <c r="W7911" s="15"/>
    </row>
    <row r="7912" spans="2:23" ht="0" hidden="1" customHeight="1" x14ac:dyDescent="0.2">
      <c r="B7912" s="3"/>
      <c r="C7912" s="3"/>
      <c r="D7912" s="3"/>
      <c r="E7912" s="3"/>
      <c r="F7912" s="3"/>
      <c r="G7912" s="3"/>
      <c r="H7912" s="3"/>
      <c r="I7912" s="3"/>
      <c r="J7912" s="3"/>
      <c r="K7912" s="3"/>
      <c r="L7912" s="8"/>
      <c r="M7912" s="1"/>
      <c r="W7912" s="15"/>
    </row>
    <row r="7913" spans="2:23" ht="0" hidden="1" customHeight="1" x14ac:dyDescent="0.2">
      <c r="B7913" s="3"/>
      <c r="C7913" s="3"/>
      <c r="D7913" s="3"/>
      <c r="E7913" s="3"/>
      <c r="F7913" s="3"/>
      <c r="G7913" s="3"/>
      <c r="H7913" s="3"/>
      <c r="I7913" s="3"/>
      <c r="J7913" s="3"/>
      <c r="K7913" s="3"/>
      <c r="L7913" s="8"/>
      <c r="M7913" s="1"/>
      <c r="W7913" s="15"/>
    </row>
    <row r="7914" spans="2:23" ht="0" hidden="1" customHeight="1" x14ac:dyDescent="0.2">
      <c r="B7914" s="3"/>
      <c r="C7914" s="3"/>
      <c r="D7914" s="3"/>
      <c r="E7914" s="3"/>
      <c r="F7914" s="3"/>
      <c r="G7914" s="3"/>
      <c r="H7914" s="3"/>
      <c r="I7914" s="3"/>
      <c r="J7914" s="3"/>
      <c r="K7914" s="3"/>
      <c r="L7914" s="8"/>
      <c r="M7914" s="1"/>
      <c r="W7914" s="15"/>
    </row>
    <row r="7915" spans="2:23" ht="0" hidden="1" customHeight="1" x14ac:dyDescent="0.2">
      <c r="B7915" s="3"/>
      <c r="C7915" s="3"/>
      <c r="D7915" s="3"/>
      <c r="E7915" s="3"/>
      <c r="F7915" s="3"/>
      <c r="G7915" s="3"/>
      <c r="H7915" s="3"/>
      <c r="I7915" s="3"/>
      <c r="J7915" s="3"/>
      <c r="K7915" s="3"/>
      <c r="L7915" s="8"/>
      <c r="M7915" s="1"/>
      <c r="W7915" s="15"/>
    </row>
    <row r="7916" spans="2:23" ht="0" hidden="1" customHeight="1" x14ac:dyDescent="0.2">
      <c r="B7916" s="3"/>
      <c r="C7916" s="3"/>
      <c r="D7916" s="3"/>
      <c r="E7916" s="3"/>
      <c r="F7916" s="3"/>
      <c r="G7916" s="3"/>
      <c r="H7916" s="3"/>
      <c r="I7916" s="3"/>
      <c r="J7916" s="3"/>
      <c r="K7916" s="3"/>
      <c r="L7916" s="8"/>
      <c r="M7916" s="1"/>
      <c r="W7916" s="15"/>
    </row>
    <row r="7917" spans="2:23" ht="0" hidden="1" customHeight="1" x14ac:dyDescent="0.2">
      <c r="B7917" s="3"/>
      <c r="C7917" s="3"/>
      <c r="D7917" s="3"/>
      <c r="E7917" s="3"/>
      <c r="F7917" s="3"/>
      <c r="G7917" s="3"/>
      <c r="H7917" s="3"/>
      <c r="I7917" s="3"/>
      <c r="J7917" s="3"/>
      <c r="K7917" s="3"/>
      <c r="L7917" s="8"/>
      <c r="M7917" s="1"/>
      <c r="W7917" s="15"/>
    </row>
    <row r="7918" spans="2:23" ht="0" hidden="1" customHeight="1" x14ac:dyDescent="0.2">
      <c r="B7918" s="3"/>
      <c r="C7918" s="3"/>
      <c r="D7918" s="3"/>
      <c r="E7918" s="3"/>
      <c r="F7918" s="3"/>
      <c r="G7918" s="3"/>
      <c r="H7918" s="3"/>
      <c r="I7918" s="3"/>
      <c r="J7918" s="3"/>
      <c r="K7918" s="3"/>
      <c r="L7918" s="8"/>
      <c r="M7918" s="1"/>
      <c r="W7918" s="15"/>
    </row>
    <row r="7919" spans="2:23" ht="0" hidden="1" customHeight="1" x14ac:dyDescent="0.2">
      <c r="B7919" s="3"/>
      <c r="C7919" s="3"/>
      <c r="D7919" s="3"/>
      <c r="E7919" s="3"/>
      <c r="F7919" s="3"/>
      <c r="G7919" s="3"/>
      <c r="H7919" s="3"/>
      <c r="I7919" s="3"/>
      <c r="J7919" s="3"/>
      <c r="K7919" s="3"/>
      <c r="L7919" s="8"/>
      <c r="M7919" s="1"/>
      <c r="W7919" s="15"/>
    </row>
    <row r="7920" spans="2:23" ht="0" hidden="1" customHeight="1" x14ac:dyDescent="0.2">
      <c r="B7920" s="3"/>
      <c r="C7920" s="3"/>
      <c r="D7920" s="3"/>
      <c r="E7920" s="3"/>
      <c r="F7920" s="3"/>
      <c r="G7920" s="3"/>
      <c r="H7920" s="3"/>
      <c r="I7920" s="3"/>
      <c r="J7920" s="3"/>
      <c r="K7920" s="3"/>
      <c r="L7920" s="8"/>
      <c r="M7920" s="1"/>
      <c r="W7920" s="15"/>
    </row>
    <row r="7921" spans="2:23" ht="0" hidden="1" customHeight="1" x14ac:dyDescent="0.2">
      <c r="B7921" s="3"/>
      <c r="C7921" s="3"/>
      <c r="D7921" s="3"/>
      <c r="E7921" s="3"/>
      <c r="F7921" s="3"/>
      <c r="G7921" s="3"/>
      <c r="H7921" s="3"/>
      <c r="I7921" s="3"/>
      <c r="J7921" s="3"/>
      <c r="K7921" s="3"/>
      <c r="L7921" s="8"/>
      <c r="M7921" s="1"/>
      <c r="W7921" s="15"/>
    </row>
    <row r="7922" spans="2:23" ht="0" hidden="1" customHeight="1" x14ac:dyDescent="0.2">
      <c r="B7922" s="3"/>
      <c r="C7922" s="3"/>
      <c r="D7922" s="3"/>
      <c r="E7922" s="3"/>
      <c r="F7922" s="3"/>
      <c r="G7922" s="3"/>
      <c r="H7922" s="3"/>
      <c r="I7922" s="3"/>
      <c r="J7922" s="3"/>
      <c r="K7922" s="3"/>
      <c r="L7922" s="8"/>
      <c r="M7922" s="1"/>
      <c r="W7922" s="15"/>
    </row>
    <row r="7923" spans="2:23" ht="0" hidden="1" customHeight="1" x14ac:dyDescent="0.2">
      <c r="B7923" s="3"/>
      <c r="C7923" s="3"/>
      <c r="D7923" s="3"/>
      <c r="E7923" s="3"/>
      <c r="F7923" s="3"/>
      <c r="G7923" s="3"/>
      <c r="H7923" s="3"/>
      <c r="I7923" s="3"/>
      <c r="J7923" s="3"/>
      <c r="K7923" s="3"/>
      <c r="L7923" s="8"/>
      <c r="M7923" s="1"/>
      <c r="W7923" s="15"/>
    </row>
    <row r="7924" spans="2:23" ht="0" hidden="1" customHeight="1" x14ac:dyDescent="0.2">
      <c r="B7924" s="3"/>
      <c r="C7924" s="3"/>
      <c r="D7924" s="3"/>
      <c r="E7924" s="3"/>
      <c r="F7924" s="3"/>
      <c r="G7924" s="3"/>
      <c r="H7924" s="3"/>
      <c r="I7924" s="3"/>
      <c r="J7924" s="3"/>
      <c r="K7924" s="3"/>
      <c r="L7924" s="8"/>
      <c r="M7924" s="1"/>
      <c r="W7924" s="15"/>
    </row>
    <row r="7925" spans="2:23" ht="0" hidden="1" customHeight="1" x14ac:dyDescent="0.2">
      <c r="B7925" s="3"/>
      <c r="C7925" s="3"/>
      <c r="D7925" s="3"/>
      <c r="E7925" s="3"/>
      <c r="F7925" s="3"/>
      <c r="G7925" s="3"/>
      <c r="H7925" s="3"/>
      <c r="I7925" s="3"/>
      <c r="J7925" s="3"/>
      <c r="K7925" s="3"/>
      <c r="L7925" s="8"/>
      <c r="M7925" s="1"/>
      <c r="W7925" s="15"/>
    </row>
    <row r="7926" spans="2:23" ht="0" hidden="1" customHeight="1" x14ac:dyDescent="0.2">
      <c r="B7926" s="3"/>
      <c r="C7926" s="3"/>
      <c r="D7926" s="3"/>
      <c r="E7926" s="3"/>
      <c r="F7926" s="3"/>
      <c r="G7926" s="3"/>
      <c r="H7926" s="3"/>
      <c r="I7926" s="3"/>
      <c r="J7926" s="3"/>
      <c r="K7926" s="3"/>
      <c r="L7926" s="8"/>
      <c r="M7926" s="1"/>
      <c r="W7926" s="15"/>
    </row>
    <row r="7927" spans="2:23" ht="0" hidden="1" customHeight="1" x14ac:dyDescent="0.2">
      <c r="B7927" s="3"/>
      <c r="C7927" s="3"/>
      <c r="D7927" s="3"/>
      <c r="E7927" s="3"/>
      <c r="F7927" s="3"/>
      <c r="G7927" s="3"/>
      <c r="H7927" s="3"/>
      <c r="I7927" s="3"/>
      <c r="J7927" s="3"/>
      <c r="K7927" s="3"/>
      <c r="L7927" s="8"/>
      <c r="M7927" s="1"/>
      <c r="W7927" s="15"/>
    </row>
    <row r="7928" spans="2:23" ht="0" hidden="1" customHeight="1" x14ac:dyDescent="0.2">
      <c r="B7928" s="3"/>
      <c r="C7928" s="3"/>
      <c r="D7928" s="3"/>
      <c r="E7928" s="3"/>
      <c r="F7928" s="3"/>
      <c r="G7928" s="3"/>
      <c r="H7928" s="3"/>
      <c r="I7928" s="3"/>
      <c r="J7928" s="3"/>
      <c r="K7928" s="3"/>
      <c r="L7928" s="8"/>
      <c r="M7928" s="1"/>
      <c r="W7928" s="15"/>
    </row>
    <row r="7929" spans="2:23" ht="0" hidden="1" customHeight="1" x14ac:dyDescent="0.2">
      <c r="B7929" s="3"/>
      <c r="C7929" s="3"/>
      <c r="D7929" s="3"/>
      <c r="E7929" s="3"/>
      <c r="F7929" s="3"/>
      <c r="G7929" s="3"/>
      <c r="H7929" s="3"/>
      <c r="I7929" s="3"/>
      <c r="J7929" s="3"/>
      <c r="K7929" s="3"/>
      <c r="L7929" s="8"/>
      <c r="M7929" s="1"/>
      <c r="W7929" s="15"/>
    </row>
    <row r="7930" spans="2:23" ht="0" hidden="1" customHeight="1" x14ac:dyDescent="0.2">
      <c r="B7930" s="3"/>
      <c r="C7930" s="3"/>
      <c r="D7930" s="3"/>
      <c r="E7930" s="3"/>
      <c r="F7930" s="3"/>
      <c r="G7930" s="3"/>
      <c r="H7930" s="3"/>
      <c r="I7930" s="3"/>
      <c r="J7930" s="3"/>
      <c r="K7930" s="3"/>
      <c r="L7930" s="8"/>
      <c r="M7930" s="1"/>
      <c r="W7930" s="15"/>
    </row>
    <row r="7931" spans="2:23" ht="0" hidden="1" customHeight="1" x14ac:dyDescent="0.2">
      <c r="B7931" s="3"/>
      <c r="C7931" s="3"/>
      <c r="D7931" s="3"/>
      <c r="E7931" s="3"/>
      <c r="F7931" s="3"/>
      <c r="G7931" s="3"/>
      <c r="H7931" s="3"/>
      <c r="I7931" s="3"/>
      <c r="J7931" s="3"/>
      <c r="K7931" s="3"/>
      <c r="L7931" s="8"/>
      <c r="M7931" s="1"/>
      <c r="W7931" s="15"/>
    </row>
    <row r="7932" spans="2:23" ht="0" hidden="1" customHeight="1" x14ac:dyDescent="0.2">
      <c r="B7932" s="3"/>
      <c r="C7932" s="3"/>
      <c r="D7932" s="3"/>
      <c r="E7932" s="3"/>
      <c r="F7932" s="3"/>
      <c r="G7932" s="3"/>
      <c r="H7932" s="3"/>
      <c r="I7932" s="3"/>
      <c r="J7932" s="3"/>
      <c r="K7932" s="3"/>
      <c r="L7932" s="8"/>
      <c r="M7932" s="1"/>
      <c r="W7932" s="15"/>
    </row>
    <row r="7933" spans="2:23" ht="0" hidden="1" customHeight="1" x14ac:dyDescent="0.2">
      <c r="B7933" s="3"/>
      <c r="C7933" s="3"/>
      <c r="D7933" s="3"/>
      <c r="E7933" s="3"/>
      <c r="F7933" s="3"/>
      <c r="G7933" s="3"/>
      <c r="H7933" s="3"/>
      <c r="I7933" s="3"/>
      <c r="J7933" s="3"/>
      <c r="K7933" s="3"/>
      <c r="L7933" s="8"/>
      <c r="M7933" s="1"/>
      <c r="W7933" s="15"/>
    </row>
    <row r="7934" spans="2:23" ht="0" hidden="1" customHeight="1" x14ac:dyDescent="0.2">
      <c r="B7934" s="3"/>
      <c r="C7934" s="3"/>
      <c r="D7934" s="3"/>
      <c r="E7934" s="3"/>
      <c r="F7934" s="3"/>
      <c r="G7934" s="3"/>
      <c r="H7934" s="3"/>
      <c r="I7934" s="3"/>
      <c r="J7934" s="3"/>
      <c r="K7934" s="3"/>
      <c r="L7934" s="8"/>
      <c r="M7934" s="1"/>
      <c r="W7934" s="15"/>
    </row>
    <row r="7935" spans="2:23" ht="0" hidden="1" customHeight="1" x14ac:dyDescent="0.2">
      <c r="B7935" s="3"/>
      <c r="C7935" s="3"/>
      <c r="D7935" s="3"/>
      <c r="E7935" s="3"/>
      <c r="F7935" s="3"/>
      <c r="G7935" s="3"/>
      <c r="H7935" s="3"/>
      <c r="I7935" s="3"/>
      <c r="J7935" s="3"/>
      <c r="K7935" s="3"/>
      <c r="L7935" s="8"/>
      <c r="M7935" s="1"/>
      <c r="W7935" s="15"/>
    </row>
    <row r="7936" spans="2:23" ht="0" hidden="1" customHeight="1" x14ac:dyDescent="0.2">
      <c r="B7936" s="3"/>
      <c r="C7936" s="3"/>
      <c r="D7936" s="3"/>
      <c r="E7936" s="3"/>
      <c r="F7936" s="3"/>
      <c r="G7936" s="3"/>
      <c r="H7936" s="3"/>
      <c r="I7936" s="3"/>
      <c r="J7936" s="3"/>
      <c r="K7936" s="3"/>
      <c r="L7936" s="8"/>
      <c r="M7936" s="1"/>
      <c r="W7936" s="15"/>
    </row>
    <row r="7937" spans="2:23" ht="0" hidden="1" customHeight="1" x14ac:dyDescent="0.2">
      <c r="B7937" s="3"/>
      <c r="C7937" s="3"/>
      <c r="D7937" s="3"/>
      <c r="E7937" s="3"/>
      <c r="F7937" s="3"/>
      <c r="G7937" s="3"/>
      <c r="H7937" s="3"/>
      <c r="I7937" s="3"/>
      <c r="J7937" s="3"/>
      <c r="K7937" s="3"/>
      <c r="L7937" s="8"/>
      <c r="M7937" s="1"/>
      <c r="W7937" s="15"/>
    </row>
    <row r="7938" spans="2:23" ht="0" hidden="1" customHeight="1" x14ac:dyDescent="0.2">
      <c r="B7938" s="3"/>
      <c r="C7938" s="3"/>
      <c r="D7938" s="3"/>
      <c r="E7938" s="3"/>
      <c r="F7938" s="3"/>
      <c r="G7938" s="3"/>
      <c r="H7938" s="3"/>
      <c r="I7938" s="3"/>
      <c r="J7938" s="3"/>
      <c r="K7938" s="3"/>
      <c r="L7938" s="8"/>
      <c r="M7938" s="1"/>
      <c r="W7938" s="15"/>
    </row>
    <row r="7939" spans="2:23" ht="0" hidden="1" customHeight="1" x14ac:dyDescent="0.2">
      <c r="B7939" s="3"/>
      <c r="C7939" s="3"/>
      <c r="D7939" s="3"/>
      <c r="E7939" s="3"/>
      <c r="F7939" s="3"/>
      <c r="G7939" s="3"/>
      <c r="H7939" s="3"/>
      <c r="I7939" s="3"/>
      <c r="J7939" s="3"/>
      <c r="K7939" s="3"/>
      <c r="L7939" s="8"/>
      <c r="M7939" s="1"/>
      <c r="W7939" s="15"/>
    </row>
    <row r="7940" spans="2:23" ht="0" hidden="1" customHeight="1" x14ac:dyDescent="0.2">
      <c r="B7940" s="3"/>
      <c r="C7940" s="3"/>
      <c r="D7940" s="3"/>
      <c r="E7940" s="3"/>
      <c r="F7940" s="3"/>
      <c r="G7940" s="3"/>
      <c r="H7940" s="3"/>
      <c r="I7940" s="3"/>
      <c r="J7940" s="3"/>
      <c r="K7940" s="3"/>
      <c r="L7940" s="8"/>
      <c r="M7940" s="1"/>
      <c r="W7940" s="15"/>
    </row>
    <row r="7941" spans="2:23" ht="0" hidden="1" customHeight="1" x14ac:dyDescent="0.2">
      <c r="B7941" s="3"/>
      <c r="C7941" s="3"/>
      <c r="D7941" s="3"/>
      <c r="E7941" s="3"/>
      <c r="F7941" s="3"/>
      <c r="G7941" s="3"/>
      <c r="H7941" s="3"/>
      <c r="I7941" s="3"/>
      <c r="J7941" s="3"/>
      <c r="K7941" s="3"/>
      <c r="L7941" s="8"/>
      <c r="M7941" s="1"/>
      <c r="W7941" s="15"/>
    </row>
    <row r="7942" spans="2:23" ht="0" hidden="1" customHeight="1" x14ac:dyDescent="0.2">
      <c r="B7942" s="3"/>
      <c r="C7942" s="3"/>
      <c r="D7942" s="3"/>
      <c r="E7942" s="3"/>
      <c r="F7942" s="3"/>
      <c r="G7942" s="3"/>
      <c r="H7942" s="3"/>
      <c r="I7942" s="3"/>
      <c r="J7942" s="3"/>
      <c r="K7942" s="3"/>
      <c r="L7942" s="8"/>
      <c r="M7942" s="1"/>
      <c r="W7942" s="15"/>
    </row>
    <row r="7943" spans="2:23" ht="0" hidden="1" customHeight="1" x14ac:dyDescent="0.2">
      <c r="B7943" s="3"/>
      <c r="C7943" s="3"/>
      <c r="D7943" s="3"/>
      <c r="E7943" s="3"/>
      <c r="F7943" s="3"/>
      <c r="G7943" s="3"/>
      <c r="H7943" s="3"/>
      <c r="I7943" s="3"/>
      <c r="J7943" s="3"/>
      <c r="K7943" s="3"/>
      <c r="L7943" s="8"/>
      <c r="M7943" s="1"/>
      <c r="W7943" s="15"/>
    </row>
    <row r="7944" spans="2:23" ht="0" hidden="1" customHeight="1" x14ac:dyDescent="0.2">
      <c r="B7944" s="3"/>
      <c r="C7944" s="3"/>
      <c r="D7944" s="3"/>
      <c r="E7944" s="3"/>
      <c r="F7944" s="3"/>
      <c r="G7944" s="3"/>
      <c r="H7944" s="3"/>
      <c r="I7944" s="3"/>
      <c r="J7944" s="3"/>
      <c r="K7944" s="3"/>
      <c r="L7944" s="8"/>
      <c r="M7944" s="1"/>
      <c r="W7944" s="15"/>
    </row>
    <row r="7945" spans="2:23" ht="0" hidden="1" customHeight="1" x14ac:dyDescent="0.2">
      <c r="B7945" s="3"/>
      <c r="C7945" s="3"/>
      <c r="D7945" s="3"/>
      <c r="E7945" s="3"/>
      <c r="F7945" s="3"/>
      <c r="G7945" s="3"/>
      <c r="H7945" s="3"/>
      <c r="I7945" s="3"/>
      <c r="J7945" s="3"/>
      <c r="K7945" s="3"/>
      <c r="L7945" s="8"/>
      <c r="M7945" s="1"/>
      <c r="W7945" s="15"/>
    </row>
    <row r="7946" spans="2:23" ht="0" hidden="1" customHeight="1" x14ac:dyDescent="0.2">
      <c r="B7946" s="3"/>
      <c r="C7946" s="3"/>
      <c r="D7946" s="3"/>
      <c r="E7946" s="3"/>
      <c r="F7946" s="3"/>
      <c r="G7946" s="3"/>
      <c r="H7946" s="3"/>
      <c r="I7946" s="3"/>
      <c r="J7946" s="3"/>
      <c r="K7946" s="3"/>
      <c r="L7946" s="8"/>
      <c r="M7946" s="1"/>
      <c r="W7946" s="15"/>
    </row>
    <row r="7947" spans="2:23" ht="0" hidden="1" customHeight="1" x14ac:dyDescent="0.2">
      <c r="B7947" s="3"/>
      <c r="C7947" s="3"/>
      <c r="D7947" s="3"/>
      <c r="E7947" s="3"/>
      <c r="F7947" s="3"/>
      <c r="G7947" s="3"/>
      <c r="H7947" s="3"/>
      <c r="I7947" s="3"/>
      <c r="J7947" s="3"/>
      <c r="K7947" s="3"/>
      <c r="L7947" s="8"/>
      <c r="M7947" s="1"/>
      <c r="W7947" s="15"/>
    </row>
    <row r="7948" spans="2:23" ht="0" hidden="1" customHeight="1" x14ac:dyDescent="0.2">
      <c r="B7948" s="3"/>
      <c r="C7948" s="3"/>
      <c r="D7948" s="3"/>
      <c r="E7948" s="3"/>
      <c r="F7948" s="3"/>
      <c r="G7948" s="3"/>
      <c r="H7948" s="3"/>
      <c r="I7948" s="3"/>
      <c r="J7948" s="3"/>
      <c r="K7948" s="3"/>
      <c r="L7948" s="8"/>
      <c r="M7948" s="1"/>
      <c r="W7948" s="15"/>
    </row>
    <row r="7949" spans="2:23" ht="0" hidden="1" customHeight="1" x14ac:dyDescent="0.2">
      <c r="B7949" s="3"/>
      <c r="C7949" s="3"/>
      <c r="D7949" s="3"/>
      <c r="E7949" s="3"/>
      <c r="F7949" s="3"/>
      <c r="G7949" s="3"/>
      <c r="H7949" s="3"/>
      <c r="I7949" s="3"/>
      <c r="J7949" s="3"/>
      <c r="K7949" s="3"/>
      <c r="L7949" s="8"/>
      <c r="M7949" s="1"/>
      <c r="W7949" s="15"/>
    </row>
    <row r="7950" spans="2:23" ht="0" hidden="1" customHeight="1" x14ac:dyDescent="0.2">
      <c r="B7950" s="3"/>
      <c r="C7950" s="3"/>
      <c r="D7950" s="3"/>
      <c r="E7950" s="3"/>
      <c r="F7950" s="3"/>
      <c r="G7950" s="3"/>
      <c r="H7950" s="3"/>
      <c r="I7950" s="3"/>
      <c r="J7950" s="3"/>
      <c r="K7950" s="3"/>
      <c r="L7950" s="8"/>
      <c r="M7950" s="1"/>
      <c r="W7950" s="15"/>
    </row>
    <row r="7951" spans="2:23" ht="0" hidden="1" customHeight="1" x14ac:dyDescent="0.2">
      <c r="B7951" s="3"/>
      <c r="C7951" s="3"/>
      <c r="D7951" s="3"/>
      <c r="E7951" s="3"/>
      <c r="F7951" s="3"/>
      <c r="G7951" s="3"/>
      <c r="H7951" s="3"/>
      <c r="I7951" s="3"/>
      <c r="J7951" s="3"/>
      <c r="K7951" s="3"/>
      <c r="L7951" s="8"/>
      <c r="M7951" s="1"/>
      <c r="W7951" s="15"/>
    </row>
    <row r="7952" spans="2:23" ht="0" hidden="1" customHeight="1" x14ac:dyDescent="0.2">
      <c r="B7952" s="3"/>
      <c r="C7952" s="3"/>
      <c r="D7952" s="3"/>
      <c r="E7952" s="3"/>
      <c r="F7952" s="3"/>
      <c r="G7952" s="3"/>
      <c r="H7952" s="3"/>
      <c r="I7952" s="3"/>
      <c r="J7952" s="3"/>
      <c r="K7952" s="3"/>
      <c r="L7952" s="8"/>
      <c r="M7952" s="1"/>
      <c r="W7952" s="15"/>
    </row>
    <row r="7953" spans="2:23" ht="0" hidden="1" customHeight="1" x14ac:dyDescent="0.2">
      <c r="B7953" s="3"/>
      <c r="C7953" s="3"/>
      <c r="D7953" s="3"/>
      <c r="E7953" s="3"/>
      <c r="F7953" s="3"/>
      <c r="G7953" s="3"/>
      <c r="H7953" s="3"/>
      <c r="I7953" s="3"/>
      <c r="J7953" s="3"/>
      <c r="K7953" s="3"/>
      <c r="L7953" s="8"/>
      <c r="M7953" s="1"/>
      <c r="W7953" s="15"/>
    </row>
    <row r="7954" spans="2:23" ht="0" hidden="1" customHeight="1" x14ac:dyDescent="0.2">
      <c r="B7954" s="3"/>
      <c r="C7954" s="3"/>
      <c r="D7954" s="3"/>
      <c r="E7954" s="3"/>
      <c r="F7954" s="3"/>
      <c r="G7954" s="3"/>
      <c r="H7954" s="3"/>
      <c r="I7954" s="3"/>
      <c r="J7954" s="3"/>
      <c r="K7954" s="3"/>
      <c r="L7954" s="8"/>
      <c r="M7954" s="1"/>
      <c r="W7954" s="15"/>
    </row>
    <row r="7955" spans="2:23" ht="0" hidden="1" customHeight="1" x14ac:dyDescent="0.2">
      <c r="B7955" s="3"/>
      <c r="C7955" s="3"/>
      <c r="D7955" s="3"/>
      <c r="E7955" s="3"/>
      <c r="F7955" s="3"/>
      <c r="G7955" s="3"/>
      <c r="H7955" s="3"/>
      <c r="I7955" s="3"/>
      <c r="J7955" s="3"/>
      <c r="K7955" s="3"/>
      <c r="L7955" s="8"/>
      <c r="M7955" s="1"/>
      <c r="W7955" s="15"/>
    </row>
    <row r="7956" spans="2:23" ht="0" hidden="1" customHeight="1" x14ac:dyDescent="0.2">
      <c r="B7956" s="3"/>
      <c r="C7956" s="3"/>
      <c r="D7956" s="3"/>
      <c r="E7956" s="3"/>
      <c r="F7956" s="3"/>
      <c r="G7956" s="3"/>
      <c r="H7956" s="3"/>
      <c r="I7956" s="3"/>
      <c r="J7956" s="3"/>
      <c r="K7956" s="3"/>
      <c r="L7956" s="8"/>
      <c r="M7956" s="1"/>
      <c r="W7956" s="15"/>
    </row>
    <row r="7957" spans="2:23" ht="0" hidden="1" customHeight="1" x14ac:dyDescent="0.2">
      <c r="B7957" s="3"/>
      <c r="C7957" s="3"/>
      <c r="D7957" s="3"/>
      <c r="E7957" s="3"/>
      <c r="F7957" s="3"/>
      <c r="G7957" s="3"/>
      <c r="H7957" s="3"/>
      <c r="I7957" s="3"/>
      <c r="J7957" s="3"/>
      <c r="K7957" s="3"/>
      <c r="L7957" s="8"/>
      <c r="M7957" s="1"/>
      <c r="W7957" s="15"/>
    </row>
    <row r="7958" spans="2:23" ht="0" hidden="1" customHeight="1" x14ac:dyDescent="0.2">
      <c r="B7958" s="3"/>
      <c r="C7958" s="3"/>
      <c r="D7958" s="3"/>
      <c r="E7958" s="3"/>
      <c r="F7958" s="3"/>
      <c r="G7958" s="3"/>
      <c r="H7958" s="3"/>
      <c r="I7958" s="3"/>
      <c r="J7958" s="3"/>
      <c r="K7958" s="3"/>
      <c r="L7958" s="8"/>
      <c r="M7958" s="1"/>
      <c r="W7958" s="15"/>
    </row>
    <row r="7959" spans="2:23" ht="0" hidden="1" customHeight="1" x14ac:dyDescent="0.2">
      <c r="B7959" s="3"/>
      <c r="C7959" s="3"/>
      <c r="D7959" s="3"/>
      <c r="E7959" s="3"/>
      <c r="F7959" s="3"/>
      <c r="G7959" s="3"/>
      <c r="H7959" s="3"/>
      <c r="I7959" s="3"/>
      <c r="J7959" s="3"/>
      <c r="K7959" s="3"/>
      <c r="L7959" s="8"/>
      <c r="M7959" s="1"/>
      <c r="W7959" s="15"/>
    </row>
    <row r="7960" spans="2:23" ht="0" hidden="1" customHeight="1" x14ac:dyDescent="0.2">
      <c r="B7960" s="3"/>
      <c r="C7960" s="3"/>
      <c r="D7960" s="3"/>
      <c r="E7960" s="3"/>
      <c r="F7960" s="3"/>
      <c r="G7960" s="3"/>
      <c r="H7960" s="3"/>
      <c r="I7960" s="3"/>
      <c r="J7960" s="3"/>
      <c r="K7960" s="3"/>
      <c r="L7960" s="8"/>
      <c r="M7960" s="1"/>
      <c r="W7960" s="15"/>
    </row>
    <row r="7961" spans="2:23" ht="0" hidden="1" customHeight="1" x14ac:dyDescent="0.2">
      <c r="B7961" s="3"/>
      <c r="C7961" s="3"/>
      <c r="D7961" s="3"/>
      <c r="E7961" s="3"/>
      <c r="F7961" s="3"/>
      <c r="G7961" s="3"/>
      <c r="H7961" s="3"/>
      <c r="I7961" s="3"/>
      <c r="J7961" s="3"/>
      <c r="K7961" s="3"/>
      <c r="L7961" s="8"/>
      <c r="M7961" s="1"/>
      <c r="W7961" s="15"/>
    </row>
    <row r="7962" spans="2:23" ht="0" hidden="1" customHeight="1" x14ac:dyDescent="0.2">
      <c r="B7962" s="3"/>
      <c r="C7962" s="3"/>
      <c r="D7962" s="3"/>
      <c r="E7962" s="3"/>
      <c r="F7962" s="3"/>
      <c r="G7962" s="3"/>
      <c r="H7962" s="3"/>
      <c r="I7962" s="3"/>
      <c r="J7962" s="3"/>
      <c r="K7962" s="3"/>
      <c r="L7962" s="8"/>
      <c r="M7962" s="1"/>
      <c r="W7962" s="15"/>
    </row>
    <row r="7963" spans="2:23" ht="0" hidden="1" customHeight="1" x14ac:dyDescent="0.2">
      <c r="B7963" s="3"/>
      <c r="C7963" s="3"/>
      <c r="D7963" s="3"/>
      <c r="E7963" s="3"/>
      <c r="F7963" s="3"/>
      <c r="G7963" s="3"/>
      <c r="H7963" s="3"/>
      <c r="I7963" s="3"/>
      <c r="J7963" s="3"/>
      <c r="K7963" s="3"/>
      <c r="L7963" s="8"/>
      <c r="M7963" s="1"/>
      <c r="W7963" s="15"/>
    </row>
    <row r="7964" spans="2:23" ht="0" hidden="1" customHeight="1" x14ac:dyDescent="0.2">
      <c r="B7964" s="3"/>
      <c r="C7964" s="3"/>
      <c r="D7964" s="3"/>
      <c r="E7964" s="3"/>
      <c r="F7964" s="3"/>
      <c r="G7964" s="3"/>
      <c r="H7964" s="3"/>
      <c r="I7964" s="3"/>
      <c r="J7964" s="3"/>
      <c r="K7964" s="3"/>
      <c r="L7964" s="8"/>
      <c r="M7964" s="1"/>
      <c r="W7964" s="15"/>
    </row>
    <row r="7965" spans="2:23" ht="0" hidden="1" customHeight="1" x14ac:dyDescent="0.2">
      <c r="B7965" s="3"/>
      <c r="C7965" s="3"/>
      <c r="D7965" s="3"/>
      <c r="E7965" s="3"/>
      <c r="F7965" s="3"/>
      <c r="G7965" s="3"/>
      <c r="H7965" s="3"/>
      <c r="I7965" s="3"/>
      <c r="J7965" s="3"/>
      <c r="K7965" s="3"/>
      <c r="L7965" s="8"/>
      <c r="M7965" s="1"/>
      <c r="W7965" s="15"/>
    </row>
    <row r="7966" spans="2:23" ht="0" hidden="1" customHeight="1" x14ac:dyDescent="0.2">
      <c r="B7966" s="3"/>
      <c r="C7966" s="3"/>
      <c r="D7966" s="3"/>
      <c r="E7966" s="3"/>
      <c r="F7966" s="3"/>
      <c r="G7966" s="3"/>
      <c r="H7966" s="3"/>
      <c r="I7966" s="3"/>
      <c r="J7966" s="3"/>
      <c r="K7966" s="3"/>
      <c r="L7966" s="8"/>
      <c r="M7966" s="1"/>
      <c r="W7966" s="15"/>
    </row>
    <row r="7967" spans="2:23" ht="0" hidden="1" customHeight="1" x14ac:dyDescent="0.2">
      <c r="B7967" s="3"/>
      <c r="C7967" s="3"/>
      <c r="D7967" s="3"/>
      <c r="E7967" s="3"/>
      <c r="F7967" s="3"/>
      <c r="G7967" s="3"/>
      <c r="H7967" s="3"/>
      <c r="I7967" s="3"/>
      <c r="J7967" s="3"/>
      <c r="K7967" s="3"/>
      <c r="L7967" s="8"/>
      <c r="M7967" s="1"/>
      <c r="W7967" s="15"/>
    </row>
    <row r="7968" spans="2:23" ht="0" hidden="1" customHeight="1" x14ac:dyDescent="0.2">
      <c r="B7968" s="3"/>
      <c r="C7968" s="3"/>
      <c r="D7968" s="3"/>
      <c r="E7968" s="3"/>
      <c r="F7968" s="3"/>
      <c r="G7968" s="3"/>
      <c r="H7968" s="3"/>
      <c r="I7968" s="3"/>
      <c r="J7968" s="3"/>
      <c r="K7968" s="3"/>
      <c r="L7968" s="8"/>
      <c r="M7968" s="1"/>
      <c r="W7968" s="15"/>
    </row>
    <row r="7969" spans="2:23" ht="0" hidden="1" customHeight="1" x14ac:dyDescent="0.2">
      <c r="B7969" s="3"/>
      <c r="C7969" s="3"/>
      <c r="D7969" s="3"/>
      <c r="E7969" s="3"/>
      <c r="F7969" s="3"/>
      <c r="G7969" s="3"/>
      <c r="H7969" s="3"/>
      <c r="I7969" s="3"/>
      <c r="J7969" s="3"/>
      <c r="K7969" s="3"/>
      <c r="L7969" s="8"/>
      <c r="M7969" s="1"/>
      <c r="W7969" s="15"/>
    </row>
    <row r="7970" spans="2:23" ht="0" hidden="1" customHeight="1" x14ac:dyDescent="0.2">
      <c r="B7970" s="3"/>
      <c r="C7970" s="3"/>
      <c r="D7970" s="3"/>
      <c r="E7970" s="3"/>
      <c r="F7970" s="3"/>
      <c r="G7970" s="3"/>
      <c r="H7970" s="3"/>
      <c r="I7970" s="3"/>
      <c r="J7970" s="3"/>
      <c r="K7970" s="3"/>
      <c r="L7970" s="8"/>
      <c r="M7970" s="1"/>
      <c r="W7970" s="15"/>
    </row>
    <row r="7971" spans="2:23" ht="0" hidden="1" customHeight="1" x14ac:dyDescent="0.2">
      <c r="B7971" s="3"/>
      <c r="C7971" s="3"/>
      <c r="D7971" s="3"/>
      <c r="E7971" s="3"/>
      <c r="F7971" s="3"/>
      <c r="G7971" s="3"/>
      <c r="H7971" s="3"/>
      <c r="I7971" s="3"/>
      <c r="J7971" s="3"/>
      <c r="K7971" s="3"/>
      <c r="L7971" s="8"/>
      <c r="M7971" s="1"/>
      <c r="W7971" s="15"/>
    </row>
    <row r="7972" spans="2:23" ht="0" hidden="1" customHeight="1" x14ac:dyDescent="0.2">
      <c r="B7972" s="3"/>
      <c r="C7972" s="3"/>
      <c r="D7972" s="3"/>
      <c r="E7972" s="3"/>
      <c r="F7972" s="3"/>
      <c r="G7972" s="3"/>
      <c r="H7972" s="3"/>
      <c r="I7972" s="3"/>
      <c r="J7972" s="3"/>
      <c r="K7972" s="3"/>
      <c r="L7972" s="8"/>
      <c r="M7972" s="1"/>
      <c r="W7972" s="15"/>
    </row>
    <row r="7973" spans="2:23" ht="0" hidden="1" customHeight="1" x14ac:dyDescent="0.2">
      <c r="B7973" s="3"/>
      <c r="C7973" s="3"/>
      <c r="D7973" s="3"/>
      <c r="E7973" s="3"/>
      <c r="F7973" s="3"/>
      <c r="G7973" s="3"/>
      <c r="H7973" s="3"/>
      <c r="I7973" s="3"/>
      <c r="J7973" s="3"/>
      <c r="K7973" s="3"/>
      <c r="L7973" s="8"/>
      <c r="M7973" s="1"/>
      <c r="W7973" s="15"/>
    </row>
    <row r="7974" spans="2:23" ht="0" hidden="1" customHeight="1" x14ac:dyDescent="0.2">
      <c r="B7974" s="3"/>
      <c r="C7974" s="3"/>
      <c r="D7974" s="3"/>
      <c r="E7974" s="3"/>
      <c r="F7974" s="3"/>
      <c r="G7974" s="3"/>
      <c r="H7974" s="3"/>
      <c r="I7974" s="3"/>
      <c r="J7974" s="3"/>
      <c r="K7974" s="3"/>
      <c r="L7974" s="8"/>
      <c r="M7974" s="1"/>
      <c r="W7974" s="15"/>
    </row>
    <row r="7975" spans="2:23" ht="0" hidden="1" customHeight="1" x14ac:dyDescent="0.2">
      <c r="B7975" s="3"/>
      <c r="C7975" s="3"/>
      <c r="D7975" s="3"/>
      <c r="E7975" s="3"/>
      <c r="F7975" s="3"/>
      <c r="G7975" s="3"/>
      <c r="H7975" s="3"/>
      <c r="I7975" s="3"/>
      <c r="J7975" s="3"/>
      <c r="K7975" s="3"/>
      <c r="L7975" s="8"/>
      <c r="M7975" s="1"/>
      <c r="W7975" s="15"/>
    </row>
    <row r="7976" spans="2:23" ht="0" hidden="1" customHeight="1" x14ac:dyDescent="0.2">
      <c r="B7976" s="3"/>
      <c r="C7976" s="3"/>
      <c r="D7976" s="3"/>
      <c r="E7976" s="3"/>
      <c r="F7976" s="3"/>
      <c r="G7976" s="3"/>
      <c r="H7976" s="3"/>
      <c r="I7976" s="3"/>
      <c r="J7976" s="3"/>
      <c r="K7976" s="3"/>
      <c r="L7976" s="8"/>
      <c r="M7976" s="1"/>
      <c r="W7976" s="15"/>
    </row>
    <row r="7977" spans="2:23" ht="0" hidden="1" customHeight="1" x14ac:dyDescent="0.2">
      <c r="B7977" s="3"/>
      <c r="C7977" s="3"/>
      <c r="D7977" s="3"/>
      <c r="E7977" s="3"/>
      <c r="F7977" s="3"/>
      <c r="G7977" s="3"/>
      <c r="H7977" s="3"/>
      <c r="I7977" s="3"/>
      <c r="J7977" s="3"/>
      <c r="K7977" s="3"/>
      <c r="L7977" s="8"/>
      <c r="M7977" s="1"/>
      <c r="W7977" s="15"/>
    </row>
    <row r="7978" spans="2:23" ht="0" hidden="1" customHeight="1" x14ac:dyDescent="0.2">
      <c r="B7978" s="3"/>
      <c r="C7978" s="3"/>
      <c r="D7978" s="3"/>
      <c r="E7978" s="3"/>
      <c r="F7978" s="3"/>
      <c r="G7978" s="3"/>
      <c r="H7978" s="3"/>
      <c r="I7978" s="3"/>
      <c r="J7978" s="3"/>
      <c r="K7978" s="3"/>
      <c r="L7978" s="8"/>
      <c r="M7978" s="1"/>
      <c r="W7978" s="15"/>
    </row>
    <row r="7979" spans="2:23" ht="0" hidden="1" customHeight="1" x14ac:dyDescent="0.2">
      <c r="B7979" s="3"/>
      <c r="C7979" s="3"/>
      <c r="D7979" s="3"/>
      <c r="E7979" s="3"/>
      <c r="F7979" s="3"/>
      <c r="G7979" s="3"/>
      <c r="H7979" s="3"/>
      <c r="I7979" s="3"/>
      <c r="J7979" s="3"/>
      <c r="K7979" s="3"/>
      <c r="L7979" s="8"/>
      <c r="M7979" s="1"/>
      <c r="W7979" s="15"/>
    </row>
    <row r="7980" spans="2:23" ht="0" hidden="1" customHeight="1" x14ac:dyDescent="0.2">
      <c r="B7980" s="3"/>
      <c r="C7980" s="3"/>
      <c r="D7980" s="3"/>
      <c r="E7980" s="3"/>
      <c r="F7980" s="3"/>
      <c r="G7980" s="3"/>
      <c r="H7980" s="3"/>
      <c r="I7980" s="3"/>
      <c r="J7980" s="3"/>
      <c r="K7980" s="3"/>
      <c r="L7980" s="8"/>
      <c r="M7980" s="1"/>
      <c r="W7980" s="15"/>
    </row>
    <row r="7981" spans="2:23" ht="0" hidden="1" customHeight="1" x14ac:dyDescent="0.2">
      <c r="B7981" s="3"/>
      <c r="C7981" s="3"/>
      <c r="D7981" s="3"/>
      <c r="E7981" s="3"/>
      <c r="F7981" s="3"/>
      <c r="G7981" s="3"/>
      <c r="H7981" s="3"/>
      <c r="I7981" s="3"/>
      <c r="J7981" s="3"/>
      <c r="K7981" s="3"/>
      <c r="L7981" s="8"/>
      <c r="M7981" s="1"/>
      <c r="W7981" s="15"/>
    </row>
    <row r="7982" spans="2:23" ht="0" hidden="1" customHeight="1" x14ac:dyDescent="0.2">
      <c r="B7982" s="3"/>
      <c r="C7982" s="3"/>
      <c r="D7982" s="3"/>
      <c r="E7982" s="3"/>
      <c r="F7982" s="3"/>
      <c r="G7982" s="3"/>
      <c r="H7982" s="3"/>
      <c r="I7982" s="3"/>
      <c r="J7982" s="3"/>
      <c r="K7982" s="3"/>
      <c r="L7982" s="8"/>
      <c r="M7982" s="1"/>
      <c r="W7982" s="15"/>
    </row>
    <row r="7983" spans="2:23" ht="0" hidden="1" customHeight="1" x14ac:dyDescent="0.2">
      <c r="B7983" s="3"/>
      <c r="C7983" s="3"/>
      <c r="D7983" s="3"/>
      <c r="E7983" s="3"/>
      <c r="F7983" s="3"/>
      <c r="G7983" s="3"/>
      <c r="H7983" s="3"/>
      <c r="I7983" s="3"/>
      <c r="J7983" s="3"/>
      <c r="K7983" s="3"/>
      <c r="L7983" s="8"/>
      <c r="M7983" s="1"/>
      <c r="W7983" s="15"/>
    </row>
    <row r="7984" spans="2:23" ht="0" hidden="1" customHeight="1" x14ac:dyDescent="0.2">
      <c r="B7984" s="3"/>
      <c r="C7984" s="3"/>
      <c r="D7984" s="3"/>
      <c r="E7984" s="3"/>
      <c r="F7984" s="3"/>
      <c r="G7984" s="3"/>
      <c r="H7984" s="3"/>
      <c r="I7984" s="3"/>
      <c r="J7984" s="3"/>
      <c r="K7984" s="3"/>
      <c r="L7984" s="8"/>
      <c r="M7984" s="1"/>
      <c r="W7984" s="15"/>
    </row>
    <row r="7985" spans="2:23" ht="0" hidden="1" customHeight="1" x14ac:dyDescent="0.2">
      <c r="B7985" s="3"/>
      <c r="C7985" s="3"/>
      <c r="D7985" s="3"/>
      <c r="E7985" s="3"/>
      <c r="F7985" s="3"/>
      <c r="G7985" s="3"/>
      <c r="H7985" s="3"/>
      <c r="I7985" s="3"/>
      <c r="J7985" s="3"/>
      <c r="K7985" s="3"/>
      <c r="L7985" s="8"/>
      <c r="M7985" s="1"/>
      <c r="W7985" s="15"/>
    </row>
    <row r="7986" spans="2:23" ht="0" hidden="1" customHeight="1" x14ac:dyDescent="0.2">
      <c r="B7986" s="3"/>
      <c r="C7986" s="3"/>
      <c r="D7986" s="3"/>
      <c r="E7986" s="3"/>
      <c r="F7986" s="3"/>
      <c r="G7986" s="3"/>
      <c r="H7986" s="3"/>
      <c r="I7986" s="3"/>
      <c r="J7986" s="3"/>
      <c r="K7986" s="3"/>
      <c r="L7986" s="8"/>
      <c r="M7986" s="1"/>
      <c r="W7986" s="15"/>
    </row>
    <row r="7987" spans="2:23" ht="0" hidden="1" customHeight="1" x14ac:dyDescent="0.2">
      <c r="B7987" s="3"/>
      <c r="C7987" s="3"/>
      <c r="D7987" s="3"/>
      <c r="E7987" s="3"/>
      <c r="F7987" s="3"/>
      <c r="G7987" s="3"/>
      <c r="H7987" s="3"/>
      <c r="I7987" s="3"/>
      <c r="J7987" s="3"/>
      <c r="K7987" s="3"/>
      <c r="L7987" s="8"/>
      <c r="M7987" s="1"/>
      <c r="W7987" s="15"/>
    </row>
    <row r="7988" spans="2:23" ht="0" hidden="1" customHeight="1" x14ac:dyDescent="0.2">
      <c r="B7988" s="3"/>
      <c r="C7988" s="3"/>
      <c r="D7988" s="3"/>
      <c r="E7988" s="3"/>
      <c r="F7988" s="3"/>
      <c r="G7988" s="3"/>
      <c r="H7988" s="3"/>
      <c r="I7988" s="3"/>
      <c r="J7988" s="3"/>
      <c r="K7988" s="3"/>
      <c r="L7988" s="8"/>
      <c r="M7988" s="1"/>
      <c r="W7988" s="15"/>
    </row>
    <row r="7989" spans="2:23" ht="0" hidden="1" customHeight="1" x14ac:dyDescent="0.2">
      <c r="B7989" s="3"/>
      <c r="C7989" s="3"/>
      <c r="D7989" s="3"/>
      <c r="E7989" s="3"/>
      <c r="F7989" s="3"/>
      <c r="G7989" s="3"/>
      <c r="H7989" s="3"/>
      <c r="I7989" s="3"/>
      <c r="J7989" s="3"/>
      <c r="K7989" s="3"/>
      <c r="L7989" s="8"/>
      <c r="M7989" s="1"/>
      <c r="W7989" s="15"/>
    </row>
    <row r="7990" spans="2:23" ht="0" hidden="1" customHeight="1" x14ac:dyDescent="0.2">
      <c r="B7990" s="3"/>
      <c r="C7990" s="3"/>
      <c r="D7990" s="3"/>
      <c r="E7990" s="3"/>
      <c r="F7990" s="3"/>
      <c r="G7990" s="3"/>
      <c r="H7990" s="3"/>
      <c r="I7990" s="3"/>
      <c r="J7990" s="3"/>
      <c r="K7990" s="3"/>
      <c r="L7990" s="8"/>
      <c r="M7990" s="1"/>
      <c r="W7990" s="15"/>
    </row>
    <row r="7991" spans="2:23" ht="0" hidden="1" customHeight="1" x14ac:dyDescent="0.2">
      <c r="B7991" s="3"/>
      <c r="C7991" s="3"/>
      <c r="D7991" s="3"/>
      <c r="E7991" s="3"/>
      <c r="F7991" s="3"/>
      <c r="G7991" s="3"/>
      <c r="H7991" s="3"/>
      <c r="I7991" s="3"/>
      <c r="J7991" s="3"/>
      <c r="K7991" s="3"/>
      <c r="L7991" s="8"/>
      <c r="M7991" s="1"/>
      <c r="W7991" s="15"/>
    </row>
    <row r="7992" spans="2:23" ht="0" hidden="1" customHeight="1" x14ac:dyDescent="0.2">
      <c r="B7992" s="3"/>
      <c r="C7992" s="3"/>
      <c r="D7992" s="3"/>
      <c r="E7992" s="3"/>
      <c r="F7992" s="3"/>
      <c r="G7992" s="3"/>
      <c r="H7992" s="3"/>
      <c r="I7992" s="3"/>
      <c r="J7992" s="3"/>
      <c r="K7992" s="3"/>
      <c r="L7992" s="8"/>
      <c r="M7992" s="1"/>
      <c r="W7992" s="15"/>
    </row>
    <row r="7993" spans="2:23" ht="0" hidden="1" customHeight="1" x14ac:dyDescent="0.2">
      <c r="B7993" s="3"/>
      <c r="C7993" s="3"/>
      <c r="D7993" s="3"/>
      <c r="E7993" s="3"/>
      <c r="F7993" s="3"/>
      <c r="G7993" s="3"/>
      <c r="H7993" s="3"/>
      <c r="I7993" s="3"/>
      <c r="J7993" s="3"/>
      <c r="K7993" s="3"/>
      <c r="L7993" s="8"/>
      <c r="M7993" s="1"/>
      <c r="W7993" s="15"/>
    </row>
    <row r="7994" spans="2:23" ht="0" hidden="1" customHeight="1" x14ac:dyDescent="0.2">
      <c r="B7994" s="3"/>
      <c r="C7994" s="3"/>
      <c r="D7994" s="3"/>
      <c r="E7994" s="3"/>
      <c r="F7994" s="3"/>
      <c r="G7994" s="3"/>
      <c r="H7994" s="3"/>
      <c r="I7994" s="3"/>
      <c r="J7994" s="3"/>
      <c r="K7994" s="3"/>
      <c r="L7994" s="8"/>
      <c r="M7994" s="1"/>
      <c r="W7994" s="15"/>
    </row>
    <row r="7995" spans="2:23" ht="0" hidden="1" customHeight="1" x14ac:dyDescent="0.2">
      <c r="B7995" s="3"/>
      <c r="C7995" s="3"/>
      <c r="D7995" s="3"/>
      <c r="E7995" s="3"/>
      <c r="F7995" s="3"/>
      <c r="G7995" s="3"/>
      <c r="H7995" s="3"/>
      <c r="I7995" s="3"/>
      <c r="J7995" s="3"/>
      <c r="K7995" s="3"/>
      <c r="L7995" s="8"/>
      <c r="M7995" s="1"/>
      <c r="W7995" s="15"/>
    </row>
    <row r="7996" spans="2:23" ht="0" hidden="1" customHeight="1" x14ac:dyDescent="0.2">
      <c r="B7996" s="3"/>
      <c r="C7996" s="3"/>
      <c r="D7996" s="3"/>
      <c r="E7996" s="3"/>
      <c r="F7996" s="3"/>
      <c r="G7996" s="3"/>
      <c r="H7996" s="3"/>
      <c r="I7996" s="3"/>
      <c r="J7996" s="3"/>
      <c r="K7996" s="3"/>
      <c r="L7996" s="8"/>
      <c r="M7996" s="1"/>
      <c r="W7996" s="15"/>
    </row>
    <row r="7997" spans="2:23" ht="0" hidden="1" customHeight="1" x14ac:dyDescent="0.2">
      <c r="B7997" s="3"/>
      <c r="C7997" s="3"/>
      <c r="D7997" s="3"/>
      <c r="E7997" s="3"/>
      <c r="F7997" s="3"/>
      <c r="G7997" s="3"/>
      <c r="H7997" s="3"/>
      <c r="I7997" s="3"/>
      <c r="J7997" s="3"/>
      <c r="K7997" s="3"/>
      <c r="L7997" s="8"/>
      <c r="M7997" s="1"/>
      <c r="W7997" s="15"/>
    </row>
    <row r="7998" spans="2:23" ht="0" hidden="1" customHeight="1" x14ac:dyDescent="0.2">
      <c r="B7998" s="3"/>
      <c r="C7998" s="3"/>
      <c r="D7998" s="3"/>
      <c r="E7998" s="3"/>
      <c r="F7998" s="3"/>
      <c r="G7998" s="3"/>
      <c r="H7998" s="3"/>
      <c r="I7998" s="3"/>
      <c r="J7998" s="3"/>
      <c r="K7998" s="3"/>
      <c r="L7998" s="8"/>
      <c r="M7998" s="1"/>
      <c r="W7998" s="15"/>
    </row>
    <row r="7999" spans="2:23" ht="0" hidden="1" customHeight="1" x14ac:dyDescent="0.2">
      <c r="B7999" s="3"/>
      <c r="C7999" s="3"/>
      <c r="D7999" s="3"/>
      <c r="E7999" s="3"/>
      <c r="F7999" s="3"/>
      <c r="G7999" s="3"/>
      <c r="H7999" s="3"/>
      <c r="I7999" s="3"/>
      <c r="J7999" s="3"/>
      <c r="K7999" s="3"/>
      <c r="L7999" s="8"/>
      <c r="M7999" s="1"/>
      <c r="W7999" s="15"/>
    </row>
    <row r="8000" spans="2:23" ht="0" hidden="1" customHeight="1" x14ac:dyDescent="0.2">
      <c r="B8000" s="3"/>
      <c r="C8000" s="3"/>
      <c r="D8000" s="3"/>
      <c r="E8000" s="3"/>
      <c r="F8000" s="3"/>
      <c r="G8000" s="3"/>
      <c r="H8000" s="3"/>
      <c r="I8000" s="3"/>
      <c r="J8000" s="3"/>
      <c r="K8000" s="3"/>
      <c r="L8000" s="8"/>
      <c r="M8000" s="1"/>
      <c r="W8000" s="15"/>
    </row>
    <row r="8001" spans="2:23" ht="0" hidden="1" customHeight="1" x14ac:dyDescent="0.2">
      <c r="B8001" s="3"/>
      <c r="C8001" s="3"/>
      <c r="D8001" s="3"/>
      <c r="E8001" s="3"/>
      <c r="F8001" s="3"/>
      <c r="G8001" s="3"/>
      <c r="H8001" s="3"/>
      <c r="I8001" s="3"/>
      <c r="J8001" s="3"/>
      <c r="K8001" s="3"/>
      <c r="L8001" s="8"/>
      <c r="M8001" s="1"/>
      <c r="W8001" s="15"/>
    </row>
    <row r="8002" spans="2:23" ht="0" hidden="1" customHeight="1" x14ac:dyDescent="0.2">
      <c r="B8002" s="3"/>
      <c r="C8002" s="3"/>
      <c r="D8002" s="3"/>
      <c r="E8002" s="3"/>
      <c r="F8002" s="3"/>
      <c r="G8002" s="3"/>
      <c r="H8002" s="3"/>
      <c r="I8002" s="3"/>
      <c r="J8002" s="3"/>
      <c r="K8002" s="3"/>
      <c r="L8002" s="8"/>
      <c r="M8002" s="1"/>
      <c r="W8002" s="15"/>
    </row>
    <row r="8003" spans="2:23" ht="0" hidden="1" customHeight="1" x14ac:dyDescent="0.2">
      <c r="B8003" s="3"/>
      <c r="C8003" s="3"/>
      <c r="D8003" s="3"/>
      <c r="E8003" s="3"/>
      <c r="F8003" s="3"/>
      <c r="G8003" s="3"/>
      <c r="H8003" s="3"/>
      <c r="I8003" s="3"/>
      <c r="J8003" s="3"/>
      <c r="K8003" s="3"/>
      <c r="L8003" s="8"/>
      <c r="M8003" s="1"/>
      <c r="W8003" s="15"/>
    </row>
    <row r="8004" spans="2:23" ht="0" hidden="1" customHeight="1" x14ac:dyDescent="0.2">
      <c r="B8004" s="3"/>
      <c r="C8004" s="3"/>
      <c r="D8004" s="3"/>
      <c r="E8004" s="3"/>
      <c r="F8004" s="3"/>
      <c r="G8004" s="3"/>
      <c r="H8004" s="3"/>
      <c r="I8004" s="3"/>
      <c r="J8004" s="3"/>
      <c r="K8004" s="3"/>
      <c r="L8004" s="8"/>
      <c r="M8004" s="1"/>
      <c r="W8004" s="15"/>
    </row>
    <row r="8005" spans="2:23" ht="0" hidden="1" customHeight="1" x14ac:dyDescent="0.2">
      <c r="B8005" s="3"/>
      <c r="C8005" s="3"/>
      <c r="D8005" s="3"/>
      <c r="E8005" s="3"/>
      <c r="F8005" s="3"/>
      <c r="G8005" s="3"/>
      <c r="H8005" s="3"/>
      <c r="I8005" s="3"/>
      <c r="J8005" s="3"/>
      <c r="K8005" s="3"/>
      <c r="L8005" s="8"/>
      <c r="M8005" s="1"/>
      <c r="W8005" s="15"/>
    </row>
    <row r="8006" spans="2:23" ht="0" hidden="1" customHeight="1" x14ac:dyDescent="0.2">
      <c r="B8006" s="3"/>
      <c r="C8006" s="3"/>
      <c r="D8006" s="3"/>
      <c r="E8006" s="3"/>
      <c r="F8006" s="3"/>
      <c r="G8006" s="3"/>
      <c r="H8006" s="3"/>
      <c r="I8006" s="3"/>
      <c r="J8006" s="3"/>
      <c r="K8006" s="3"/>
      <c r="L8006" s="8"/>
      <c r="M8006" s="1"/>
      <c r="W8006" s="15"/>
    </row>
    <row r="8007" spans="2:23" ht="0" hidden="1" customHeight="1" x14ac:dyDescent="0.2">
      <c r="B8007" s="3"/>
      <c r="C8007" s="3"/>
      <c r="D8007" s="3"/>
      <c r="E8007" s="3"/>
      <c r="F8007" s="3"/>
      <c r="G8007" s="3"/>
      <c r="H8007" s="3"/>
      <c r="I8007" s="3"/>
      <c r="J8007" s="3"/>
      <c r="K8007" s="3"/>
      <c r="L8007" s="8"/>
      <c r="M8007" s="1"/>
      <c r="W8007" s="15"/>
    </row>
    <row r="8008" spans="2:23" ht="0" hidden="1" customHeight="1" x14ac:dyDescent="0.2">
      <c r="B8008" s="3"/>
      <c r="C8008" s="3"/>
      <c r="D8008" s="3"/>
      <c r="E8008" s="3"/>
      <c r="F8008" s="3"/>
      <c r="G8008" s="3"/>
      <c r="H8008" s="3"/>
      <c r="I8008" s="3"/>
      <c r="J8008" s="3"/>
      <c r="K8008" s="3"/>
      <c r="L8008" s="8"/>
      <c r="M8008" s="1"/>
      <c r="W8008" s="15"/>
    </row>
    <row r="8009" spans="2:23" ht="0" hidden="1" customHeight="1" x14ac:dyDescent="0.2">
      <c r="B8009" s="3"/>
      <c r="C8009" s="3"/>
      <c r="D8009" s="3"/>
      <c r="E8009" s="3"/>
      <c r="F8009" s="3"/>
      <c r="G8009" s="3"/>
      <c r="H8009" s="3"/>
      <c r="I8009" s="3"/>
      <c r="J8009" s="3"/>
      <c r="K8009" s="3"/>
      <c r="L8009" s="8"/>
      <c r="M8009" s="1"/>
      <c r="W8009" s="15"/>
    </row>
    <row r="8010" spans="2:23" ht="0" hidden="1" customHeight="1" x14ac:dyDescent="0.2">
      <c r="B8010" s="3"/>
      <c r="C8010" s="3"/>
      <c r="D8010" s="3"/>
      <c r="E8010" s="3"/>
      <c r="F8010" s="3"/>
      <c r="G8010" s="3"/>
      <c r="H8010" s="3"/>
      <c r="I8010" s="3"/>
      <c r="J8010" s="3"/>
      <c r="K8010" s="3"/>
      <c r="L8010" s="8"/>
      <c r="M8010" s="1"/>
      <c r="W8010" s="15"/>
    </row>
    <row r="8011" spans="2:23" ht="0" hidden="1" customHeight="1" x14ac:dyDescent="0.2">
      <c r="B8011" s="3"/>
      <c r="C8011" s="3"/>
      <c r="D8011" s="3"/>
      <c r="E8011" s="3"/>
      <c r="F8011" s="3"/>
      <c r="G8011" s="3"/>
      <c r="H8011" s="3"/>
      <c r="I8011" s="3"/>
      <c r="J8011" s="3"/>
      <c r="K8011" s="3"/>
      <c r="L8011" s="8"/>
      <c r="M8011" s="1"/>
      <c r="W8011" s="15"/>
    </row>
    <row r="8012" spans="2:23" ht="0" hidden="1" customHeight="1" x14ac:dyDescent="0.2">
      <c r="B8012" s="3"/>
      <c r="C8012" s="3"/>
      <c r="D8012" s="3"/>
      <c r="E8012" s="3"/>
      <c r="F8012" s="3"/>
      <c r="G8012" s="3"/>
      <c r="H8012" s="3"/>
      <c r="I8012" s="3"/>
      <c r="J8012" s="3"/>
      <c r="K8012" s="3"/>
      <c r="L8012" s="8"/>
      <c r="M8012" s="1"/>
      <c r="W8012" s="15"/>
    </row>
    <row r="8013" spans="2:23" ht="0" hidden="1" customHeight="1" x14ac:dyDescent="0.2">
      <c r="B8013" s="3"/>
      <c r="C8013" s="3"/>
      <c r="D8013" s="3"/>
      <c r="E8013" s="3"/>
      <c r="F8013" s="3"/>
      <c r="G8013" s="3"/>
      <c r="H8013" s="3"/>
      <c r="I8013" s="3"/>
      <c r="J8013" s="3"/>
      <c r="K8013" s="3"/>
      <c r="L8013" s="8"/>
      <c r="M8013" s="1"/>
      <c r="W8013" s="15"/>
    </row>
    <row r="8014" spans="2:23" ht="0" hidden="1" customHeight="1" x14ac:dyDescent="0.2">
      <c r="B8014" s="3"/>
      <c r="C8014" s="3"/>
      <c r="D8014" s="3"/>
      <c r="E8014" s="3"/>
      <c r="F8014" s="3"/>
      <c r="G8014" s="3"/>
      <c r="H8014" s="3"/>
      <c r="I8014" s="3"/>
      <c r="J8014" s="3"/>
      <c r="K8014" s="3"/>
      <c r="L8014" s="8"/>
      <c r="M8014" s="1"/>
      <c r="W8014" s="15"/>
    </row>
    <row r="8015" spans="2:23" ht="0" hidden="1" customHeight="1" x14ac:dyDescent="0.2">
      <c r="B8015" s="3"/>
      <c r="C8015" s="3"/>
      <c r="D8015" s="3"/>
      <c r="E8015" s="3"/>
      <c r="F8015" s="3"/>
      <c r="G8015" s="3"/>
      <c r="H8015" s="3"/>
      <c r="I8015" s="3"/>
      <c r="J8015" s="3"/>
      <c r="K8015" s="3"/>
      <c r="L8015" s="8"/>
      <c r="M8015" s="1"/>
      <c r="W8015" s="15"/>
    </row>
    <row r="8016" spans="2:23" ht="0" hidden="1" customHeight="1" x14ac:dyDescent="0.2">
      <c r="B8016" s="3"/>
      <c r="C8016" s="3"/>
      <c r="D8016" s="3"/>
      <c r="E8016" s="3"/>
      <c r="F8016" s="3"/>
      <c r="G8016" s="3"/>
      <c r="H8016" s="3"/>
      <c r="I8016" s="3"/>
      <c r="J8016" s="3"/>
      <c r="K8016" s="3"/>
      <c r="L8016" s="8"/>
      <c r="M8016" s="1"/>
      <c r="W8016" s="15"/>
    </row>
    <row r="8017" spans="2:23" ht="0" hidden="1" customHeight="1" x14ac:dyDescent="0.2">
      <c r="B8017" s="3"/>
      <c r="C8017" s="3"/>
      <c r="D8017" s="3"/>
      <c r="E8017" s="3"/>
      <c r="F8017" s="3"/>
      <c r="G8017" s="3"/>
      <c r="H8017" s="3"/>
      <c r="I8017" s="3"/>
      <c r="J8017" s="3"/>
      <c r="K8017" s="3"/>
      <c r="L8017" s="8"/>
      <c r="M8017" s="1"/>
      <c r="W8017" s="15"/>
    </row>
    <row r="8018" spans="2:23" ht="0" hidden="1" customHeight="1" x14ac:dyDescent="0.2">
      <c r="B8018" s="3"/>
      <c r="C8018" s="3"/>
      <c r="D8018" s="3"/>
      <c r="E8018" s="3"/>
      <c r="F8018" s="3"/>
      <c r="G8018" s="3"/>
      <c r="H8018" s="3"/>
      <c r="I8018" s="3"/>
      <c r="J8018" s="3"/>
      <c r="K8018" s="3"/>
      <c r="L8018" s="8"/>
      <c r="M8018" s="1"/>
      <c r="W8018" s="15"/>
    </row>
    <row r="8019" spans="2:23" ht="0" hidden="1" customHeight="1" x14ac:dyDescent="0.2">
      <c r="B8019" s="3"/>
      <c r="C8019" s="3"/>
      <c r="D8019" s="3"/>
      <c r="E8019" s="3"/>
      <c r="F8019" s="3"/>
      <c r="G8019" s="3"/>
      <c r="H8019" s="3"/>
      <c r="I8019" s="3"/>
      <c r="J8019" s="3"/>
      <c r="K8019" s="3"/>
      <c r="L8019" s="8"/>
      <c r="M8019" s="1"/>
      <c r="W8019" s="15"/>
    </row>
    <row r="8020" spans="2:23" ht="0" hidden="1" customHeight="1" x14ac:dyDescent="0.2">
      <c r="B8020" s="3"/>
      <c r="C8020" s="3"/>
      <c r="D8020" s="3"/>
      <c r="E8020" s="3"/>
      <c r="F8020" s="3"/>
      <c r="G8020" s="3"/>
      <c r="H8020" s="3"/>
      <c r="I8020" s="3"/>
      <c r="J8020" s="3"/>
      <c r="K8020" s="3"/>
      <c r="L8020" s="8"/>
      <c r="M8020" s="1"/>
      <c r="W8020" s="15"/>
    </row>
    <row r="8021" spans="2:23" ht="0" hidden="1" customHeight="1" x14ac:dyDescent="0.2">
      <c r="B8021" s="3"/>
      <c r="C8021" s="3"/>
      <c r="D8021" s="3"/>
      <c r="E8021" s="3"/>
      <c r="F8021" s="3"/>
      <c r="G8021" s="3"/>
      <c r="H8021" s="3"/>
      <c r="I8021" s="3"/>
      <c r="J8021" s="3"/>
      <c r="K8021" s="3"/>
      <c r="L8021" s="8"/>
      <c r="M8021" s="1"/>
      <c r="W8021" s="15"/>
    </row>
    <row r="8022" spans="2:23" ht="0" hidden="1" customHeight="1" x14ac:dyDescent="0.2">
      <c r="B8022" s="3"/>
      <c r="C8022" s="3"/>
      <c r="D8022" s="3"/>
      <c r="E8022" s="3"/>
      <c r="F8022" s="3"/>
      <c r="G8022" s="3"/>
      <c r="H8022" s="3"/>
      <c r="I8022" s="3"/>
      <c r="J8022" s="3"/>
      <c r="K8022" s="3"/>
      <c r="L8022" s="8"/>
      <c r="M8022" s="1"/>
      <c r="W8022" s="15"/>
    </row>
    <row r="8023" spans="2:23" ht="0" hidden="1" customHeight="1" x14ac:dyDescent="0.2">
      <c r="B8023" s="3"/>
      <c r="C8023" s="3"/>
      <c r="D8023" s="3"/>
      <c r="E8023" s="3"/>
      <c r="F8023" s="3"/>
      <c r="G8023" s="3"/>
      <c r="H8023" s="3"/>
      <c r="I8023" s="3"/>
      <c r="J8023" s="3"/>
      <c r="K8023" s="3"/>
      <c r="L8023" s="8"/>
      <c r="M8023" s="1"/>
      <c r="W8023" s="15"/>
    </row>
    <row r="8024" spans="2:23" ht="0" hidden="1" customHeight="1" x14ac:dyDescent="0.2">
      <c r="B8024" s="3"/>
      <c r="C8024" s="3"/>
      <c r="D8024" s="3"/>
      <c r="E8024" s="3"/>
      <c r="F8024" s="3"/>
      <c r="G8024" s="3"/>
      <c r="H8024" s="3"/>
      <c r="I8024" s="3"/>
      <c r="J8024" s="3"/>
      <c r="K8024" s="3"/>
      <c r="L8024" s="8"/>
      <c r="M8024" s="1"/>
      <c r="W8024" s="15"/>
    </row>
    <row r="8025" spans="2:23" ht="0" hidden="1" customHeight="1" x14ac:dyDescent="0.2">
      <c r="B8025" s="3"/>
      <c r="C8025" s="3"/>
      <c r="D8025" s="3"/>
      <c r="E8025" s="3"/>
      <c r="F8025" s="3"/>
      <c r="G8025" s="3"/>
      <c r="H8025" s="3"/>
      <c r="I8025" s="3"/>
      <c r="J8025" s="3"/>
      <c r="K8025" s="3"/>
      <c r="L8025" s="8"/>
      <c r="M8025" s="1"/>
      <c r="W8025" s="15"/>
    </row>
    <row r="8026" spans="2:23" ht="0" hidden="1" customHeight="1" x14ac:dyDescent="0.2">
      <c r="B8026" s="3"/>
      <c r="C8026" s="3"/>
      <c r="D8026" s="3"/>
      <c r="E8026" s="3"/>
      <c r="F8026" s="3"/>
      <c r="G8026" s="3"/>
      <c r="H8026" s="3"/>
      <c r="I8026" s="3"/>
      <c r="J8026" s="3"/>
      <c r="K8026" s="3"/>
      <c r="L8026" s="8"/>
      <c r="M8026" s="1"/>
      <c r="W8026" s="15"/>
    </row>
    <row r="8027" spans="2:23" ht="0" hidden="1" customHeight="1" x14ac:dyDescent="0.2">
      <c r="B8027" s="3"/>
      <c r="C8027" s="3"/>
      <c r="D8027" s="3"/>
      <c r="E8027" s="3"/>
      <c r="F8027" s="3"/>
      <c r="G8027" s="3"/>
      <c r="H8027" s="3"/>
      <c r="I8027" s="3"/>
      <c r="J8027" s="3"/>
      <c r="K8027" s="3"/>
      <c r="L8027" s="8"/>
      <c r="M8027" s="1"/>
      <c r="W8027" s="15"/>
    </row>
    <row r="8028" spans="2:23" ht="0" hidden="1" customHeight="1" x14ac:dyDescent="0.2">
      <c r="B8028" s="3"/>
      <c r="C8028" s="3"/>
      <c r="D8028" s="3"/>
      <c r="E8028" s="3"/>
      <c r="F8028" s="3"/>
      <c r="G8028" s="3"/>
      <c r="H8028" s="3"/>
      <c r="I8028" s="3"/>
      <c r="J8028" s="3"/>
      <c r="K8028" s="3"/>
      <c r="L8028" s="8"/>
      <c r="M8028" s="1"/>
      <c r="W8028" s="15"/>
    </row>
    <row r="8029" spans="2:23" ht="0" hidden="1" customHeight="1" x14ac:dyDescent="0.2">
      <c r="B8029" s="3"/>
      <c r="C8029" s="3"/>
      <c r="D8029" s="3"/>
      <c r="E8029" s="3"/>
      <c r="F8029" s="3"/>
      <c r="G8029" s="3"/>
      <c r="H8029" s="3"/>
      <c r="I8029" s="3"/>
      <c r="J8029" s="3"/>
      <c r="K8029" s="3"/>
      <c r="L8029" s="8"/>
      <c r="M8029" s="1"/>
      <c r="W8029" s="15"/>
    </row>
    <row r="8030" spans="2:23" ht="0" hidden="1" customHeight="1" x14ac:dyDescent="0.2">
      <c r="B8030" s="3"/>
      <c r="C8030" s="3"/>
      <c r="D8030" s="3"/>
      <c r="E8030" s="3"/>
      <c r="F8030" s="3"/>
      <c r="G8030" s="3"/>
      <c r="H8030" s="3"/>
      <c r="I8030" s="3"/>
      <c r="J8030" s="3"/>
      <c r="K8030" s="3"/>
      <c r="L8030" s="8"/>
      <c r="M8030" s="1"/>
      <c r="W8030" s="15"/>
    </row>
    <row r="8031" spans="2:23" ht="0" hidden="1" customHeight="1" x14ac:dyDescent="0.2">
      <c r="B8031" s="3"/>
      <c r="C8031" s="3"/>
      <c r="D8031" s="3"/>
      <c r="E8031" s="3"/>
      <c r="F8031" s="3"/>
      <c r="G8031" s="3"/>
      <c r="H8031" s="3"/>
      <c r="I8031" s="3"/>
      <c r="J8031" s="3"/>
      <c r="K8031" s="3"/>
      <c r="L8031" s="8"/>
      <c r="M8031" s="1"/>
      <c r="W8031" s="15"/>
    </row>
    <row r="8032" spans="2:23" ht="0" hidden="1" customHeight="1" x14ac:dyDescent="0.2">
      <c r="B8032" s="3"/>
      <c r="C8032" s="3"/>
      <c r="D8032" s="3"/>
      <c r="E8032" s="3"/>
      <c r="F8032" s="3"/>
      <c r="G8032" s="3"/>
      <c r="H8032" s="3"/>
      <c r="I8032" s="3"/>
      <c r="J8032" s="3"/>
      <c r="K8032" s="3"/>
      <c r="L8032" s="8"/>
      <c r="M8032" s="1"/>
      <c r="W8032" s="15"/>
    </row>
    <row r="8033" spans="2:23" ht="0" hidden="1" customHeight="1" x14ac:dyDescent="0.2">
      <c r="B8033" s="3"/>
      <c r="C8033" s="3"/>
      <c r="D8033" s="3"/>
      <c r="E8033" s="3"/>
      <c r="F8033" s="3"/>
      <c r="G8033" s="3"/>
      <c r="H8033" s="3"/>
      <c r="I8033" s="3"/>
      <c r="J8033" s="3"/>
      <c r="K8033" s="3"/>
      <c r="L8033" s="8"/>
      <c r="M8033" s="1"/>
      <c r="W8033" s="15"/>
    </row>
    <row r="8034" spans="2:23" ht="0" hidden="1" customHeight="1" x14ac:dyDescent="0.2">
      <c r="B8034" s="3"/>
      <c r="C8034" s="3"/>
      <c r="D8034" s="3"/>
      <c r="E8034" s="3"/>
      <c r="F8034" s="3"/>
      <c r="G8034" s="3"/>
      <c r="H8034" s="3"/>
      <c r="I8034" s="3"/>
      <c r="J8034" s="3"/>
      <c r="K8034" s="3"/>
      <c r="L8034" s="8"/>
      <c r="M8034" s="1"/>
      <c r="W8034" s="15"/>
    </row>
    <row r="8035" spans="2:23" ht="0" hidden="1" customHeight="1" x14ac:dyDescent="0.2">
      <c r="B8035" s="3"/>
      <c r="C8035" s="3"/>
      <c r="D8035" s="3"/>
      <c r="E8035" s="3"/>
      <c r="F8035" s="3"/>
      <c r="G8035" s="3"/>
      <c r="H8035" s="3"/>
      <c r="I8035" s="3"/>
      <c r="J8035" s="3"/>
      <c r="K8035" s="3"/>
      <c r="L8035" s="8"/>
      <c r="M8035" s="1"/>
      <c r="W8035" s="15"/>
    </row>
    <row r="8036" spans="2:23" ht="0" hidden="1" customHeight="1" x14ac:dyDescent="0.2">
      <c r="B8036" s="3"/>
      <c r="C8036" s="3"/>
      <c r="D8036" s="3"/>
      <c r="E8036" s="3"/>
      <c r="F8036" s="3"/>
      <c r="G8036" s="3"/>
      <c r="H8036" s="3"/>
      <c r="I8036" s="3"/>
      <c r="J8036" s="3"/>
      <c r="K8036" s="3"/>
      <c r="L8036" s="8"/>
      <c r="M8036" s="1"/>
      <c r="W8036" s="15"/>
    </row>
    <row r="8037" spans="2:23" ht="0" hidden="1" customHeight="1" x14ac:dyDescent="0.2">
      <c r="B8037" s="3"/>
      <c r="C8037" s="3"/>
      <c r="D8037" s="3"/>
      <c r="E8037" s="3"/>
      <c r="F8037" s="3"/>
      <c r="G8037" s="3"/>
      <c r="H8037" s="3"/>
      <c r="I8037" s="3"/>
      <c r="J8037" s="3"/>
      <c r="K8037" s="3"/>
      <c r="L8037" s="8"/>
      <c r="M8037" s="1"/>
      <c r="W8037" s="15"/>
    </row>
    <row r="8038" spans="2:23" ht="0" hidden="1" customHeight="1" x14ac:dyDescent="0.2">
      <c r="B8038" s="3"/>
      <c r="C8038" s="3"/>
      <c r="D8038" s="3"/>
      <c r="E8038" s="3"/>
      <c r="F8038" s="3"/>
      <c r="G8038" s="3"/>
      <c r="H8038" s="3"/>
      <c r="I8038" s="3"/>
      <c r="J8038" s="3"/>
      <c r="K8038" s="3"/>
      <c r="L8038" s="8"/>
      <c r="M8038" s="1"/>
      <c r="W8038" s="15"/>
    </row>
    <row r="8039" spans="2:23" ht="0" hidden="1" customHeight="1" x14ac:dyDescent="0.2">
      <c r="B8039" s="3"/>
      <c r="C8039" s="3"/>
      <c r="D8039" s="3"/>
      <c r="E8039" s="3"/>
      <c r="F8039" s="3"/>
      <c r="G8039" s="3"/>
      <c r="H8039" s="3"/>
      <c r="I8039" s="3"/>
      <c r="J8039" s="3"/>
      <c r="K8039" s="3"/>
      <c r="L8039" s="8"/>
      <c r="M8039" s="1"/>
      <c r="W8039" s="15"/>
    </row>
    <row r="8040" spans="2:23" ht="0" hidden="1" customHeight="1" x14ac:dyDescent="0.2">
      <c r="B8040" s="3"/>
      <c r="C8040" s="3"/>
      <c r="D8040" s="3"/>
      <c r="E8040" s="3"/>
      <c r="F8040" s="3"/>
      <c r="G8040" s="3"/>
      <c r="H8040" s="3"/>
      <c r="I8040" s="3"/>
      <c r="J8040" s="3"/>
      <c r="K8040" s="3"/>
      <c r="L8040" s="8"/>
      <c r="M8040" s="1"/>
      <c r="W8040" s="15"/>
    </row>
    <row r="8041" spans="2:23" ht="0" hidden="1" customHeight="1" x14ac:dyDescent="0.2">
      <c r="B8041" s="3"/>
      <c r="C8041" s="3"/>
      <c r="D8041" s="3"/>
      <c r="E8041" s="3"/>
      <c r="F8041" s="3"/>
      <c r="G8041" s="3"/>
      <c r="H8041" s="3"/>
      <c r="I8041" s="3"/>
      <c r="J8041" s="3"/>
      <c r="K8041" s="3"/>
      <c r="L8041" s="8"/>
      <c r="M8041" s="1"/>
      <c r="W8041" s="15"/>
    </row>
    <row r="8042" spans="2:23" ht="0" hidden="1" customHeight="1" x14ac:dyDescent="0.2">
      <c r="B8042" s="3"/>
      <c r="C8042" s="3"/>
      <c r="D8042" s="3"/>
      <c r="E8042" s="3"/>
      <c r="F8042" s="3"/>
      <c r="G8042" s="3"/>
      <c r="H8042" s="3"/>
      <c r="I8042" s="3"/>
      <c r="J8042" s="3"/>
      <c r="K8042" s="3"/>
      <c r="L8042" s="8"/>
      <c r="M8042" s="1"/>
      <c r="W8042" s="15"/>
    </row>
    <row r="8043" spans="2:23" ht="0" hidden="1" customHeight="1" x14ac:dyDescent="0.2">
      <c r="B8043" s="3"/>
      <c r="C8043" s="3"/>
      <c r="D8043" s="3"/>
      <c r="E8043" s="3"/>
      <c r="F8043" s="3"/>
      <c r="G8043" s="3"/>
      <c r="H8043" s="3"/>
      <c r="I8043" s="3"/>
      <c r="J8043" s="3"/>
      <c r="K8043" s="3"/>
      <c r="L8043" s="8"/>
      <c r="M8043" s="1"/>
      <c r="W8043" s="15"/>
    </row>
    <row r="8044" spans="2:23" ht="0" hidden="1" customHeight="1" x14ac:dyDescent="0.2">
      <c r="B8044" s="3"/>
      <c r="C8044" s="3"/>
      <c r="D8044" s="3"/>
      <c r="E8044" s="3"/>
      <c r="F8044" s="3"/>
      <c r="G8044" s="3"/>
      <c r="H8044" s="3"/>
      <c r="I8044" s="3"/>
      <c r="J8044" s="3"/>
      <c r="K8044" s="3"/>
      <c r="L8044" s="8"/>
      <c r="M8044" s="1"/>
      <c r="W8044" s="15"/>
    </row>
    <row r="8045" spans="2:23" ht="0" hidden="1" customHeight="1" x14ac:dyDescent="0.2">
      <c r="B8045" s="3"/>
      <c r="C8045" s="3"/>
      <c r="D8045" s="3"/>
      <c r="E8045" s="3"/>
      <c r="F8045" s="3"/>
      <c r="G8045" s="3"/>
      <c r="H8045" s="3"/>
      <c r="I8045" s="3"/>
      <c r="J8045" s="3"/>
      <c r="K8045" s="3"/>
      <c r="L8045" s="8"/>
      <c r="M8045" s="1"/>
      <c r="W8045" s="15"/>
    </row>
    <row r="8046" spans="2:23" ht="0" hidden="1" customHeight="1" x14ac:dyDescent="0.2">
      <c r="B8046" s="3"/>
      <c r="C8046" s="3"/>
      <c r="D8046" s="3"/>
      <c r="E8046" s="3"/>
      <c r="F8046" s="3"/>
      <c r="G8046" s="3"/>
      <c r="H8046" s="3"/>
      <c r="I8046" s="3"/>
      <c r="J8046" s="3"/>
      <c r="K8046" s="3"/>
      <c r="L8046" s="8"/>
      <c r="M8046" s="1"/>
      <c r="W8046" s="15"/>
    </row>
    <row r="8047" spans="2:23" ht="0" hidden="1" customHeight="1" x14ac:dyDescent="0.2">
      <c r="B8047" s="3"/>
      <c r="C8047" s="3"/>
      <c r="D8047" s="3"/>
      <c r="E8047" s="3"/>
      <c r="F8047" s="3"/>
      <c r="G8047" s="3"/>
      <c r="H8047" s="3"/>
      <c r="I8047" s="3"/>
      <c r="J8047" s="3"/>
      <c r="K8047" s="3"/>
      <c r="L8047" s="8"/>
      <c r="M8047" s="1"/>
      <c r="W8047" s="15"/>
    </row>
    <row r="8048" spans="2:23" ht="0" hidden="1" customHeight="1" x14ac:dyDescent="0.2">
      <c r="B8048" s="3"/>
      <c r="C8048" s="3"/>
      <c r="D8048" s="3"/>
      <c r="E8048" s="3"/>
      <c r="F8048" s="3"/>
      <c r="G8048" s="3"/>
      <c r="H8048" s="3"/>
      <c r="I8048" s="3"/>
      <c r="J8048" s="3"/>
      <c r="K8048" s="3"/>
      <c r="L8048" s="8"/>
      <c r="M8048" s="1"/>
      <c r="W8048" s="15"/>
    </row>
    <row r="8049" spans="2:23" ht="0" hidden="1" customHeight="1" x14ac:dyDescent="0.2">
      <c r="B8049" s="3"/>
      <c r="C8049" s="3"/>
      <c r="D8049" s="3"/>
      <c r="E8049" s="3"/>
      <c r="F8049" s="3"/>
      <c r="G8049" s="3"/>
      <c r="H8049" s="3"/>
      <c r="I8049" s="3"/>
      <c r="J8049" s="3"/>
      <c r="K8049" s="3"/>
      <c r="L8049" s="8"/>
      <c r="M8049" s="1"/>
      <c r="W8049" s="15"/>
    </row>
    <row r="8050" spans="2:23" ht="0" hidden="1" customHeight="1" x14ac:dyDescent="0.2">
      <c r="B8050" s="3"/>
      <c r="C8050" s="3"/>
      <c r="D8050" s="3"/>
      <c r="E8050" s="3"/>
      <c r="F8050" s="3"/>
      <c r="G8050" s="3"/>
      <c r="H8050" s="3"/>
      <c r="I8050" s="3"/>
      <c r="J8050" s="3"/>
      <c r="K8050" s="3"/>
      <c r="L8050" s="8"/>
      <c r="M8050" s="1"/>
      <c r="W8050" s="15"/>
    </row>
    <row r="8051" spans="2:23" ht="0" hidden="1" customHeight="1" x14ac:dyDescent="0.2">
      <c r="B8051" s="3"/>
      <c r="C8051" s="3"/>
      <c r="D8051" s="3"/>
      <c r="E8051" s="3"/>
      <c r="F8051" s="3"/>
      <c r="G8051" s="3"/>
      <c r="H8051" s="3"/>
      <c r="I8051" s="3"/>
      <c r="J8051" s="3"/>
      <c r="K8051" s="3"/>
      <c r="L8051" s="8"/>
      <c r="M8051" s="1"/>
      <c r="W8051" s="15"/>
    </row>
    <row r="8052" spans="2:23" ht="0" hidden="1" customHeight="1" x14ac:dyDescent="0.2">
      <c r="B8052" s="3"/>
      <c r="C8052" s="3"/>
      <c r="D8052" s="3"/>
      <c r="E8052" s="3"/>
      <c r="F8052" s="3"/>
      <c r="G8052" s="3"/>
      <c r="H8052" s="3"/>
      <c r="I8052" s="3"/>
      <c r="J8052" s="3"/>
      <c r="K8052" s="3"/>
      <c r="L8052" s="8"/>
      <c r="M8052" s="1"/>
      <c r="W8052" s="15"/>
    </row>
    <row r="8053" spans="2:23" ht="0" hidden="1" customHeight="1" x14ac:dyDescent="0.2">
      <c r="B8053" s="3"/>
      <c r="C8053" s="3"/>
      <c r="D8053" s="3"/>
      <c r="E8053" s="3"/>
      <c r="F8053" s="3"/>
      <c r="G8053" s="3"/>
      <c r="H8053" s="3"/>
      <c r="I8053" s="3"/>
      <c r="J8053" s="3"/>
      <c r="K8053" s="3"/>
      <c r="L8053" s="8"/>
      <c r="M8053" s="1"/>
      <c r="W8053" s="15"/>
    </row>
    <row r="8054" spans="2:23" ht="0" hidden="1" customHeight="1" x14ac:dyDescent="0.2">
      <c r="B8054" s="3"/>
      <c r="C8054" s="3"/>
      <c r="D8054" s="3"/>
      <c r="E8054" s="3"/>
      <c r="F8054" s="3"/>
      <c r="G8054" s="3"/>
      <c r="H8054" s="3"/>
      <c r="I8054" s="3"/>
      <c r="J8054" s="3"/>
      <c r="K8054" s="3"/>
      <c r="L8054" s="8"/>
      <c r="M8054" s="1"/>
      <c r="W8054" s="15"/>
    </row>
    <row r="8055" spans="2:23" ht="0" hidden="1" customHeight="1" x14ac:dyDescent="0.2">
      <c r="B8055" s="3"/>
      <c r="C8055" s="3"/>
      <c r="D8055" s="3"/>
      <c r="E8055" s="3"/>
      <c r="F8055" s="3"/>
      <c r="G8055" s="3"/>
      <c r="H8055" s="3"/>
      <c r="I8055" s="3"/>
      <c r="J8055" s="3"/>
      <c r="K8055" s="3"/>
      <c r="L8055" s="8"/>
      <c r="M8055" s="1"/>
      <c r="W8055" s="15"/>
    </row>
    <row r="8056" spans="2:23" ht="0" hidden="1" customHeight="1" x14ac:dyDescent="0.2">
      <c r="B8056" s="3"/>
      <c r="C8056" s="3"/>
      <c r="D8056" s="3"/>
      <c r="E8056" s="3"/>
      <c r="F8056" s="3"/>
      <c r="G8056" s="3"/>
      <c r="H8056" s="3"/>
      <c r="I8056" s="3"/>
      <c r="J8056" s="3"/>
      <c r="K8056" s="3"/>
      <c r="L8056" s="8"/>
      <c r="M8056" s="1"/>
      <c r="W8056" s="15"/>
    </row>
    <row r="8057" spans="2:23" ht="0" hidden="1" customHeight="1" x14ac:dyDescent="0.2">
      <c r="B8057" s="3"/>
      <c r="C8057" s="3"/>
      <c r="D8057" s="3"/>
      <c r="E8057" s="3"/>
      <c r="F8057" s="3"/>
      <c r="G8057" s="3"/>
      <c r="H8057" s="3"/>
      <c r="I8057" s="3"/>
      <c r="J8057" s="3"/>
      <c r="K8057" s="3"/>
      <c r="L8057" s="8"/>
      <c r="M8057" s="1"/>
      <c r="W8057" s="15"/>
    </row>
    <row r="8058" spans="2:23" ht="0" hidden="1" customHeight="1" x14ac:dyDescent="0.2">
      <c r="B8058" s="3"/>
      <c r="C8058" s="3"/>
      <c r="D8058" s="3"/>
      <c r="E8058" s="3"/>
      <c r="F8058" s="3"/>
      <c r="G8058" s="3"/>
      <c r="H8058" s="3"/>
      <c r="I8058" s="3"/>
      <c r="J8058" s="3"/>
      <c r="K8058" s="3"/>
      <c r="L8058" s="8"/>
      <c r="M8058" s="1"/>
      <c r="W8058" s="15"/>
    </row>
    <row r="8059" spans="2:23" ht="0" hidden="1" customHeight="1" x14ac:dyDescent="0.2">
      <c r="B8059" s="3"/>
      <c r="C8059" s="3"/>
      <c r="D8059" s="3"/>
      <c r="E8059" s="3"/>
      <c r="F8059" s="3"/>
      <c r="G8059" s="3"/>
      <c r="H8059" s="3"/>
      <c r="I8059" s="3"/>
      <c r="J8059" s="3"/>
      <c r="K8059" s="3"/>
      <c r="L8059" s="8"/>
      <c r="M8059" s="1"/>
      <c r="W8059" s="15"/>
    </row>
    <row r="8060" spans="2:23" ht="0" hidden="1" customHeight="1" x14ac:dyDescent="0.2">
      <c r="B8060" s="3"/>
      <c r="C8060" s="3"/>
      <c r="D8060" s="3"/>
      <c r="E8060" s="3"/>
      <c r="F8060" s="3"/>
      <c r="G8060" s="3"/>
      <c r="H8060" s="3"/>
      <c r="I8060" s="3"/>
      <c r="J8060" s="3"/>
      <c r="K8060" s="3"/>
      <c r="L8060" s="8"/>
      <c r="M8060" s="1"/>
      <c r="W8060" s="15"/>
    </row>
    <row r="8061" spans="2:23" ht="0" hidden="1" customHeight="1" x14ac:dyDescent="0.2">
      <c r="B8061" s="3"/>
      <c r="C8061" s="3"/>
      <c r="D8061" s="3"/>
      <c r="E8061" s="3"/>
      <c r="F8061" s="3"/>
      <c r="G8061" s="3"/>
      <c r="H8061" s="3"/>
      <c r="I8061" s="3"/>
      <c r="J8061" s="3"/>
      <c r="K8061" s="3"/>
      <c r="L8061" s="8"/>
      <c r="M8061" s="1"/>
      <c r="W8061" s="15"/>
    </row>
    <row r="8062" spans="2:23" ht="0" hidden="1" customHeight="1" x14ac:dyDescent="0.2">
      <c r="B8062" s="3"/>
      <c r="C8062" s="3"/>
      <c r="D8062" s="3"/>
      <c r="E8062" s="3"/>
      <c r="F8062" s="3"/>
      <c r="G8062" s="3"/>
      <c r="H8062" s="3"/>
      <c r="I8062" s="3"/>
      <c r="J8062" s="3"/>
      <c r="K8062" s="3"/>
      <c r="L8062" s="8"/>
      <c r="M8062" s="1"/>
      <c r="W8062" s="15"/>
    </row>
    <row r="8063" spans="2:23" ht="0" hidden="1" customHeight="1" x14ac:dyDescent="0.2">
      <c r="B8063" s="3"/>
      <c r="C8063" s="3"/>
      <c r="D8063" s="3"/>
      <c r="E8063" s="3"/>
      <c r="F8063" s="3"/>
      <c r="G8063" s="3"/>
      <c r="H8063" s="3"/>
      <c r="I8063" s="3"/>
      <c r="J8063" s="3"/>
      <c r="K8063" s="3"/>
      <c r="L8063" s="8"/>
      <c r="M8063" s="1"/>
      <c r="W8063" s="15"/>
    </row>
    <row r="8064" spans="2:23" ht="0" hidden="1" customHeight="1" x14ac:dyDescent="0.2">
      <c r="B8064" s="3"/>
      <c r="C8064" s="3"/>
      <c r="D8064" s="3"/>
      <c r="E8064" s="3"/>
      <c r="F8064" s="3"/>
      <c r="G8064" s="3"/>
      <c r="H8064" s="3"/>
      <c r="I8064" s="3"/>
      <c r="J8064" s="3"/>
      <c r="K8064" s="3"/>
      <c r="L8064" s="8"/>
      <c r="M8064" s="1"/>
      <c r="W8064" s="15"/>
    </row>
    <row r="8065" spans="2:23" ht="0" hidden="1" customHeight="1" x14ac:dyDescent="0.2">
      <c r="B8065" s="3"/>
      <c r="C8065" s="3"/>
      <c r="D8065" s="3"/>
      <c r="E8065" s="3"/>
      <c r="F8065" s="3"/>
      <c r="G8065" s="3"/>
      <c r="H8065" s="3"/>
      <c r="I8065" s="3"/>
      <c r="J8065" s="3"/>
      <c r="K8065" s="3"/>
      <c r="L8065" s="8"/>
      <c r="M8065" s="1"/>
      <c r="W8065" s="15"/>
    </row>
    <row r="8066" spans="2:23" ht="0" hidden="1" customHeight="1" x14ac:dyDescent="0.2">
      <c r="B8066" s="3"/>
      <c r="C8066" s="3"/>
      <c r="D8066" s="3"/>
      <c r="E8066" s="3"/>
      <c r="F8066" s="3"/>
      <c r="G8066" s="3"/>
      <c r="H8066" s="3"/>
      <c r="I8066" s="3"/>
      <c r="J8066" s="3"/>
      <c r="K8066" s="3"/>
      <c r="L8066" s="8"/>
      <c r="M8066" s="1"/>
      <c r="W8066" s="15"/>
    </row>
    <row r="8067" spans="2:23" ht="0" hidden="1" customHeight="1" x14ac:dyDescent="0.2">
      <c r="B8067" s="3"/>
      <c r="C8067" s="3"/>
      <c r="D8067" s="3"/>
      <c r="E8067" s="3"/>
      <c r="F8067" s="3"/>
      <c r="G8067" s="3"/>
      <c r="H8067" s="3"/>
      <c r="I8067" s="3"/>
      <c r="J8067" s="3"/>
      <c r="K8067" s="3"/>
      <c r="L8067" s="8"/>
      <c r="M8067" s="1"/>
      <c r="W8067" s="15"/>
    </row>
    <row r="8068" spans="2:23" ht="0" hidden="1" customHeight="1" x14ac:dyDescent="0.2">
      <c r="B8068" s="3"/>
      <c r="C8068" s="3"/>
      <c r="D8068" s="3"/>
      <c r="E8068" s="3"/>
      <c r="F8068" s="3"/>
      <c r="G8068" s="3"/>
      <c r="H8068" s="3"/>
      <c r="I8068" s="3"/>
      <c r="J8068" s="3"/>
      <c r="K8068" s="3"/>
      <c r="L8068" s="8"/>
      <c r="M8068" s="1"/>
      <c r="W8068" s="15"/>
    </row>
    <row r="8069" spans="2:23" ht="0" hidden="1" customHeight="1" x14ac:dyDescent="0.2">
      <c r="B8069" s="3"/>
      <c r="C8069" s="3"/>
      <c r="D8069" s="3"/>
      <c r="E8069" s="3"/>
      <c r="F8069" s="3"/>
      <c r="G8069" s="3"/>
      <c r="H8069" s="3"/>
      <c r="I8069" s="3"/>
      <c r="J8069" s="3"/>
      <c r="K8069" s="3"/>
      <c r="L8069" s="8"/>
      <c r="M8069" s="1"/>
      <c r="W8069" s="15"/>
    </row>
    <row r="8070" spans="2:23" ht="0" hidden="1" customHeight="1" x14ac:dyDescent="0.2">
      <c r="B8070" s="3"/>
      <c r="C8070" s="3"/>
      <c r="D8070" s="3"/>
      <c r="E8070" s="3"/>
      <c r="F8070" s="3"/>
      <c r="G8070" s="3"/>
      <c r="H8070" s="3"/>
      <c r="I8070" s="3"/>
      <c r="J8070" s="3"/>
      <c r="K8070" s="3"/>
      <c r="L8070" s="8"/>
      <c r="M8070" s="1"/>
      <c r="W8070" s="15"/>
    </row>
    <row r="8071" spans="2:23" ht="0" hidden="1" customHeight="1" x14ac:dyDescent="0.2">
      <c r="B8071" s="3"/>
      <c r="C8071" s="3"/>
      <c r="D8071" s="3"/>
      <c r="E8071" s="3"/>
      <c r="F8071" s="3"/>
      <c r="G8071" s="3"/>
      <c r="H8071" s="3"/>
      <c r="I8071" s="3"/>
      <c r="J8071" s="3"/>
      <c r="K8071" s="3"/>
      <c r="L8071" s="8"/>
      <c r="M8071" s="1"/>
      <c r="W8071" s="15"/>
    </row>
    <row r="8072" spans="2:23" ht="0" hidden="1" customHeight="1" x14ac:dyDescent="0.2">
      <c r="B8072" s="3"/>
      <c r="C8072" s="3"/>
      <c r="D8072" s="3"/>
      <c r="E8072" s="3"/>
      <c r="F8072" s="3"/>
      <c r="G8072" s="3"/>
      <c r="H8072" s="3"/>
      <c r="I8072" s="3"/>
      <c r="J8072" s="3"/>
      <c r="K8072" s="3"/>
      <c r="L8072" s="8"/>
      <c r="M8072" s="1"/>
      <c r="W8072" s="15"/>
    </row>
    <row r="8073" spans="2:23" ht="0" hidden="1" customHeight="1" x14ac:dyDescent="0.2">
      <c r="B8073" s="3"/>
      <c r="C8073" s="3"/>
      <c r="D8073" s="3"/>
      <c r="E8073" s="3"/>
      <c r="F8073" s="3"/>
      <c r="G8073" s="3"/>
      <c r="H8073" s="3"/>
      <c r="I8073" s="3"/>
      <c r="J8073" s="3"/>
      <c r="K8073" s="3"/>
      <c r="L8073" s="8"/>
      <c r="M8073" s="1"/>
      <c r="W8073" s="15"/>
    </row>
    <row r="8074" spans="2:23" ht="0" hidden="1" customHeight="1" x14ac:dyDescent="0.2">
      <c r="B8074" s="3"/>
      <c r="C8074" s="3"/>
      <c r="D8074" s="3"/>
      <c r="E8074" s="3"/>
      <c r="F8074" s="3"/>
      <c r="G8074" s="3"/>
      <c r="H8074" s="3"/>
      <c r="I8074" s="3"/>
      <c r="J8074" s="3"/>
      <c r="K8074" s="3"/>
      <c r="L8074" s="8"/>
      <c r="M8074" s="1"/>
      <c r="W8074" s="15"/>
    </row>
    <row r="8075" spans="2:23" ht="0" hidden="1" customHeight="1" x14ac:dyDescent="0.2">
      <c r="B8075" s="3"/>
      <c r="C8075" s="3"/>
      <c r="D8075" s="3"/>
      <c r="E8075" s="3"/>
      <c r="F8075" s="3"/>
      <c r="G8075" s="3"/>
      <c r="H8075" s="3"/>
      <c r="I8075" s="3"/>
      <c r="J8075" s="3"/>
      <c r="K8075" s="3"/>
      <c r="L8075" s="8"/>
      <c r="M8075" s="1"/>
      <c r="W8075" s="15"/>
    </row>
    <row r="8076" spans="2:23" ht="0" hidden="1" customHeight="1" x14ac:dyDescent="0.2">
      <c r="B8076" s="3"/>
      <c r="C8076" s="3"/>
      <c r="D8076" s="3"/>
      <c r="E8076" s="3"/>
      <c r="F8076" s="3"/>
      <c r="G8076" s="3"/>
      <c r="H8076" s="3"/>
      <c r="I8076" s="3"/>
      <c r="J8076" s="3"/>
      <c r="K8076" s="3"/>
      <c r="L8076" s="8"/>
      <c r="M8076" s="1"/>
      <c r="W8076" s="15"/>
    </row>
    <row r="8077" spans="2:23" ht="0" hidden="1" customHeight="1" x14ac:dyDescent="0.2">
      <c r="B8077" s="3"/>
      <c r="C8077" s="3"/>
      <c r="D8077" s="3"/>
      <c r="E8077" s="3"/>
      <c r="F8077" s="3"/>
      <c r="G8077" s="3"/>
      <c r="H8077" s="3"/>
      <c r="I8077" s="3"/>
      <c r="J8077" s="3"/>
      <c r="K8077" s="3"/>
      <c r="L8077" s="8"/>
      <c r="M8077" s="1"/>
      <c r="W8077" s="15"/>
    </row>
    <row r="8078" spans="2:23" ht="0" hidden="1" customHeight="1" x14ac:dyDescent="0.2">
      <c r="B8078" s="3"/>
      <c r="C8078" s="3"/>
      <c r="D8078" s="3"/>
      <c r="E8078" s="3"/>
      <c r="F8078" s="3"/>
      <c r="G8078" s="3"/>
      <c r="H8078" s="3"/>
      <c r="I8078" s="3"/>
      <c r="J8078" s="3"/>
      <c r="K8078" s="3"/>
      <c r="L8078" s="8"/>
      <c r="M8078" s="1"/>
      <c r="W8078" s="15"/>
    </row>
    <row r="8079" spans="2:23" ht="0" hidden="1" customHeight="1" x14ac:dyDescent="0.2">
      <c r="B8079" s="3"/>
      <c r="C8079" s="3"/>
      <c r="D8079" s="3"/>
      <c r="E8079" s="3"/>
      <c r="F8079" s="3"/>
      <c r="G8079" s="3"/>
      <c r="H8079" s="3"/>
      <c r="I8079" s="3"/>
      <c r="J8079" s="3"/>
      <c r="K8079" s="3"/>
      <c r="L8079" s="8"/>
      <c r="M8079" s="1"/>
      <c r="W8079" s="15"/>
    </row>
    <row r="8080" spans="2:23" ht="0" hidden="1" customHeight="1" x14ac:dyDescent="0.2">
      <c r="B8080" s="3"/>
      <c r="C8080" s="3"/>
      <c r="D8080" s="3"/>
      <c r="E8080" s="3"/>
      <c r="F8080" s="3"/>
      <c r="G8080" s="3"/>
      <c r="H8080" s="3"/>
      <c r="I8080" s="3"/>
      <c r="J8080" s="3"/>
      <c r="K8080" s="3"/>
      <c r="L8080" s="8"/>
      <c r="M8080" s="1"/>
      <c r="W8080" s="15"/>
    </row>
    <row r="8081" spans="2:23" ht="0" hidden="1" customHeight="1" x14ac:dyDescent="0.2">
      <c r="B8081" s="3"/>
      <c r="C8081" s="3"/>
      <c r="D8081" s="3"/>
      <c r="E8081" s="3"/>
      <c r="F8081" s="3"/>
      <c r="G8081" s="3"/>
      <c r="H8081" s="3"/>
      <c r="I8081" s="3"/>
      <c r="J8081" s="3"/>
      <c r="K8081" s="3"/>
      <c r="L8081" s="8"/>
      <c r="M8081" s="1"/>
      <c r="W8081" s="15"/>
    </row>
    <row r="8082" spans="2:23" ht="0" hidden="1" customHeight="1" x14ac:dyDescent="0.2">
      <c r="B8082" s="3"/>
      <c r="C8082" s="3"/>
      <c r="D8082" s="3"/>
      <c r="E8082" s="3"/>
      <c r="F8082" s="3"/>
      <c r="G8082" s="3"/>
      <c r="H8082" s="3"/>
      <c r="I8082" s="3"/>
      <c r="J8082" s="3"/>
      <c r="K8082" s="3"/>
      <c r="L8082" s="8"/>
      <c r="M8082" s="1"/>
      <c r="W8082" s="15"/>
    </row>
    <row r="8083" spans="2:23" ht="0" hidden="1" customHeight="1" x14ac:dyDescent="0.2">
      <c r="B8083" s="3"/>
      <c r="C8083" s="3"/>
      <c r="D8083" s="3"/>
      <c r="E8083" s="3"/>
      <c r="F8083" s="3"/>
      <c r="G8083" s="3"/>
      <c r="H8083" s="3"/>
      <c r="I8083" s="3"/>
      <c r="J8083" s="3"/>
      <c r="K8083" s="3"/>
      <c r="L8083" s="8"/>
      <c r="M8083" s="1"/>
      <c r="W8083" s="15"/>
    </row>
    <row r="8084" spans="2:23" ht="0" hidden="1" customHeight="1" x14ac:dyDescent="0.2">
      <c r="B8084" s="3"/>
      <c r="C8084" s="3"/>
      <c r="D8084" s="3"/>
      <c r="E8084" s="3"/>
      <c r="F8084" s="3"/>
      <c r="G8084" s="3"/>
      <c r="H8084" s="3"/>
      <c r="I8084" s="3"/>
      <c r="J8084" s="3"/>
      <c r="K8084" s="3"/>
      <c r="L8084" s="8"/>
      <c r="M8084" s="1"/>
      <c r="W8084" s="15"/>
    </row>
    <row r="8085" spans="2:23" ht="0" hidden="1" customHeight="1" x14ac:dyDescent="0.2">
      <c r="B8085" s="3"/>
      <c r="C8085" s="3"/>
      <c r="D8085" s="3"/>
      <c r="E8085" s="3"/>
      <c r="F8085" s="3"/>
      <c r="G8085" s="3"/>
      <c r="H8085" s="3"/>
      <c r="I8085" s="3"/>
      <c r="J8085" s="3"/>
      <c r="K8085" s="3"/>
      <c r="L8085" s="8"/>
      <c r="M8085" s="1"/>
      <c r="W8085" s="15"/>
    </row>
    <row r="8086" spans="2:23" ht="0" hidden="1" customHeight="1" x14ac:dyDescent="0.2">
      <c r="B8086" s="3"/>
      <c r="C8086" s="3"/>
      <c r="D8086" s="3"/>
      <c r="E8086" s="3"/>
      <c r="F8086" s="3"/>
      <c r="G8086" s="3"/>
      <c r="H8086" s="3"/>
      <c r="I8086" s="3"/>
      <c r="J8086" s="3"/>
      <c r="K8086" s="3"/>
      <c r="L8086" s="8"/>
      <c r="M8086" s="1"/>
      <c r="W8086" s="15"/>
    </row>
    <row r="8087" spans="2:23" ht="0" hidden="1" customHeight="1" x14ac:dyDescent="0.2">
      <c r="B8087" s="3"/>
      <c r="C8087" s="3"/>
      <c r="D8087" s="3"/>
      <c r="E8087" s="3"/>
      <c r="F8087" s="3"/>
      <c r="G8087" s="3"/>
      <c r="H8087" s="3"/>
      <c r="I8087" s="3"/>
      <c r="J8087" s="3"/>
      <c r="K8087" s="3"/>
      <c r="L8087" s="8"/>
      <c r="M8087" s="1"/>
      <c r="W8087" s="15"/>
    </row>
    <row r="8088" spans="2:23" ht="0" hidden="1" customHeight="1" x14ac:dyDescent="0.2">
      <c r="B8088" s="3"/>
      <c r="C8088" s="3"/>
      <c r="D8088" s="3"/>
      <c r="E8088" s="3"/>
      <c r="F8088" s="3"/>
      <c r="G8088" s="3"/>
      <c r="H8088" s="3"/>
      <c r="I8088" s="3"/>
      <c r="J8088" s="3"/>
      <c r="K8088" s="3"/>
      <c r="L8088" s="8"/>
      <c r="M8088" s="1"/>
      <c r="W8088" s="15"/>
    </row>
    <row r="8089" spans="2:23" ht="0" hidden="1" customHeight="1" x14ac:dyDescent="0.2">
      <c r="B8089" s="3"/>
      <c r="C8089" s="3"/>
      <c r="D8089" s="3"/>
      <c r="E8089" s="3"/>
      <c r="F8089" s="3"/>
      <c r="G8089" s="3"/>
      <c r="H8089" s="3"/>
      <c r="I8089" s="3"/>
      <c r="J8089" s="3"/>
      <c r="K8089" s="3"/>
      <c r="L8089" s="8"/>
      <c r="M8089" s="1"/>
      <c r="W8089" s="15"/>
    </row>
    <row r="8090" spans="2:23" ht="0" hidden="1" customHeight="1" x14ac:dyDescent="0.2">
      <c r="B8090" s="3"/>
      <c r="C8090" s="3"/>
      <c r="D8090" s="3"/>
      <c r="E8090" s="3"/>
      <c r="F8090" s="3"/>
      <c r="G8090" s="3"/>
      <c r="H8090" s="3"/>
      <c r="I8090" s="3"/>
      <c r="J8090" s="3"/>
      <c r="K8090" s="3"/>
      <c r="L8090" s="8"/>
      <c r="M8090" s="1"/>
      <c r="W8090" s="15"/>
    </row>
    <row r="8091" spans="2:23" ht="0" hidden="1" customHeight="1" x14ac:dyDescent="0.2">
      <c r="B8091" s="3"/>
      <c r="C8091" s="3"/>
      <c r="D8091" s="3"/>
      <c r="E8091" s="3"/>
      <c r="F8091" s="3"/>
      <c r="G8091" s="3"/>
      <c r="H8091" s="3"/>
      <c r="I8091" s="3"/>
      <c r="J8091" s="3"/>
      <c r="K8091" s="3"/>
      <c r="L8091" s="8"/>
      <c r="M8091" s="1"/>
      <c r="W8091" s="15"/>
    </row>
    <row r="8092" spans="2:23" ht="0" hidden="1" customHeight="1" x14ac:dyDescent="0.2">
      <c r="B8092" s="3"/>
      <c r="C8092" s="3"/>
      <c r="D8092" s="3"/>
      <c r="E8092" s="3"/>
      <c r="F8092" s="3"/>
      <c r="G8092" s="3"/>
      <c r="H8092" s="3"/>
      <c r="I8092" s="3"/>
      <c r="J8092" s="3"/>
      <c r="K8092" s="3"/>
      <c r="L8092" s="8"/>
      <c r="M8092" s="1"/>
      <c r="W8092" s="15"/>
    </row>
    <row r="8093" spans="2:23" ht="0" hidden="1" customHeight="1" x14ac:dyDescent="0.2">
      <c r="B8093" s="3"/>
      <c r="C8093" s="3"/>
      <c r="D8093" s="3"/>
      <c r="E8093" s="3"/>
      <c r="F8093" s="3"/>
      <c r="G8093" s="3"/>
      <c r="H8093" s="3"/>
      <c r="I8093" s="3"/>
      <c r="J8093" s="3"/>
      <c r="K8093" s="3"/>
      <c r="L8093" s="8"/>
      <c r="M8093" s="1"/>
      <c r="W8093" s="15"/>
    </row>
    <row r="8094" spans="2:23" ht="0" hidden="1" customHeight="1" x14ac:dyDescent="0.2">
      <c r="B8094" s="3"/>
      <c r="C8094" s="3"/>
      <c r="D8094" s="3"/>
      <c r="E8094" s="3"/>
      <c r="F8094" s="3"/>
      <c r="G8094" s="3"/>
      <c r="H8094" s="3"/>
      <c r="I8094" s="3"/>
      <c r="J8094" s="3"/>
      <c r="K8094" s="3"/>
      <c r="L8094" s="8"/>
      <c r="M8094" s="1"/>
      <c r="W8094" s="15"/>
    </row>
    <row r="8095" spans="2:23" ht="0" hidden="1" customHeight="1" x14ac:dyDescent="0.2">
      <c r="B8095" s="3"/>
      <c r="C8095" s="3"/>
      <c r="D8095" s="3"/>
      <c r="E8095" s="3"/>
      <c r="F8095" s="3"/>
      <c r="G8095" s="3"/>
      <c r="H8095" s="3"/>
      <c r="I8095" s="3"/>
      <c r="J8095" s="3"/>
      <c r="K8095" s="3"/>
      <c r="L8095" s="8"/>
      <c r="M8095" s="1"/>
      <c r="W8095" s="15"/>
    </row>
    <row r="8096" spans="2:23" ht="0" hidden="1" customHeight="1" x14ac:dyDescent="0.2">
      <c r="B8096" s="3"/>
      <c r="C8096" s="3"/>
      <c r="D8096" s="3"/>
      <c r="E8096" s="3"/>
      <c r="F8096" s="3"/>
      <c r="G8096" s="3"/>
      <c r="H8096" s="3"/>
      <c r="I8096" s="3"/>
      <c r="J8096" s="3"/>
      <c r="K8096" s="3"/>
      <c r="L8096" s="8"/>
      <c r="M8096" s="1"/>
      <c r="W8096" s="15"/>
    </row>
    <row r="8097" spans="2:23" ht="0" hidden="1" customHeight="1" x14ac:dyDescent="0.2">
      <c r="B8097" s="3"/>
      <c r="C8097" s="3"/>
      <c r="D8097" s="3"/>
      <c r="E8097" s="3"/>
      <c r="F8097" s="3"/>
      <c r="G8097" s="3"/>
      <c r="H8097" s="3"/>
      <c r="I8097" s="3"/>
      <c r="J8097" s="3"/>
      <c r="K8097" s="3"/>
      <c r="L8097" s="8"/>
      <c r="M8097" s="1"/>
      <c r="W8097" s="15"/>
    </row>
    <row r="8098" spans="2:23" ht="0" hidden="1" customHeight="1" x14ac:dyDescent="0.2">
      <c r="B8098" s="3"/>
      <c r="C8098" s="3"/>
      <c r="D8098" s="3"/>
      <c r="E8098" s="3"/>
      <c r="F8098" s="3"/>
      <c r="G8098" s="3"/>
      <c r="H8098" s="3"/>
      <c r="I8098" s="3"/>
      <c r="J8098" s="3"/>
      <c r="K8098" s="3"/>
      <c r="L8098" s="8"/>
      <c r="M8098" s="1"/>
      <c r="W8098" s="15"/>
    </row>
    <row r="8099" spans="2:23" ht="0" hidden="1" customHeight="1" x14ac:dyDescent="0.2">
      <c r="B8099" s="3"/>
      <c r="C8099" s="3"/>
      <c r="D8099" s="3"/>
      <c r="E8099" s="3"/>
      <c r="F8099" s="3"/>
      <c r="G8099" s="3"/>
      <c r="H8099" s="3"/>
      <c r="I8099" s="3"/>
      <c r="J8099" s="3"/>
      <c r="K8099" s="3"/>
      <c r="L8099" s="8"/>
      <c r="M8099" s="1"/>
      <c r="W8099" s="15"/>
    </row>
    <row r="8100" spans="2:23" ht="0" hidden="1" customHeight="1" x14ac:dyDescent="0.2">
      <c r="B8100" s="3"/>
      <c r="C8100" s="3"/>
      <c r="D8100" s="3"/>
      <c r="E8100" s="3"/>
      <c r="F8100" s="3"/>
      <c r="G8100" s="3"/>
      <c r="H8100" s="3"/>
      <c r="I8100" s="3"/>
      <c r="J8100" s="3"/>
      <c r="K8100" s="3"/>
      <c r="L8100" s="8"/>
      <c r="M8100" s="1"/>
      <c r="W8100" s="15"/>
    </row>
    <row r="8101" spans="2:23" ht="0" hidden="1" customHeight="1" x14ac:dyDescent="0.2">
      <c r="B8101" s="3"/>
      <c r="C8101" s="3"/>
      <c r="D8101" s="3"/>
      <c r="E8101" s="3"/>
      <c r="F8101" s="3"/>
      <c r="G8101" s="3"/>
      <c r="H8101" s="3"/>
      <c r="I8101" s="3"/>
      <c r="J8101" s="3"/>
      <c r="K8101" s="3"/>
      <c r="L8101" s="8"/>
      <c r="M8101" s="1"/>
      <c r="W8101" s="15"/>
    </row>
    <row r="8102" spans="2:23" ht="0" hidden="1" customHeight="1" x14ac:dyDescent="0.2">
      <c r="B8102" s="3"/>
      <c r="C8102" s="3"/>
      <c r="D8102" s="3"/>
      <c r="E8102" s="3"/>
      <c r="F8102" s="3"/>
      <c r="G8102" s="3"/>
      <c r="H8102" s="3"/>
      <c r="I8102" s="3"/>
      <c r="J8102" s="3"/>
      <c r="K8102" s="3"/>
      <c r="L8102" s="8"/>
      <c r="M8102" s="1"/>
      <c r="W8102" s="15"/>
    </row>
    <row r="8103" spans="2:23" ht="0" hidden="1" customHeight="1" x14ac:dyDescent="0.2">
      <c r="B8103" s="3"/>
      <c r="C8103" s="3"/>
      <c r="D8103" s="3"/>
      <c r="E8103" s="3"/>
      <c r="F8103" s="3"/>
      <c r="G8103" s="3"/>
      <c r="H8103" s="3"/>
      <c r="I8103" s="3"/>
      <c r="J8103" s="3"/>
      <c r="K8103" s="3"/>
      <c r="L8103" s="8"/>
      <c r="M8103" s="1"/>
      <c r="W8103" s="15"/>
    </row>
    <row r="8104" spans="2:23" ht="0" hidden="1" customHeight="1" x14ac:dyDescent="0.2">
      <c r="B8104" s="3"/>
      <c r="C8104" s="3"/>
      <c r="D8104" s="3"/>
      <c r="E8104" s="3"/>
      <c r="F8104" s="3"/>
      <c r="G8104" s="3"/>
      <c r="H8104" s="3"/>
      <c r="I8104" s="3"/>
      <c r="J8104" s="3"/>
      <c r="K8104" s="3"/>
      <c r="L8104" s="8"/>
      <c r="M8104" s="1"/>
      <c r="W8104" s="15"/>
    </row>
    <row r="8105" spans="2:23" ht="0" hidden="1" customHeight="1" x14ac:dyDescent="0.2">
      <c r="B8105" s="3"/>
      <c r="C8105" s="3"/>
      <c r="D8105" s="3"/>
      <c r="E8105" s="3"/>
      <c r="F8105" s="3"/>
      <c r="G8105" s="3"/>
      <c r="H8105" s="3"/>
      <c r="I8105" s="3"/>
      <c r="J8105" s="3"/>
      <c r="K8105" s="3"/>
      <c r="L8105" s="8"/>
      <c r="M8105" s="1"/>
      <c r="W8105" s="15"/>
    </row>
    <row r="8106" spans="2:23" ht="0" hidden="1" customHeight="1" x14ac:dyDescent="0.2">
      <c r="B8106" s="3"/>
      <c r="C8106" s="3"/>
      <c r="D8106" s="3"/>
      <c r="E8106" s="3"/>
      <c r="F8106" s="3"/>
      <c r="G8106" s="3"/>
      <c r="H8106" s="3"/>
      <c r="I8106" s="3"/>
      <c r="J8106" s="3"/>
      <c r="K8106" s="3"/>
      <c r="L8106" s="8"/>
      <c r="M8106" s="1"/>
      <c r="W8106" s="15"/>
    </row>
    <row r="8107" spans="2:23" ht="0" hidden="1" customHeight="1" x14ac:dyDescent="0.2">
      <c r="B8107" s="3"/>
      <c r="C8107" s="3"/>
      <c r="D8107" s="3"/>
      <c r="E8107" s="3"/>
      <c r="F8107" s="3"/>
      <c r="G8107" s="3"/>
      <c r="H8107" s="3"/>
      <c r="I8107" s="3"/>
      <c r="J8107" s="3"/>
      <c r="K8107" s="3"/>
      <c r="L8107" s="8"/>
      <c r="M8107" s="1"/>
      <c r="W8107" s="15"/>
    </row>
    <row r="8108" spans="2:23" ht="0" hidden="1" customHeight="1" x14ac:dyDescent="0.2">
      <c r="B8108" s="3"/>
      <c r="C8108" s="3"/>
      <c r="D8108" s="3"/>
      <c r="E8108" s="3"/>
      <c r="F8108" s="3"/>
      <c r="G8108" s="3"/>
      <c r="H8108" s="3"/>
      <c r="I8108" s="3"/>
      <c r="J8108" s="3"/>
      <c r="K8108" s="3"/>
      <c r="L8108" s="8"/>
      <c r="M8108" s="1"/>
      <c r="W8108" s="15"/>
    </row>
    <row r="8109" spans="2:23" ht="0" hidden="1" customHeight="1" x14ac:dyDescent="0.2">
      <c r="B8109" s="3"/>
      <c r="C8109" s="3"/>
      <c r="D8109" s="3"/>
      <c r="E8109" s="3"/>
      <c r="F8109" s="3"/>
      <c r="G8109" s="3"/>
      <c r="H8109" s="3"/>
      <c r="I8109" s="3"/>
      <c r="J8109" s="3"/>
      <c r="K8109" s="3"/>
      <c r="L8109" s="8"/>
      <c r="M8109" s="1"/>
      <c r="W8109" s="15"/>
    </row>
    <row r="8110" spans="2:23" ht="0" hidden="1" customHeight="1" x14ac:dyDescent="0.2">
      <c r="B8110" s="3"/>
      <c r="C8110" s="3"/>
      <c r="D8110" s="3"/>
      <c r="E8110" s="3"/>
      <c r="F8110" s="3"/>
      <c r="G8110" s="3"/>
      <c r="H8110" s="3"/>
      <c r="I8110" s="3"/>
      <c r="J8110" s="3"/>
      <c r="K8110" s="3"/>
      <c r="L8110" s="8"/>
      <c r="M8110" s="1"/>
      <c r="W8110" s="15"/>
    </row>
    <row r="8111" spans="2:23" ht="0" hidden="1" customHeight="1" x14ac:dyDescent="0.2">
      <c r="B8111" s="3"/>
      <c r="C8111" s="3"/>
      <c r="D8111" s="3"/>
      <c r="E8111" s="3"/>
      <c r="F8111" s="3"/>
      <c r="G8111" s="3"/>
      <c r="H8111" s="3"/>
      <c r="I8111" s="3"/>
      <c r="J8111" s="3"/>
      <c r="K8111" s="3"/>
      <c r="L8111" s="8"/>
      <c r="M8111" s="1"/>
      <c r="W8111" s="15"/>
    </row>
    <row r="8112" spans="2:23" ht="0" hidden="1" customHeight="1" x14ac:dyDescent="0.2">
      <c r="B8112" s="3"/>
      <c r="C8112" s="3"/>
      <c r="D8112" s="3"/>
      <c r="E8112" s="3"/>
      <c r="F8112" s="3"/>
      <c r="G8112" s="3"/>
      <c r="H8112" s="3"/>
      <c r="I8112" s="3"/>
      <c r="J8112" s="3"/>
      <c r="K8112" s="3"/>
      <c r="L8112" s="8"/>
      <c r="M8112" s="1"/>
      <c r="W8112" s="15"/>
    </row>
    <row r="8113" spans="2:23" ht="0" hidden="1" customHeight="1" x14ac:dyDescent="0.2">
      <c r="B8113" s="3"/>
      <c r="C8113" s="3"/>
      <c r="D8113" s="3"/>
      <c r="E8113" s="3"/>
      <c r="F8113" s="3"/>
      <c r="G8113" s="3"/>
      <c r="H8113" s="3"/>
      <c r="I8113" s="3"/>
      <c r="J8113" s="3"/>
      <c r="K8113" s="3"/>
      <c r="L8113" s="8"/>
      <c r="M8113" s="1"/>
      <c r="W8113" s="15"/>
    </row>
    <row r="8114" spans="2:23" ht="0" hidden="1" customHeight="1" x14ac:dyDescent="0.2">
      <c r="B8114" s="3"/>
      <c r="C8114" s="3"/>
      <c r="D8114" s="3"/>
      <c r="E8114" s="3"/>
      <c r="F8114" s="3"/>
      <c r="G8114" s="3"/>
      <c r="H8114" s="3"/>
      <c r="I8114" s="3"/>
      <c r="J8114" s="3"/>
      <c r="K8114" s="3"/>
      <c r="L8114" s="8"/>
      <c r="M8114" s="1"/>
      <c r="W8114" s="15"/>
    </row>
    <row r="8115" spans="2:23" ht="0" hidden="1" customHeight="1" x14ac:dyDescent="0.2">
      <c r="B8115" s="3"/>
      <c r="C8115" s="3"/>
      <c r="D8115" s="3"/>
      <c r="E8115" s="3"/>
      <c r="F8115" s="3"/>
      <c r="G8115" s="3"/>
      <c r="H8115" s="3"/>
      <c r="I8115" s="3"/>
      <c r="J8115" s="3"/>
      <c r="K8115" s="3"/>
      <c r="L8115" s="8"/>
      <c r="M8115" s="1"/>
      <c r="W8115" s="15"/>
    </row>
    <row r="8116" spans="2:23" ht="0" hidden="1" customHeight="1" x14ac:dyDescent="0.2">
      <c r="B8116" s="3"/>
      <c r="C8116" s="3"/>
      <c r="D8116" s="3"/>
      <c r="E8116" s="3"/>
      <c r="F8116" s="3"/>
      <c r="G8116" s="3"/>
      <c r="H8116" s="3"/>
      <c r="I8116" s="3"/>
      <c r="J8116" s="3"/>
      <c r="K8116" s="3"/>
      <c r="L8116" s="8"/>
      <c r="M8116" s="1"/>
      <c r="W8116" s="15"/>
    </row>
    <row r="8117" spans="2:23" ht="0" hidden="1" customHeight="1" x14ac:dyDescent="0.2">
      <c r="B8117" s="3"/>
      <c r="C8117" s="3"/>
      <c r="D8117" s="3"/>
      <c r="E8117" s="3"/>
      <c r="F8117" s="3"/>
      <c r="G8117" s="3"/>
      <c r="H8117" s="3"/>
      <c r="I8117" s="3"/>
      <c r="J8117" s="3"/>
      <c r="K8117" s="3"/>
      <c r="L8117" s="8"/>
      <c r="M8117" s="1"/>
      <c r="W8117" s="15"/>
    </row>
    <row r="8118" spans="2:23" ht="0" hidden="1" customHeight="1" x14ac:dyDescent="0.2">
      <c r="B8118" s="3"/>
      <c r="C8118" s="3"/>
      <c r="D8118" s="3"/>
      <c r="E8118" s="3"/>
      <c r="F8118" s="3"/>
      <c r="G8118" s="3"/>
      <c r="H8118" s="3"/>
      <c r="I8118" s="3"/>
      <c r="J8118" s="3"/>
      <c r="K8118" s="3"/>
      <c r="L8118" s="8"/>
      <c r="M8118" s="1"/>
      <c r="W8118" s="15"/>
    </row>
    <row r="8119" spans="2:23" ht="0" hidden="1" customHeight="1" x14ac:dyDescent="0.2">
      <c r="B8119" s="3"/>
      <c r="C8119" s="3"/>
      <c r="D8119" s="3"/>
      <c r="E8119" s="3"/>
      <c r="F8119" s="3"/>
      <c r="G8119" s="3"/>
      <c r="H8119" s="3"/>
      <c r="I8119" s="3"/>
      <c r="J8119" s="3"/>
      <c r="K8119" s="3"/>
      <c r="L8119" s="8"/>
      <c r="M8119" s="1"/>
      <c r="W8119" s="15"/>
    </row>
    <row r="8120" spans="2:23" ht="0" hidden="1" customHeight="1" x14ac:dyDescent="0.2">
      <c r="B8120" s="3"/>
      <c r="C8120" s="3"/>
      <c r="D8120" s="3"/>
      <c r="E8120" s="3"/>
      <c r="F8120" s="3"/>
      <c r="G8120" s="3"/>
      <c r="H8120" s="3"/>
      <c r="I8120" s="3"/>
      <c r="J8120" s="3"/>
      <c r="K8120" s="3"/>
      <c r="L8120" s="8"/>
      <c r="M8120" s="1"/>
      <c r="W8120" s="15"/>
    </row>
    <row r="8121" spans="2:23" ht="0" hidden="1" customHeight="1" x14ac:dyDescent="0.2">
      <c r="B8121" s="3"/>
      <c r="C8121" s="3"/>
      <c r="D8121" s="3"/>
      <c r="E8121" s="3"/>
      <c r="F8121" s="3"/>
      <c r="G8121" s="3"/>
      <c r="H8121" s="3"/>
      <c r="I8121" s="3"/>
      <c r="J8121" s="3"/>
      <c r="K8121" s="3"/>
      <c r="L8121" s="8"/>
      <c r="M8121" s="1"/>
      <c r="W8121" s="15"/>
    </row>
    <row r="8122" spans="2:23" ht="0" hidden="1" customHeight="1" x14ac:dyDescent="0.2">
      <c r="B8122" s="3"/>
      <c r="C8122" s="3"/>
      <c r="D8122" s="3"/>
      <c r="E8122" s="3"/>
      <c r="F8122" s="3"/>
      <c r="G8122" s="3"/>
      <c r="H8122" s="3"/>
      <c r="I8122" s="3"/>
      <c r="J8122" s="3"/>
      <c r="K8122" s="3"/>
      <c r="L8122" s="8"/>
      <c r="M8122" s="1"/>
      <c r="W8122" s="15"/>
    </row>
    <row r="8123" spans="2:23" ht="0" hidden="1" customHeight="1" x14ac:dyDescent="0.2">
      <c r="B8123" s="3"/>
      <c r="C8123" s="3"/>
      <c r="D8123" s="3"/>
      <c r="E8123" s="3"/>
      <c r="F8123" s="3"/>
      <c r="G8123" s="3"/>
      <c r="H8123" s="3"/>
      <c r="I8123" s="3"/>
      <c r="J8123" s="3"/>
      <c r="K8123" s="3"/>
      <c r="L8123" s="8"/>
      <c r="M8123" s="1"/>
      <c r="W8123" s="15"/>
    </row>
    <row r="8124" spans="2:23" ht="0" hidden="1" customHeight="1" x14ac:dyDescent="0.2">
      <c r="B8124" s="3"/>
      <c r="C8124" s="3"/>
      <c r="D8124" s="3"/>
      <c r="E8124" s="3"/>
      <c r="F8124" s="3"/>
      <c r="G8124" s="3"/>
      <c r="H8124" s="3"/>
      <c r="I8124" s="3"/>
      <c r="J8124" s="3"/>
      <c r="K8124" s="3"/>
      <c r="L8124" s="8"/>
      <c r="M8124" s="1"/>
      <c r="W8124" s="15"/>
    </row>
    <row r="8125" spans="2:23" ht="0" hidden="1" customHeight="1" x14ac:dyDescent="0.2">
      <c r="B8125" s="3"/>
      <c r="C8125" s="3"/>
      <c r="D8125" s="3"/>
      <c r="E8125" s="3"/>
      <c r="F8125" s="3"/>
      <c r="G8125" s="3"/>
      <c r="H8125" s="3"/>
      <c r="I8125" s="3"/>
      <c r="J8125" s="3"/>
      <c r="K8125" s="3"/>
      <c r="L8125" s="8"/>
      <c r="M8125" s="1"/>
      <c r="W8125" s="15"/>
    </row>
    <row r="8126" spans="2:23" ht="0" hidden="1" customHeight="1" x14ac:dyDescent="0.2">
      <c r="B8126" s="3"/>
      <c r="C8126" s="3"/>
      <c r="D8126" s="3"/>
      <c r="E8126" s="3"/>
      <c r="F8126" s="3"/>
      <c r="G8126" s="3"/>
      <c r="H8126" s="3"/>
      <c r="I8126" s="3"/>
      <c r="J8126" s="3"/>
      <c r="K8126" s="3"/>
      <c r="L8126" s="8"/>
      <c r="M8126" s="1"/>
      <c r="W8126" s="15"/>
    </row>
    <row r="8127" spans="2:23" ht="0" hidden="1" customHeight="1" x14ac:dyDescent="0.2">
      <c r="B8127" s="3"/>
      <c r="C8127" s="3"/>
      <c r="D8127" s="3"/>
      <c r="E8127" s="3"/>
      <c r="F8127" s="3"/>
      <c r="G8127" s="3"/>
      <c r="H8127" s="3"/>
      <c r="I8127" s="3"/>
      <c r="J8127" s="3"/>
      <c r="K8127" s="3"/>
      <c r="L8127" s="8"/>
      <c r="M8127" s="1"/>
      <c r="W8127" s="15"/>
    </row>
    <row r="8128" spans="2:23" ht="0" hidden="1" customHeight="1" x14ac:dyDescent="0.2">
      <c r="B8128" s="3"/>
      <c r="C8128" s="3"/>
      <c r="D8128" s="3"/>
      <c r="E8128" s="3"/>
      <c r="F8128" s="3"/>
      <c r="G8128" s="3"/>
      <c r="H8128" s="3"/>
      <c r="I8128" s="3"/>
      <c r="J8128" s="3"/>
      <c r="K8128" s="3"/>
      <c r="L8128" s="8"/>
      <c r="M8128" s="1"/>
      <c r="W8128" s="15"/>
    </row>
    <row r="8129" spans="2:23" ht="0" hidden="1" customHeight="1" x14ac:dyDescent="0.2">
      <c r="B8129" s="3"/>
      <c r="C8129" s="3"/>
      <c r="D8129" s="3"/>
      <c r="E8129" s="3"/>
      <c r="F8129" s="3"/>
      <c r="G8129" s="3"/>
      <c r="H8129" s="3"/>
      <c r="I8129" s="3"/>
      <c r="J8129" s="3"/>
      <c r="K8129" s="3"/>
      <c r="L8129" s="8"/>
      <c r="M8129" s="1"/>
      <c r="W8129" s="15"/>
    </row>
    <row r="8130" spans="2:23" ht="0" hidden="1" customHeight="1" x14ac:dyDescent="0.2">
      <c r="B8130" s="3"/>
      <c r="C8130" s="3"/>
      <c r="D8130" s="3"/>
      <c r="E8130" s="3"/>
      <c r="F8130" s="3"/>
      <c r="G8130" s="3"/>
      <c r="H8130" s="3"/>
      <c r="I8130" s="3"/>
      <c r="J8130" s="3"/>
      <c r="K8130" s="3"/>
      <c r="L8130" s="8"/>
      <c r="M8130" s="1"/>
      <c r="W8130" s="15"/>
    </row>
    <row r="8131" spans="2:23" ht="0" hidden="1" customHeight="1" x14ac:dyDescent="0.2">
      <c r="B8131" s="3"/>
      <c r="C8131" s="3"/>
      <c r="D8131" s="3"/>
      <c r="E8131" s="3"/>
      <c r="F8131" s="3"/>
      <c r="G8131" s="3"/>
      <c r="H8131" s="3"/>
      <c r="I8131" s="3"/>
      <c r="J8131" s="3"/>
      <c r="K8131" s="3"/>
      <c r="L8131" s="8"/>
      <c r="M8131" s="1"/>
      <c r="W8131" s="15"/>
    </row>
    <row r="8132" spans="2:23" ht="0" hidden="1" customHeight="1" x14ac:dyDescent="0.2">
      <c r="B8132" s="3"/>
      <c r="C8132" s="3"/>
      <c r="D8132" s="3"/>
      <c r="E8132" s="3"/>
      <c r="F8132" s="3"/>
      <c r="G8132" s="3"/>
      <c r="H8132" s="3"/>
      <c r="I8132" s="3"/>
      <c r="J8132" s="3"/>
      <c r="K8132" s="3"/>
      <c r="L8132" s="8"/>
      <c r="M8132" s="1"/>
      <c r="W8132" s="15"/>
    </row>
    <row r="8133" spans="2:23" ht="0" hidden="1" customHeight="1" x14ac:dyDescent="0.2">
      <c r="B8133" s="3"/>
      <c r="C8133" s="3"/>
      <c r="D8133" s="3"/>
      <c r="E8133" s="3"/>
      <c r="F8133" s="3"/>
      <c r="G8133" s="3"/>
      <c r="H8133" s="3"/>
      <c r="I8133" s="3"/>
      <c r="J8133" s="3"/>
      <c r="K8133" s="3"/>
      <c r="L8133" s="8"/>
      <c r="M8133" s="1"/>
      <c r="W8133" s="15"/>
    </row>
    <row r="8134" spans="2:23" ht="0" hidden="1" customHeight="1" x14ac:dyDescent="0.2">
      <c r="B8134" s="3"/>
      <c r="C8134" s="3"/>
      <c r="D8134" s="3"/>
      <c r="E8134" s="3"/>
      <c r="F8134" s="3"/>
      <c r="G8134" s="3"/>
      <c r="H8134" s="3"/>
      <c r="I8134" s="3"/>
      <c r="J8134" s="3"/>
      <c r="K8134" s="3"/>
      <c r="L8134" s="8"/>
      <c r="M8134" s="1"/>
      <c r="W8134" s="15"/>
    </row>
    <row r="8135" spans="2:23" ht="0" hidden="1" customHeight="1" x14ac:dyDescent="0.2">
      <c r="B8135" s="3"/>
      <c r="C8135" s="3"/>
      <c r="D8135" s="3"/>
      <c r="E8135" s="3"/>
      <c r="F8135" s="3"/>
      <c r="G8135" s="3"/>
      <c r="H8135" s="3"/>
      <c r="I8135" s="3"/>
      <c r="J8135" s="3"/>
      <c r="K8135" s="3"/>
      <c r="L8135" s="8"/>
      <c r="M8135" s="1"/>
      <c r="W8135" s="15"/>
    </row>
    <row r="8136" spans="2:23" ht="0" hidden="1" customHeight="1" x14ac:dyDescent="0.2">
      <c r="B8136" s="3"/>
      <c r="C8136" s="3"/>
      <c r="D8136" s="3"/>
      <c r="E8136" s="3"/>
      <c r="F8136" s="3"/>
      <c r="G8136" s="3"/>
      <c r="H8136" s="3"/>
      <c r="I8136" s="3"/>
      <c r="J8136" s="3"/>
      <c r="K8136" s="3"/>
      <c r="L8136" s="8"/>
      <c r="M8136" s="1"/>
      <c r="W8136" s="15"/>
    </row>
    <row r="8137" spans="2:23" ht="0" hidden="1" customHeight="1" x14ac:dyDescent="0.2">
      <c r="B8137" s="3"/>
      <c r="C8137" s="3"/>
      <c r="D8137" s="3"/>
      <c r="E8137" s="3"/>
      <c r="F8137" s="3"/>
      <c r="G8137" s="3"/>
      <c r="H8137" s="3"/>
      <c r="I8137" s="3"/>
      <c r="J8137" s="3"/>
      <c r="K8137" s="3"/>
      <c r="L8137" s="8"/>
      <c r="M8137" s="1"/>
      <c r="W8137" s="15"/>
    </row>
    <row r="8138" spans="2:23" ht="0" hidden="1" customHeight="1" x14ac:dyDescent="0.2">
      <c r="B8138" s="3"/>
      <c r="C8138" s="3"/>
      <c r="D8138" s="3"/>
      <c r="E8138" s="3"/>
      <c r="F8138" s="3"/>
      <c r="G8138" s="3"/>
      <c r="H8138" s="3"/>
      <c r="I8138" s="3"/>
      <c r="J8138" s="3"/>
      <c r="K8138" s="3"/>
      <c r="L8138" s="8"/>
      <c r="M8138" s="1"/>
      <c r="W8138" s="15"/>
    </row>
    <row r="8139" spans="2:23" ht="0" hidden="1" customHeight="1" x14ac:dyDescent="0.2">
      <c r="B8139" s="3"/>
      <c r="C8139" s="3"/>
      <c r="D8139" s="3"/>
      <c r="E8139" s="3"/>
      <c r="F8139" s="3"/>
      <c r="G8139" s="3"/>
      <c r="H8139" s="3"/>
      <c r="I8139" s="3"/>
      <c r="J8139" s="3"/>
      <c r="K8139" s="3"/>
      <c r="L8139" s="8"/>
      <c r="M8139" s="1"/>
      <c r="W8139" s="15"/>
    </row>
    <row r="8140" spans="2:23" ht="0" hidden="1" customHeight="1" x14ac:dyDescent="0.2">
      <c r="B8140" s="3"/>
      <c r="C8140" s="3"/>
      <c r="D8140" s="3"/>
      <c r="E8140" s="3"/>
      <c r="F8140" s="3"/>
      <c r="G8140" s="3"/>
      <c r="H8140" s="3"/>
      <c r="I8140" s="3"/>
      <c r="J8140" s="3"/>
      <c r="K8140" s="3"/>
      <c r="L8140" s="8"/>
      <c r="M8140" s="1"/>
      <c r="W8140" s="15"/>
    </row>
    <row r="8141" spans="2:23" ht="0" hidden="1" customHeight="1" x14ac:dyDescent="0.2">
      <c r="B8141" s="3"/>
      <c r="C8141" s="3"/>
      <c r="D8141" s="3"/>
      <c r="E8141" s="3"/>
      <c r="F8141" s="3"/>
      <c r="G8141" s="3"/>
      <c r="H8141" s="3"/>
      <c r="I8141" s="3"/>
      <c r="J8141" s="3"/>
      <c r="K8141" s="3"/>
      <c r="L8141" s="8"/>
      <c r="M8141" s="1"/>
      <c r="W8141" s="15"/>
    </row>
    <row r="8142" spans="2:23" ht="0" hidden="1" customHeight="1" x14ac:dyDescent="0.2">
      <c r="B8142" s="3"/>
      <c r="C8142" s="3"/>
      <c r="D8142" s="3"/>
      <c r="E8142" s="3"/>
      <c r="F8142" s="3"/>
      <c r="G8142" s="3"/>
      <c r="H8142" s="3"/>
      <c r="I8142" s="3"/>
      <c r="J8142" s="3"/>
      <c r="K8142" s="3"/>
      <c r="L8142" s="8"/>
      <c r="M8142" s="1"/>
      <c r="W8142" s="15"/>
    </row>
    <row r="8143" spans="2:23" ht="0" hidden="1" customHeight="1" x14ac:dyDescent="0.2">
      <c r="B8143" s="3"/>
      <c r="C8143" s="3"/>
      <c r="D8143" s="3"/>
      <c r="E8143" s="3"/>
      <c r="F8143" s="3"/>
      <c r="G8143" s="3"/>
      <c r="H8143" s="3"/>
      <c r="I8143" s="3"/>
      <c r="J8143" s="3"/>
      <c r="K8143" s="3"/>
      <c r="L8143" s="8"/>
      <c r="M8143" s="1"/>
      <c r="W8143" s="15"/>
    </row>
    <row r="8144" spans="2:23" ht="0" hidden="1" customHeight="1" x14ac:dyDescent="0.2">
      <c r="B8144" s="3"/>
      <c r="C8144" s="3"/>
      <c r="D8144" s="3"/>
      <c r="E8144" s="3"/>
      <c r="F8144" s="3"/>
      <c r="G8144" s="3"/>
      <c r="H8144" s="3"/>
      <c r="I8144" s="3"/>
      <c r="J8144" s="3"/>
      <c r="K8144" s="3"/>
      <c r="L8144" s="8"/>
      <c r="M8144" s="1"/>
      <c r="W8144" s="15"/>
    </row>
    <row r="8145" spans="2:23" ht="0" hidden="1" customHeight="1" x14ac:dyDescent="0.2">
      <c r="B8145" s="3"/>
      <c r="C8145" s="3"/>
      <c r="D8145" s="3"/>
      <c r="E8145" s="3"/>
      <c r="F8145" s="3"/>
      <c r="G8145" s="3"/>
      <c r="H8145" s="3"/>
      <c r="I8145" s="3"/>
      <c r="J8145" s="3"/>
      <c r="K8145" s="3"/>
      <c r="L8145" s="8"/>
      <c r="M8145" s="1"/>
      <c r="W8145" s="15"/>
    </row>
    <row r="8146" spans="2:23" ht="0" hidden="1" customHeight="1" x14ac:dyDescent="0.2">
      <c r="B8146" s="3"/>
      <c r="C8146" s="3"/>
      <c r="D8146" s="3"/>
      <c r="E8146" s="3"/>
      <c r="F8146" s="3"/>
      <c r="G8146" s="3"/>
      <c r="H8146" s="3"/>
      <c r="I8146" s="3"/>
      <c r="J8146" s="3"/>
      <c r="K8146" s="3"/>
      <c r="L8146" s="8"/>
      <c r="M8146" s="1"/>
      <c r="W8146" s="15"/>
    </row>
    <row r="8147" spans="2:23" ht="0" hidden="1" customHeight="1" x14ac:dyDescent="0.2">
      <c r="B8147" s="3"/>
      <c r="C8147" s="3"/>
      <c r="D8147" s="3"/>
      <c r="E8147" s="3"/>
      <c r="F8147" s="3"/>
      <c r="G8147" s="3"/>
      <c r="H8147" s="3"/>
      <c r="I8147" s="3"/>
      <c r="J8147" s="3"/>
      <c r="K8147" s="3"/>
      <c r="L8147" s="8"/>
      <c r="M8147" s="1"/>
      <c r="W8147" s="15"/>
    </row>
    <row r="8148" spans="2:23" ht="0" hidden="1" customHeight="1" x14ac:dyDescent="0.2">
      <c r="B8148" s="3"/>
      <c r="C8148" s="3"/>
      <c r="D8148" s="3"/>
      <c r="E8148" s="3"/>
      <c r="F8148" s="3"/>
      <c r="G8148" s="3"/>
      <c r="H8148" s="3"/>
      <c r="I8148" s="3"/>
      <c r="J8148" s="3"/>
      <c r="K8148" s="3"/>
      <c r="L8148" s="8"/>
      <c r="M8148" s="1"/>
      <c r="W8148" s="15"/>
    </row>
    <row r="8149" spans="2:23" ht="0" hidden="1" customHeight="1" x14ac:dyDescent="0.2">
      <c r="B8149" s="3"/>
      <c r="C8149" s="3"/>
      <c r="D8149" s="3"/>
      <c r="E8149" s="3"/>
      <c r="F8149" s="3"/>
      <c r="G8149" s="3"/>
      <c r="H8149" s="3"/>
      <c r="I8149" s="3"/>
      <c r="J8149" s="3"/>
      <c r="K8149" s="3"/>
      <c r="L8149" s="8"/>
      <c r="M8149" s="1"/>
      <c r="W8149" s="15"/>
    </row>
    <row r="8150" spans="2:23" ht="0" hidden="1" customHeight="1" x14ac:dyDescent="0.2">
      <c r="B8150" s="3"/>
      <c r="C8150" s="3"/>
      <c r="D8150" s="3"/>
      <c r="E8150" s="3"/>
      <c r="F8150" s="3"/>
      <c r="G8150" s="3"/>
      <c r="H8150" s="3"/>
      <c r="I8150" s="3"/>
      <c r="J8150" s="3"/>
      <c r="K8150" s="3"/>
      <c r="L8150" s="8"/>
      <c r="M8150" s="1"/>
      <c r="W8150" s="15"/>
    </row>
    <row r="8151" spans="2:23" ht="0" hidden="1" customHeight="1" x14ac:dyDescent="0.2">
      <c r="B8151" s="3"/>
      <c r="C8151" s="3"/>
      <c r="D8151" s="3"/>
      <c r="E8151" s="3"/>
      <c r="F8151" s="3"/>
      <c r="G8151" s="3"/>
      <c r="H8151" s="3"/>
      <c r="I8151" s="3"/>
      <c r="J8151" s="3"/>
      <c r="K8151" s="3"/>
      <c r="L8151" s="8"/>
      <c r="M8151" s="1"/>
      <c r="W8151" s="15"/>
    </row>
    <row r="8152" spans="2:23" ht="0" hidden="1" customHeight="1" x14ac:dyDescent="0.2">
      <c r="B8152" s="3"/>
      <c r="C8152" s="3"/>
      <c r="D8152" s="3"/>
      <c r="E8152" s="3"/>
      <c r="F8152" s="3"/>
      <c r="G8152" s="3"/>
      <c r="H8152" s="3"/>
      <c r="I8152" s="3"/>
      <c r="J8152" s="3"/>
      <c r="K8152" s="3"/>
      <c r="L8152" s="8"/>
      <c r="M8152" s="1"/>
      <c r="W8152" s="15"/>
    </row>
    <row r="8153" spans="2:23" ht="0" hidden="1" customHeight="1" x14ac:dyDescent="0.2">
      <c r="B8153" s="3"/>
      <c r="C8153" s="3"/>
      <c r="D8153" s="3"/>
      <c r="E8153" s="3"/>
      <c r="F8153" s="3"/>
      <c r="G8153" s="3"/>
      <c r="H8153" s="3"/>
      <c r="I8153" s="3"/>
      <c r="J8153" s="3"/>
      <c r="K8153" s="3"/>
      <c r="L8153" s="8"/>
      <c r="M8153" s="1"/>
      <c r="W8153" s="15"/>
    </row>
    <row r="8154" spans="2:23" ht="0" hidden="1" customHeight="1" x14ac:dyDescent="0.2">
      <c r="B8154" s="3"/>
      <c r="C8154" s="3"/>
      <c r="D8154" s="3"/>
      <c r="E8154" s="3"/>
      <c r="F8154" s="3"/>
      <c r="G8154" s="3"/>
      <c r="H8154" s="3"/>
      <c r="I8154" s="3"/>
      <c r="J8154" s="3"/>
      <c r="K8154" s="3"/>
      <c r="L8154" s="8"/>
      <c r="M8154" s="1"/>
      <c r="W8154" s="15"/>
    </row>
    <row r="8155" spans="2:23" ht="0" hidden="1" customHeight="1" x14ac:dyDescent="0.2">
      <c r="B8155" s="3"/>
      <c r="C8155" s="3"/>
      <c r="D8155" s="3"/>
      <c r="E8155" s="3"/>
      <c r="F8155" s="3"/>
      <c r="G8155" s="3"/>
      <c r="H8155" s="3"/>
      <c r="I8155" s="3"/>
      <c r="J8155" s="3"/>
      <c r="K8155" s="3"/>
      <c r="L8155" s="8"/>
      <c r="M8155" s="1"/>
      <c r="W8155" s="15"/>
    </row>
    <row r="8156" spans="2:23" ht="0" hidden="1" customHeight="1" x14ac:dyDescent="0.2">
      <c r="B8156" s="3"/>
      <c r="C8156" s="3"/>
      <c r="D8156" s="3"/>
      <c r="E8156" s="3"/>
      <c r="F8156" s="3"/>
      <c r="G8156" s="3"/>
      <c r="H8156" s="3"/>
      <c r="I8156" s="3"/>
      <c r="J8156" s="3"/>
      <c r="K8156" s="3"/>
      <c r="L8156" s="8"/>
      <c r="M8156" s="1"/>
      <c r="W8156" s="15"/>
    </row>
    <row r="8157" spans="2:23" ht="0" hidden="1" customHeight="1" x14ac:dyDescent="0.2">
      <c r="B8157" s="3"/>
      <c r="C8157" s="3"/>
      <c r="D8157" s="3"/>
      <c r="E8157" s="3"/>
      <c r="F8157" s="3"/>
      <c r="G8157" s="3"/>
      <c r="H8157" s="3"/>
      <c r="I8157" s="3"/>
      <c r="J8157" s="3"/>
      <c r="K8157" s="3"/>
      <c r="L8157" s="8"/>
      <c r="M8157" s="1"/>
      <c r="W8157" s="15"/>
    </row>
    <row r="8158" spans="2:23" ht="0" hidden="1" customHeight="1" x14ac:dyDescent="0.2">
      <c r="B8158" s="3"/>
      <c r="C8158" s="3"/>
      <c r="D8158" s="3"/>
      <c r="E8158" s="3"/>
      <c r="F8158" s="3"/>
      <c r="G8158" s="3"/>
      <c r="H8158" s="3"/>
      <c r="I8158" s="3"/>
      <c r="J8158" s="3"/>
      <c r="K8158" s="3"/>
      <c r="L8158" s="8"/>
      <c r="M8158" s="1"/>
      <c r="W8158" s="15"/>
    </row>
    <row r="8159" spans="2:23" ht="0" hidden="1" customHeight="1" x14ac:dyDescent="0.2">
      <c r="B8159" s="3"/>
      <c r="C8159" s="3"/>
      <c r="D8159" s="3"/>
      <c r="E8159" s="3"/>
      <c r="F8159" s="3"/>
      <c r="G8159" s="3"/>
      <c r="H8159" s="3"/>
      <c r="I8159" s="3"/>
      <c r="J8159" s="3"/>
      <c r="K8159" s="3"/>
      <c r="L8159" s="8"/>
      <c r="M8159" s="1"/>
      <c r="W8159" s="15"/>
    </row>
    <row r="8160" spans="2:23" ht="0" hidden="1" customHeight="1" x14ac:dyDescent="0.2">
      <c r="B8160" s="3"/>
      <c r="C8160" s="3"/>
      <c r="D8160" s="3"/>
      <c r="E8160" s="3"/>
      <c r="F8160" s="3"/>
      <c r="G8160" s="3"/>
      <c r="H8160" s="3"/>
      <c r="I8160" s="3"/>
      <c r="J8160" s="3"/>
      <c r="K8160" s="3"/>
      <c r="L8160" s="8"/>
      <c r="M8160" s="1"/>
      <c r="W8160" s="15"/>
    </row>
    <row r="8161" spans="2:23" ht="0" hidden="1" customHeight="1" x14ac:dyDescent="0.2">
      <c r="B8161" s="3"/>
      <c r="C8161" s="3"/>
      <c r="D8161" s="3"/>
      <c r="E8161" s="3"/>
      <c r="F8161" s="3"/>
      <c r="G8161" s="3"/>
      <c r="H8161" s="3"/>
      <c r="I8161" s="3"/>
      <c r="J8161" s="3"/>
      <c r="K8161" s="3"/>
      <c r="L8161" s="8"/>
      <c r="M8161" s="1"/>
      <c r="W8161" s="15"/>
    </row>
    <row r="8162" spans="2:23" ht="0" hidden="1" customHeight="1" x14ac:dyDescent="0.2">
      <c r="B8162" s="3"/>
      <c r="C8162" s="3"/>
      <c r="D8162" s="3"/>
      <c r="E8162" s="3"/>
      <c r="F8162" s="3"/>
      <c r="G8162" s="3"/>
      <c r="H8162" s="3"/>
      <c r="I8162" s="3"/>
      <c r="J8162" s="3"/>
      <c r="K8162" s="3"/>
      <c r="L8162" s="8"/>
      <c r="M8162" s="1"/>
      <c r="W8162" s="15"/>
    </row>
    <row r="8163" spans="2:23" ht="0" hidden="1" customHeight="1" x14ac:dyDescent="0.2">
      <c r="B8163" s="3"/>
      <c r="C8163" s="3"/>
      <c r="D8163" s="3"/>
      <c r="E8163" s="3"/>
      <c r="F8163" s="3"/>
      <c r="G8163" s="3"/>
      <c r="H8163" s="3"/>
      <c r="I8163" s="3"/>
      <c r="J8163" s="3"/>
      <c r="K8163" s="3"/>
      <c r="L8163" s="8"/>
      <c r="M8163" s="1"/>
      <c r="W8163" s="15"/>
    </row>
    <row r="8164" spans="2:23" ht="0" hidden="1" customHeight="1" x14ac:dyDescent="0.2">
      <c r="B8164" s="3"/>
      <c r="C8164" s="3"/>
      <c r="D8164" s="3"/>
      <c r="E8164" s="3"/>
      <c r="F8164" s="3"/>
      <c r="G8164" s="3"/>
      <c r="H8164" s="3"/>
      <c r="I8164" s="3"/>
      <c r="J8164" s="3"/>
      <c r="K8164" s="3"/>
      <c r="L8164" s="8"/>
      <c r="M8164" s="1"/>
      <c r="W8164" s="15"/>
    </row>
    <row r="8165" spans="2:23" ht="0" hidden="1" customHeight="1" x14ac:dyDescent="0.2">
      <c r="B8165" s="3"/>
      <c r="C8165" s="3"/>
      <c r="D8165" s="3"/>
      <c r="E8165" s="3"/>
      <c r="F8165" s="3"/>
      <c r="G8165" s="3"/>
      <c r="H8165" s="3"/>
      <c r="I8165" s="3"/>
      <c r="J8165" s="3"/>
      <c r="K8165" s="3"/>
      <c r="L8165" s="8"/>
      <c r="M8165" s="1"/>
      <c r="W8165" s="15"/>
    </row>
    <row r="8166" spans="2:23" ht="0" hidden="1" customHeight="1" x14ac:dyDescent="0.2">
      <c r="B8166" s="3"/>
      <c r="C8166" s="3"/>
      <c r="D8166" s="3"/>
      <c r="E8166" s="3"/>
      <c r="F8166" s="3"/>
      <c r="G8166" s="3"/>
      <c r="H8166" s="3"/>
      <c r="I8166" s="3"/>
      <c r="J8166" s="3"/>
      <c r="K8166" s="3"/>
      <c r="L8166" s="8"/>
      <c r="M8166" s="1"/>
      <c r="W8166" s="15"/>
    </row>
    <row r="8167" spans="2:23" ht="0" hidden="1" customHeight="1" x14ac:dyDescent="0.2">
      <c r="B8167" s="3"/>
      <c r="C8167" s="3"/>
      <c r="D8167" s="3"/>
      <c r="E8167" s="3"/>
      <c r="F8167" s="3"/>
      <c r="G8167" s="3"/>
      <c r="H8167" s="3"/>
      <c r="I8167" s="3"/>
      <c r="J8167" s="3"/>
      <c r="K8167" s="3"/>
      <c r="L8167" s="8"/>
      <c r="M8167" s="1"/>
      <c r="W8167" s="15"/>
    </row>
    <row r="8168" spans="2:23" ht="0" hidden="1" customHeight="1" x14ac:dyDescent="0.2">
      <c r="B8168" s="3"/>
      <c r="C8168" s="3"/>
      <c r="D8168" s="3"/>
      <c r="E8168" s="3"/>
      <c r="F8168" s="3"/>
      <c r="G8168" s="3"/>
      <c r="H8168" s="3"/>
      <c r="I8168" s="3"/>
      <c r="J8168" s="3"/>
      <c r="K8168" s="3"/>
      <c r="L8168" s="8"/>
      <c r="M8168" s="1"/>
      <c r="W8168" s="15"/>
    </row>
    <row r="8169" spans="2:23" ht="0" hidden="1" customHeight="1" x14ac:dyDescent="0.2">
      <c r="B8169" s="3"/>
      <c r="C8169" s="3"/>
      <c r="D8169" s="3"/>
      <c r="E8169" s="3"/>
      <c r="F8169" s="3"/>
      <c r="G8169" s="3"/>
      <c r="H8169" s="3"/>
      <c r="I8169" s="3"/>
      <c r="J8169" s="3"/>
      <c r="K8169" s="3"/>
      <c r="L8169" s="8"/>
      <c r="M8169" s="1"/>
      <c r="W8169" s="15"/>
    </row>
    <row r="8170" spans="2:23" ht="0" hidden="1" customHeight="1" x14ac:dyDescent="0.2">
      <c r="B8170" s="3"/>
      <c r="C8170" s="3"/>
      <c r="D8170" s="3"/>
      <c r="E8170" s="3"/>
      <c r="F8170" s="3"/>
      <c r="G8170" s="3"/>
      <c r="H8170" s="3"/>
      <c r="I8170" s="3"/>
      <c r="J8170" s="3"/>
      <c r="K8170" s="3"/>
      <c r="L8170" s="8"/>
      <c r="M8170" s="1"/>
      <c r="W8170" s="15"/>
    </row>
    <row r="8171" spans="2:23" ht="0" hidden="1" customHeight="1" x14ac:dyDescent="0.2">
      <c r="B8171" s="3"/>
      <c r="C8171" s="3"/>
      <c r="D8171" s="3"/>
      <c r="E8171" s="3"/>
      <c r="F8171" s="3"/>
      <c r="G8171" s="3"/>
      <c r="H8171" s="3"/>
      <c r="I8171" s="3"/>
      <c r="J8171" s="3"/>
      <c r="K8171" s="3"/>
      <c r="L8171" s="8"/>
      <c r="M8171" s="1"/>
      <c r="W8171" s="15"/>
    </row>
    <row r="8172" spans="2:23" ht="0" hidden="1" customHeight="1" x14ac:dyDescent="0.2">
      <c r="B8172" s="3"/>
      <c r="C8172" s="3"/>
      <c r="D8172" s="3"/>
      <c r="E8172" s="3"/>
      <c r="F8172" s="3"/>
      <c r="G8172" s="3"/>
      <c r="H8172" s="3"/>
      <c r="I8172" s="3"/>
      <c r="J8172" s="3"/>
      <c r="K8172" s="3"/>
      <c r="L8172" s="8"/>
      <c r="M8172" s="1"/>
      <c r="W8172" s="15"/>
    </row>
    <row r="8173" spans="2:23" ht="0" hidden="1" customHeight="1" x14ac:dyDescent="0.2">
      <c r="B8173" s="3"/>
      <c r="C8173" s="3"/>
      <c r="D8173" s="3"/>
      <c r="E8173" s="3"/>
      <c r="F8173" s="3"/>
      <c r="G8173" s="3"/>
      <c r="H8173" s="3"/>
      <c r="I8173" s="3"/>
      <c r="J8173" s="3"/>
      <c r="K8173" s="3"/>
      <c r="L8173" s="8"/>
      <c r="M8173" s="1"/>
      <c r="W8173" s="15"/>
    </row>
    <row r="8174" spans="2:23" ht="0" hidden="1" customHeight="1" x14ac:dyDescent="0.2">
      <c r="B8174" s="3"/>
      <c r="C8174" s="3"/>
      <c r="D8174" s="3"/>
      <c r="E8174" s="3"/>
      <c r="F8174" s="3"/>
      <c r="G8174" s="3"/>
      <c r="H8174" s="3"/>
      <c r="I8174" s="3"/>
      <c r="J8174" s="3"/>
      <c r="K8174" s="3"/>
      <c r="L8174" s="8"/>
      <c r="M8174" s="1"/>
      <c r="W8174" s="15"/>
    </row>
    <row r="8175" spans="2:23" ht="0" hidden="1" customHeight="1" x14ac:dyDescent="0.2">
      <c r="B8175" s="3"/>
      <c r="C8175" s="3"/>
      <c r="D8175" s="3"/>
      <c r="E8175" s="3"/>
      <c r="F8175" s="3"/>
      <c r="G8175" s="3"/>
      <c r="H8175" s="3"/>
      <c r="I8175" s="3"/>
      <c r="J8175" s="3"/>
      <c r="K8175" s="3"/>
      <c r="L8175" s="8"/>
      <c r="M8175" s="1"/>
      <c r="W8175" s="15"/>
    </row>
    <row r="8176" spans="2:23" ht="0" hidden="1" customHeight="1" x14ac:dyDescent="0.2">
      <c r="B8176" s="3"/>
      <c r="C8176" s="3"/>
      <c r="D8176" s="3"/>
      <c r="E8176" s="3"/>
      <c r="F8176" s="3"/>
      <c r="G8176" s="3"/>
      <c r="H8176" s="3"/>
      <c r="I8176" s="3"/>
      <c r="J8176" s="3"/>
      <c r="K8176" s="3"/>
      <c r="L8176" s="8"/>
      <c r="M8176" s="1"/>
      <c r="W8176" s="15"/>
    </row>
    <row r="8177" spans="2:23" ht="0" hidden="1" customHeight="1" x14ac:dyDescent="0.2">
      <c r="B8177" s="3"/>
      <c r="C8177" s="3"/>
      <c r="D8177" s="3"/>
      <c r="E8177" s="3"/>
      <c r="F8177" s="3"/>
      <c r="G8177" s="3"/>
      <c r="H8177" s="3"/>
      <c r="I8177" s="3"/>
      <c r="J8177" s="3"/>
      <c r="K8177" s="3"/>
      <c r="L8177" s="8"/>
      <c r="M8177" s="1"/>
      <c r="W8177" s="15"/>
    </row>
    <row r="8178" spans="2:23" ht="0" hidden="1" customHeight="1" x14ac:dyDescent="0.2">
      <c r="B8178" s="3"/>
      <c r="C8178" s="3"/>
      <c r="D8178" s="3"/>
      <c r="E8178" s="3"/>
      <c r="F8178" s="3"/>
      <c r="G8178" s="3"/>
      <c r="H8178" s="3"/>
      <c r="I8178" s="3"/>
      <c r="J8178" s="3"/>
      <c r="K8178" s="3"/>
      <c r="L8178" s="8"/>
      <c r="M8178" s="1"/>
      <c r="W8178" s="15"/>
    </row>
    <row r="8179" spans="2:23" ht="0" hidden="1" customHeight="1" x14ac:dyDescent="0.2">
      <c r="B8179" s="3"/>
      <c r="C8179" s="3"/>
      <c r="D8179" s="3"/>
      <c r="E8179" s="3"/>
      <c r="F8179" s="3"/>
      <c r="G8179" s="3"/>
      <c r="H8179" s="3"/>
      <c r="I8179" s="3"/>
      <c r="J8179" s="3"/>
      <c r="K8179" s="3"/>
      <c r="L8179" s="8"/>
      <c r="M8179" s="1"/>
      <c r="W8179" s="15"/>
    </row>
    <row r="8180" spans="2:23" ht="0" hidden="1" customHeight="1" x14ac:dyDescent="0.2">
      <c r="B8180" s="3"/>
      <c r="C8180" s="3"/>
      <c r="D8180" s="3"/>
      <c r="E8180" s="3"/>
      <c r="F8180" s="3"/>
      <c r="G8180" s="3"/>
      <c r="H8180" s="3"/>
      <c r="I8180" s="3"/>
      <c r="J8180" s="3"/>
      <c r="K8180" s="3"/>
      <c r="L8180" s="8"/>
      <c r="M8180" s="1"/>
      <c r="W8180" s="15"/>
    </row>
    <row r="8181" spans="2:23" ht="0" hidden="1" customHeight="1" x14ac:dyDescent="0.2">
      <c r="B8181" s="3"/>
      <c r="C8181" s="3"/>
      <c r="D8181" s="3"/>
      <c r="E8181" s="3"/>
      <c r="F8181" s="3"/>
      <c r="G8181" s="3"/>
      <c r="H8181" s="3"/>
      <c r="I8181" s="3"/>
      <c r="J8181" s="3"/>
      <c r="K8181" s="3"/>
      <c r="L8181" s="8"/>
      <c r="M8181" s="1"/>
      <c r="W8181" s="15"/>
    </row>
    <row r="8182" spans="2:23" ht="0" hidden="1" customHeight="1" x14ac:dyDescent="0.2">
      <c r="B8182" s="3"/>
      <c r="C8182" s="3"/>
      <c r="D8182" s="3"/>
      <c r="E8182" s="3"/>
      <c r="F8182" s="3"/>
      <c r="G8182" s="3"/>
      <c r="H8182" s="3"/>
      <c r="I8182" s="3"/>
      <c r="J8182" s="3"/>
      <c r="K8182" s="3"/>
      <c r="L8182" s="8"/>
      <c r="M8182" s="1"/>
      <c r="W8182" s="15"/>
    </row>
    <row r="8183" spans="2:23" ht="0" hidden="1" customHeight="1" x14ac:dyDescent="0.2">
      <c r="B8183" s="3"/>
      <c r="C8183" s="3"/>
      <c r="D8183" s="3"/>
      <c r="E8183" s="3"/>
      <c r="F8183" s="3"/>
      <c r="G8183" s="3"/>
      <c r="H8183" s="3"/>
      <c r="I8183" s="3"/>
      <c r="J8183" s="3"/>
      <c r="K8183" s="3"/>
      <c r="L8183" s="8"/>
      <c r="M8183" s="1"/>
      <c r="W8183" s="15"/>
    </row>
    <row r="8184" spans="2:23" ht="0" hidden="1" customHeight="1" x14ac:dyDescent="0.2">
      <c r="B8184" s="3"/>
      <c r="C8184" s="3"/>
      <c r="D8184" s="3"/>
      <c r="E8184" s="3"/>
      <c r="F8184" s="3"/>
      <c r="G8184" s="3"/>
      <c r="H8184" s="3"/>
      <c r="I8184" s="3"/>
      <c r="J8184" s="3"/>
      <c r="K8184" s="3"/>
      <c r="L8184" s="8"/>
      <c r="M8184" s="1"/>
      <c r="W8184" s="15"/>
    </row>
    <row r="8185" spans="2:23" ht="0" hidden="1" customHeight="1" x14ac:dyDescent="0.2">
      <c r="B8185" s="3"/>
      <c r="C8185" s="3"/>
      <c r="D8185" s="3"/>
      <c r="E8185" s="3"/>
      <c r="F8185" s="3"/>
      <c r="G8185" s="3"/>
      <c r="H8185" s="3"/>
      <c r="I8185" s="3"/>
      <c r="J8185" s="3"/>
      <c r="K8185" s="3"/>
      <c r="L8185" s="8"/>
      <c r="M8185" s="1"/>
      <c r="W8185" s="15"/>
    </row>
    <row r="8186" spans="2:23" ht="0" hidden="1" customHeight="1" x14ac:dyDescent="0.2">
      <c r="B8186" s="3"/>
      <c r="C8186" s="3"/>
      <c r="D8186" s="3"/>
      <c r="E8186" s="3"/>
      <c r="F8186" s="3"/>
      <c r="G8186" s="3"/>
      <c r="H8186" s="3"/>
      <c r="I8186" s="3"/>
      <c r="J8186" s="3"/>
      <c r="K8186" s="3"/>
      <c r="L8186" s="8"/>
      <c r="M8186" s="1"/>
      <c r="W8186" s="15"/>
    </row>
    <row r="8187" spans="2:23" ht="0" hidden="1" customHeight="1" x14ac:dyDescent="0.2">
      <c r="B8187" s="3"/>
      <c r="C8187" s="3"/>
      <c r="D8187" s="3"/>
      <c r="E8187" s="3"/>
      <c r="F8187" s="3"/>
      <c r="G8187" s="3"/>
      <c r="H8187" s="3"/>
      <c r="I8187" s="3"/>
      <c r="J8187" s="3"/>
      <c r="K8187" s="3"/>
      <c r="L8187" s="8"/>
      <c r="M8187" s="1"/>
      <c r="W8187" s="15"/>
    </row>
    <row r="8188" spans="2:23" ht="0" hidden="1" customHeight="1" x14ac:dyDescent="0.2">
      <c r="B8188" s="3"/>
      <c r="C8188" s="3"/>
      <c r="D8188" s="3"/>
      <c r="E8188" s="3"/>
      <c r="F8188" s="3"/>
      <c r="G8188" s="3"/>
      <c r="H8188" s="3"/>
      <c r="I8188" s="3"/>
      <c r="J8188" s="3"/>
      <c r="K8188" s="3"/>
      <c r="L8188" s="8"/>
      <c r="M8188" s="1"/>
      <c r="W8188" s="15"/>
    </row>
    <row r="8189" spans="2:23" ht="0" hidden="1" customHeight="1" x14ac:dyDescent="0.2">
      <c r="B8189" s="3"/>
      <c r="C8189" s="3"/>
      <c r="D8189" s="3"/>
      <c r="E8189" s="3"/>
      <c r="F8189" s="3"/>
      <c r="G8189" s="3"/>
      <c r="H8189" s="3"/>
      <c r="I8189" s="3"/>
      <c r="J8189" s="3"/>
      <c r="K8189" s="3"/>
      <c r="L8189" s="8"/>
      <c r="M8189" s="1"/>
      <c r="W8189" s="15"/>
    </row>
    <row r="8190" spans="2:23" ht="0" hidden="1" customHeight="1" x14ac:dyDescent="0.2">
      <c r="B8190" s="3"/>
      <c r="C8190" s="3"/>
      <c r="D8190" s="3"/>
      <c r="E8190" s="3"/>
      <c r="F8190" s="3"/>
      <c r="G8190" s="3"/>
      <c r="H8190" s="3"/>
      <c r="I8190" s="3"/>
      <c r="J8190" s="3"/>
      <c r="K8190" s="3"/>
      <c r="L8190" s="8"/>
      <c r="M8190" s="1"/>
      <c r="W8190" s="15"/>
    </row>
    <row r="8191" spans="2:23" ht="0" hidden="1" customHeight="1" x14ac:dyDescent="0.2">
      <c r="B8191" s="3"/>
      <c r="C8191" s="3"/>
      <c r="D8191" s="3"/>
      <c r="E8191" s="3"/>
      <c r="F8191" s="3"/>
      <c r="G8191" s="3"/>
      <c r="H8191" s="3"/>
      <c r="I8191" s="3"/>
      <c r="J8191" s="3"/>
      <c r="K8191" s="3"/>
      <c r="L8191" s="8"/>
      <c r="M8191" s="1"/>
      <c r="W8191" s="15"/>
    </row>
    <row r="8192" spans="2:23" ht="0" hidden="1" customHeight="1" x14ac:dyDescent="0.2">
      <c r="B8192" s="3"/>
      <c r="C8192" s="3"/>
      <c r="D8192" s="3"/>
      <c r="E8192" s="3"/>
      <c r="F8192" s="3"/>
      <c r="G8192" s="3"/>
      <c r="H8192" s="3"/>
      <c r="I8192" s="3"/>
      <c r="J8192" s="3"/>
      <c r="K8192" s="3"/>
      <c r="L8192" s="8"/>
      <c r="M8192" s="1"/>
      <c r="W8192" s="15"/>
    </row>
    <row r="8193" spans="2:23" ht="0" hidden="1" customHeight="1" x14ac:dyDescent="0.2">
      <c r="B8193" s="3"/>
      <c r="C8193" s="3"/>
      <c r="D8193" s="3"/>
      <c r="E8193" s="3"/>
      <c r="F8193" s="3"/>
      <c r="G8193" s="3"/>
      <c r="H8193" s="3"/>
      <c r="I8193" s="3"/>
      <c r="J8193" s="3"/>
      <c r="K8193" s="3"/>
      <c r="L8193" s="8"/>
      <c r="M8193" s="1"/>
      <c r="W8193" s="15"/>
    </row>
    <row r="8194" spans="2:23" ht="0" hidden="1" customHeight="1" x14ac:dyDescent="0.2">
      <c r="B8194" s="3"/>
      <c r="C8194" s="3"/>
      <c r="D8194" s="3"/>
      <c r="E8194" s="3"/>
      <c r="F8194" s="3"/>
      <c r="G8194" s="3"/>
      <c r="H8194" s="3"/>
      <c r="I8194" s="3"/>
      <c r="J8194" s="3"/>
      <c r="K8194" s="3"/>
      <c r="L8194" s="8"/>
      <c r="M8194" s="1"/>
      <c r="W8194" s="15"/>
    </row>
    <row r="8195" spans="2:23" ht="0" hidden="1" customHeight="1" x14ac:dyDescent="0.2">
      <c r="B8195" s="3"/>
      <c r="C8195" s="3"/>
      <c r="D8195" s="3"/>
      <c r="E8195" s="3"/>
      <c r="F8195" s="3"/>
      <c r="G8195" s="3"/>
      <c r="H8195" s="3"/>
      <c r="I8195" s="3"/>
      <c r="J8195" s="3"/>
      <c r="K8195" s="3"/>
      <c r="L8195" s="8"/>
      <c r="M8195" s="1"/>
      <c r="W8195" s="15"/>
    </row>
    <row r="8196" spans="2:23" ht="0" hidden="1" customHeight="1" x14ac:dyDescent="0.2">
      <c r="B8196" s="3"/>
      <c r="C8196" s="3"/>
      <c r="D8196" s="3"/>
      <c r="E8196" s="3"/>
      <c r="F8196" s="3"/>
      <c r="G8196" s="3"/>
      <c r="H8196" s="3"/>
      <c r="I8196" s="3"/>
      <c r="J8196" s="3"/>
      <c r="K8196" s="3"/>
      <c r="L8196" s="8"/>
      <c r="M8196" s="1"/>
      <c r="W8196" s="15"/>
    </row>
    <row r="8197" spans="2:23" ht="0" hidden="1" customHeight="1" x14ac:dyDescent="0.2">
      <c r="B8197" s="3"/>
      <c r="C8197" s="3"/>
      <c r="D8197" s="3"/>
      <c r="E8197" s="3"/>
      <c r="F8197" s="3"/>
      <c r="G8197" s="3"/>
      <c r="H8197" s="3"/>
      <c r="I8197" s="3"/>
      <c r="J8197" s="3"/>
      <c r="K8197" s="3"/>
      <c r="L8197" s="8"/>
      <c r="M8197" s="1"/>
      <c r="W8197" s="15"/>
    </row>
    <row r="8198" spans="2:23" ht="0" hidden="1" customHeight="1" x14ac:dyDescent="0.2">
      <c r="B8198" s="3"/>
      <c r="C8198" s="3"/>
      <c r="D8198" s="3"/>
      <c r="E8198" s="3"/>
      <c r="F8198" s="3"/>
      <c r="G8198" s="3"/>
      <c r="H8198" s="3"/>
      <c r="I8198" s="3"/>
      <c r="J8198" s="3"/>
      <c r="K8198" s="3"/>
      <c r="L8198" s="8"/>
      <c r="M8198" s="1"/>
      <c r="W8198" s="15"/>
    </row>
    <row r="8199" spans="2:23" ht="0" hidden="1" customHeight="1" x14ac:dyDescent="0.2">
      <c r="B8199" s="3"/>
      <c r="C8199" s="3"/>
      <c r="D8199" s="3"/>
      <c r="E8199" s="3"/>
      <c r="F8199" s="3"/>
      <c r="G8199" s="3"/>
      <c r="H8199" s="3"/>
      <c r="I8199" s="3"/>
      <c r="J8199" s="3"/>
      <c r="K8199" s="3"/>
      <c r="L8199" s="8"/>
      <c r="M8199" s="1"/>
      <c r="W8199" s="15"/>
    </row>
    <row r="8200" spans="2:23" ht="0" hidden="1" customHeight="1" x14ac:dyDescent="0.2">
      <c r="B8200" s="3"/>
      <c r="C8200" s="3"/>
      <c r="D8200" s="3"/>
      <c r="E8200" s="3"/>
      <c r="F8200" s="3"/>
      <c r="G8200" s="3"/>
      <c r="H8200" s="3"/>
      <c r="I8200" s="3"/>
      <c r="J8200" s="3"/>
      <c r="K8200" s="3"/>
      <c r="L8200" s="8"/>
      <c r="M8200" s="1"/>
      <c r="W8200" s="15"/>
    </row>
    <row r="8201" spans="2:23" ht="0" hidden="1" customHeight="1" x14ac:dyDescent="0.2">
      <c r="B8201" s="3"/>
      <c r="C8201" s="3"/>
      <c r="D8201" s="3"/>
      <c r="E8201" s="3"/>
      <c r="F8201" s="3"/>
      <c r="G8201" s="3"/>
      <c r="H8201" s="3"/>
      <c r="I8201" s="3"/>
      <c r="J8201" s="3"/>
      <c r="K8201" s="3"/>
      <c r="L8201" s="8"/>
      <c r="M8201" s="1"/>
      <c r="W8201" s="15"/>
    </row>
    <row r="8202" spans="2:23" ht="0" hidden="1" customHeight="1" x14ac:dyDescent="0.2">
      <c r="B8202" s="3"/>
      <c r="C8202" s="3"/>
      <c r="D8202" s="3"/>
      <c r="E8202" s="3"/>
      <c r="F8202" s="3"/>
      <c r="G8202" s="3"/>
      <c r="H8202" s="3"/>
      <c r="I8202" s="3"/>
      <c r="J8202" s="3"/>
      <c r="K8202" s="3"/>
      <c r="L8202" s="8"/>
      <c r="M8202" s="1"/>
      <c r="W8202" s="15"/>
    </row>
    <row r="8203" spans="2:23" ht="0" hidden="1" customHeight="1" x14ac:dyDescent="0.2">
      <c r="B8203" s="3"/>
      <c r="C8203" s="3"/>
      <c r="D8203" s="3"/>
      <c r="E8203" s="3"/>
      <c r="F8203" s="3"/>
      <c r="G8203" s="3"/>
      <c r="H8203" s="3"/>
      <c r="I8203" s="3"/>
      <c r="J8203" s="3"/>
      <c r="K8203" s="3"/>
      <c r="L8203" s="8"/>
      <c r="M8203" s="1"/>
      <c r="W8203" s="15"/>
    </row>
    <row r="8204" spans="2:23" ht="0" hidden="1" customHeight="1" x14ac:dyDescent="0.2">
      <c r="B8204" s="3"/>
      <c r="C8204" s="3"/>
      <c r="D8204" s="3"/>
      <c r="E8204" s="3"/>
      <c r="F8204" s="3"/>
      <c r="G8204" s="3"/>
      <c r="H8204" s="3"/>
      <c r="I8204" s="3"/>
      <c r="J8204" s="3"/>
      <c r="K8204" s="3"/>
      <c r="L8204" s="8"/>
      <c r="M8204" s="1"/>
      <c r="W8204" s="15"/>
    </row>
    <row r="8205" spans="2:23" ht="0" hidden="1" customHeight="1" x14ac:dyDescent="0.2">
      <c r="B8205" s="3"/>
      <c r="C8205" s="3"/>
      <c r="D8205" s="3"/>
      <c r="E8205" s="3"/>
      <c r="F8205" s="3"/>
      <c r="G8205" s="3"/>
      <c r="H8205" s="3"/>
      <c r="I8205" s="3"/>
      <c r="J8205" s="3"/>
      <c r="K8205" s="3"/>
      <c r="L8205" s="8"/>
      <c r="M8205" s="1"/>
      <c r="W8205" s="15"/>
    </row>
    <row r="8206" spans="2:23" ht="0" hidden="1" customHeight="1" x14ac:dyDescent="0.2">
      <c r="B8206" s="3"/>
      <c r="C8206" s="3"/>
      <c r="D8206" s="3"/>
      <c r="E8206" s="3"/>
      <c r="F8206" s="3"/>
      <c r="G8206" s="3"/>
      <c r="H8206" s="3"/>
      <c r="I8206" s="3"/>
      <c r="J8206" s="3"/>
      <c r="K8206" s="3"/>
      <c r="L8206" s="8"/>
      <c r="M8206" s="1"/>
      <c r="W8206" s="15"/>
    </row>
    <row r="8207" spans="2:23" ht="0" hidden="1" customHeight="1" x14ac:dyDescent="0.2">
      <c r="B8207" s="3"/>
      <c r="C8207" s="3"/>
      <c r="D8207" s="3"/>
      <c r="E8207" s="3"/>
      <c r="F8207" s="3"/>
      <c r="G8207" s="3"/>
      <c r="H8207" s="3"/>
      <c r="I8207" s="3"/>
      <c r="J8207" s="3"/>
      <c r="K8207" s="3"/>
      <c r="L8207" s="8"/>
      <c r="M8207" s="1"/>
      <c r="W8207" s="15"/>
    </row>
    <row r="8208" spans="2:23" ht="0" hidden="1" customHeight="1" x14ac:dyDescent="0.2">
      <c r="B8208" s="3"/>
      <c r="C8208" s="3"/>
      <c r="D8208" s="3"/>
      <c r="E8208" s="3"/>
      <c r="F8208" s="3"/>
      <c r="G8208" s="3"/>
      <c r="H8208" s="3"/>
      <c r="I8208" s="3"/>
      <c r="J8208" s="3"/>
      <c r="K8208" s="3"/>
      <c r="L8208" s="8"/>
      <c r="M8208" s="1"/>
      <c r="W8208" s="15"/>
    </row>
    <row r="8209" spans="2:23" ht="0" hidden="1" customHeight="1" x14ac:dyDescent="0.2">
      <c r="B8209" s="3"/>
      <c r="C8209" s="3"/>
      <c r="D8209" s="3"/>
      <c r="E8209" s="3"/>
      <c r="F8209" s="3"/>
      <c r="G8209" s="3"/>
      <c r="H8209" s="3"/>
      <c r="I8209" s="3"/>
      <c r="J8209" s="3"/>
      <c r="K8209" s="3"/>
      <c r="L8209" s="8"/>
      <c r="M8209" s="1"/>
      <c r="W8209" s="15"/>
    </row>
    <row r="8210" spans="2:23" ht="0" hidden="1" customHeight="1" x14ac:dyDescent="0.2">
      <c r="B8210" s="3"/>
      <c r="C8210" s="3"/>
      <c r="D8210" s="3"/>
      <c r="E8210" s="3"/>
      <c r="F8210" s="3"/>
      <c r="G8210" s="3"/>
      <c r="H8210" s="3"/>
      <c r="I8210" s="3"/>
      <c r="J8210" s="3"/>
      <c r="K8210" s="3"/>
      <c r="L8210" s="8"/>
      <c r="M8210" s="1"/>
      <c r="W8210" s="15"/>
    </row>
    <row r="8211" spans="2:23" ht="0" hidden="1" customHeight="1" x14ac:dyDescent="0.2">
      <c r="B8211" s="3"/>
      <c r="C8211" s="3"/>
      <c r="D8211" s="3"/>
      <c r="E8211" s="3"/>
      <c r="F8211" s="3"/>
      <c r="G8211" s="3"/>
      <c r="H8211" s="3"/>
      <c r="I8211" s="3"/>
      <c r="J8211" s="3"/>
      <c r="K8211" s="3"/>
      <c r="L8211" s="8"/>
      <c r="M8211" s="1"/>
      <c r="W8211" s="15"/>
    </row>
    <row r="8212" spans="2:23" ht="0" hidden="1" customHeight="1" x14ac:dyDescent="0.2">
      <c r="B8212" s="3"/>
      <c r="C8212" s="3"/>
      <c r="D8212" s="3"/>
      <c r="E8212" s="3"/>
      <c r="F8212" s="3"/>
      <c r="G8212" s="3"/>
      <c r="H8212" s="3"/>
      <c r="I8212" s="3"/>
      <c r="J8212" s="3"/>
      <c r="K8212" s="3"/>
      <c r="L8212" s="8"/>
      <c r="M8212" s="1"/>
      <c r="W8212" s="15"/>
    </row>
    <row r="8213" spans="2:23" ht="0" hidden="1" customHeight="1" x14ac:dyDescent="0.2">
      <c r="B8213" s="3"/>
      <c r="C8213" s="3"/>
      <c r="D8213" s="3"/>
      <c r="E8213" s="3"/>
      <c r="F8213" s="3"/>
      <c r="G8213" s="3"/>
      <c r="H8213" s="3"/>
      <c r="I8213" s="3"/>
      <c r="J8213" s="3"/>
      <c r="K8213" s="3"/>
      <c r="L8213" s="8"/>
      <c r="M8213" s="1"/>
      <c r="W8213" s="15"/>
    </row>
    <row r="8214" spans="2:23" ht="0" hidden="1" customHeight="1" x14ac:dyDescent="0.2">
      <c r="B8214" s="3"/>
      <c r="C8214" s="3"/>
      <c r="D8214" s="3"/>
      <c r="E8214" s="3"/>
      <c r="F8214" s="3"/>
      <c r="G8214" s="3"/>
      <c r="H8214" s="3"/>
      <c r="I8214" s="3"/>
      <c r="J8214" s="3"/>
      <c r="K8214" s="3"/>
      <c r="L8214" s="8"/>
      <c r="M8214" s="1"/>
      <c r="W8214" s="15"/>
    </row>
    <row r="8215" spans="2:23" ht="0" hidden="1" customHeight="1" x14ac:dyDescent="0.2">
      <c r="B8215" s="3"/>
      <c r="C8215" s="3"/>
      <c r="D8215" s="3"/>
      <c r="E8215" s="3"/>
      <c r="F8215" s="3"/>
      <c r="G8215" s="3"/>
      <c r="H8215" s="3"/>
      <c r="I8215" s="3"/>
      <c r="J8215" s="3"/>
      <c r="K8215" s="3"/>
      <c r="L8215" s="8"/>
      <c r="M8215" s="1"/>
      <c r="W8215" s="15"/>
    </row>
    <row r="8216" spans="2:23" ht="0" hidden="1" customHeight="1" x14ac:dyDescent="0.2">
      <c r="B8216" s="3"/>
      <c r="C8216" s="3"/>
      <c r="D8216" s="3"/>
      <c r="E8216" s="3"/>
      <c r="F8216" s="3"/>
      <c r="G8216" s="3"/>
      <c r="H8216" s="3"/>
      <c r="I8216" s="3"/>
      <c r="J8216" s="3"/>
      <c r="K8216" s="3"/>
      <c r="L8216" s="8"/>
      <c r="M8216" s="1"/>
      <c r="W8216" s="15"/>
    </row>
    <row r="8217" spans="2:23" ht="0" hidden="1" customHeight="1" x14ac:dyDescent="0.2">
      <c r="B8217" s="3"/>
      <c r="C8217" s="3"/>
      <c r="D8217" s="3"/>
      <c r="E8217" s="3"/>
      <c r="F8217" s="3"/>
      <c r="G8217" s="3"/>
      <c r="H8217" s="3"/>
      <c r="I8217" s="3"/>
      <c r="J8217" s="3"/>
      <c r="K8217" s="3"/>
      <c r="L8217" s="8"/>
      <c r="M8217" s="1"/>
      <c r="W8217" s="15"/>
    </row>
    <row r="8218" spans="2:23" ht="0" hidden="1" customHeight="1" x14ac:dyDescent="0.2">
      <c r="B8218" s="3"/>
      <c r="C8218" s="3"/>
      <c r="D8218" s="3"/>
      <c r="E8218" s="3"/>
      <c r="F8218" s="3"/>
      <c r="G8218" s="3"/>
      <c r="H8218" s="3"/>
      <c r="I8218" s="3"/>
      <c r="J8218" s="3"/>
      <c r="K8218" s="3"/>
      <c r="L8218" s="8"/>
      <c r="M8218" s="1"/>
      <c r="W8218" s="15"/>
    </row>
    <row r="8219" spans="2:23" ht="0" hidden="1" customHeight="1" x14ac:dyDescent="0.2">
      <c r="B8219" s="3"/>
      <c r="C8219" s="3"/>
      <c r="D8219" s="3"/>
      <c r="E8219" s="3"/>
      <c r="F8219" s="3"/>
      <c r="G8219" s="3"/>
      <c r="H8219" s="3"/>
      <c r="I8219" s="3"/>
      <c r="J8219" s="3"/>
      <c r="K8219" s="3"/>
      <c r="L8219" s="8"/>
      <c r="M8219" s="1"/>
      <c r="W8219" s="15"/>
    </row>
    <row r="8220" spans="2:23" ht="0" hidden="1" customHeight="1" x14ac:dyDescent="0.2">
      <c r="B8220" s="3"/>
      <c r="C8220" s="3"/>
      <c r="D8220" s="3"/>
      <c r="E8220" s="3"/>
      <c r="F8220" s="3"/>
      <c r="G8220" s="3"/>
      <c r="H8220" s="3"/>
      <c r="I8220" s="3"/>
      <c r="J8220" s="3"/>
      <c r="K8220" s="3"/>
      <c r="L8220" s="8"/>
      <c r="M8220" s="1"/>
      <c r="W8220" s="15"/>
    </row>
    <row r="8221" spans="2:23" ht="0" hidden="1" customHeight="1" x14ac:dyDescent="0.2">
      <c r="B8221" s="3"/>
      <c r="C8221" s="3"/>
      <c r="D8221" s="3"/>
      <c r="E8221" s="3"/>
      <c r="F8221" s="3"/>
      <c r="G8221" s="3"/>
      <c r="H8221" s="3"/>
      <c r="I8221" s="3"/>
      <c r="J8221" s="3"/>
      <c r="K8221" s="3"/>
      <c r="L8221" s="8"/>
      <c r="M8221" s="1"/>
      <c r="W8221" s="15"/>
    </row>
    <row r="8222" spans="2:23" ht="0" hidden="1" customHeight="1" x14ac:dyDescent="0.2">
      <c r="B8222" s="3"/>
      <c r="C8222" s="3"/>
      <c r="D8222" s="3"/>
      <c r="E8222" s="3"/>
      <c r="F8222" s="3"/>
      <c r="G8222" s="3"/>
      <c r="H8222" s="3"/>
      <c r="I8222" s="3"/>
      <c r="J8222" s="3"/>
      <c r="K8222" s="3"/>
      <c r="L8222" s="8"/>
      <c r="M8222" s="1"/>
      <c r="W8222" s="15"/>
    </row>
    <row r="8223" spans="2:23" ht="0" hidden="1" customHeight="1" x14ac:dyDescent="0.2">
      <c r="B8223" s="3"/>
      <c r="C8223" s="3"/>
      <c r="D8223" s="3"/>
      <c r="E8223" s="3"/>
      <c r="F8223" s="3"/>
      <c r="G8223" s="3"/>
      <c r="H8223" s="3"/>
      <c r="I8223" s="3"/>
      <c r="J8223" s="3"/>
      <c r="K8223" s="3"/>
      <c r="L8223" s="8"/>
      <c r="M8223" s="1"/>
      <c r="W8223" s="15"/>
    </row>
    <row r="8224" spans="2:23" ht="0" hidden="1" customHeight="1" x14ac:dyDescent="0.2">
      <c r="B8224" s="3"/>
      <c r="C8224" s="3"/>
      <c r="D8224" s="3"/>
      <c r="E8224" s="3"/>
      <c r="F8224" s="3"/>
      <c r="G8224" s="3"/>
      <c r="H8224" s="3"/>
      <c r="I8224" s="3"/>
      <c r="J8224" s="3"/>
      <c r="K8224" s="3"/>
      <c r="L8224" s="8"/>
      <c r="M8224" s="1"/>
      <c r="W8224" s="15"/>
    </row>
    <row r="8225" spans="2:23" ht="0" hidden="1" customHeight="1" x14ac:dyDescent="0.2">
      <c r="B8225" s="3"/>
      <c r="C8225" s="3"/>
      <c r="D8225" s="3"/>
      <c r="E8225" s="3"/>
      <c r="F8225" s="3"/>
      <c r="G8225" s="3"/>
      <c r="H8225" s="3"/>
      <c r="I8225" s="3"/>
      <c r="J8225" s="3"/>
      <c r="K8225" s="3"/>
      <c r="L8225" s="8"/>
      <c r="M8225" s="1"/>
      <c r="W8225" s="15"/>
    </row>
    <row r="8226" spans="2:23" ht="0" hidden="1" customHeight="1" x14ac:dyDescent="0.2">
      <c r="B8226" s="3"/>
      <c r="C8226" s="3"/>
      <c r="D8226" s="3"/>
      <c r="E8226" s="3"/>
      <c r="F8226" s="3"/>
      <c r="G8226" s="3"/>
      <c r="H8226" s="3"/>
      <c r="I8226" s="3"/>
      <c r="J8226" s="3"/>
      <c r="K8226" s="3"/>
      <c r="L8226" s="8"/>
      <c r="M8226" s="1"/>
      <c r="W8226" s="15"/>
    </row>
    <row r="8227" spans="2:23" ht="0" hidden="1" customHeight="1" x14ac:dyDescent="0.2">
      <c r="B8227" s="3"/>
      <c r="C8227" s="3"/>
      <c r="D8227" s="3"/>
      <c r="E8227" s="3"/>
      <c r="F8227" s="3"/>
      <c r="G8227" s="3"/>
      <c r="H8227" s="3"/>
      <c r="I8227" s="3"/>
      <c r="J8227" s="3"/>
      <c r="K8227" s="3"/>
      <c r="L8227" s="8"/>
      <c r="M8227" s="1"/>
      <c r="W8227" s="15"/>
    </row>
    <row r="8228" spans="2:23" ht="0" hidden="1" customHeight="1" x14ac:dyDescent="0.2">
      <c r="B8228" s="3"/>
      <c r="C8228" s="3"/>
      <c r="D8228" s="3"/>
      <c r="E8228" s="3"/>
      <c r="F8228" s="3"/>
      <c r="G8228" s="3"/>
      <c r="H8228" s="3"/>
      <c r="I8228" s="3"/>
      <c r="J8228" s="3"/>
      <c r="K8228" s="3"/>
      <c r="L8228" s="8"/>
      <c r="M8228" s="1"/>
      <c r="W8228" s="15"/>
    </row>
    <row r="8229" spans="2:23" ht="0" hidden="1" customHeight="1" x14ac:dyDescent="0.2">
      <c r="B8229" s="3"/>
      <c r="C8229" s="3"/>
      <c r="D8229" s="3"/>
      <c r="E8229" s="3"/>
      <c r="F8229" s="3"/>
      <c r="G8229" s="3"/>
      <c r="H8229" s="3"/>
      <c r="I8229" s="3"/>
      <c r="J8229" s="3"/>
      <c r="K8229" s="3"/>
      <c r="L8229" s="8"/>
      <c r="M8229" s="1"/>
      <c r="W8229" s="15"/>
    </row>
    <row r="8230" spans="2:23" ht="0" hidden="1" customHeight="1" x14ac:dyDescent="0.2">
      <c r="B8230" s="3"/>
      <c r="C8230" s="3"/>
      <c r="D8230" s="3"/>
      <c r="E8230" s="3"/>
      <c r="F8230" s="3"/>
      <c r="G8230" s="3"/>
      <c r="H8230" s="3"/>
      <c r="I8230" s="3"/>
      <c r="J8230" s="3"/>
      <c r="K8230" s="3"/>
      <c r="L8230" s="8"/>
      <c r="M8230" s="1"/>
      <c r="W8230" s="15"/>
    </row>
    <row r="8231" spans="2:23" ht="0" hidden="1" customHeight="1" x14ac:dyDescent="0.2">
      <c r="B8231" s="3"/>
      <c r="C8231" s="3"/>
      <c r="D8231" s="3"/>
      <c r="E8231" s="3"/>
      <c r="F8231" s="3"/>
      <c r="G8231" s="3"/>
      <c r="H8231" s="3"/>
      <c r="I8231" s="3"/>
      <c r="J8231" s="3"/>
      <c r="K8231" s="3"/>
      <c r="L8231" s="8"/>
      <c r="M8231" s="1"/>
      <c r="W8231" s="15"/>
    </row>
    <row r="8232" spans="2:23" ht="0" hidden="1" customHeight="1" x14ac:dyDescent="0.2">
      <c r="B8232" s="3"/>
      <c r="C8232" s="3"/>
      <c r="D8232" s="3"/>
      <c r="E8232" s="3"/>
      <c r="F8232" s="3"/>
      <c r="G8232" s="3"/>
      <c r="H8232" s="3"/>
      <c r="I8232" s="3"/>
      <c r="J8232" s="3"/>
      <c r="K8232" s="3"/>
      <c r="L8232" s="8"/>
      <c r="M8232" s="1"/>
      <c r="W8232" s="15"/>
    </row>
    <row r="8233" spans="2:23" ht="0" hidden="1" customHeight="1" x14ac:dyDescent="0.2">
      <c r="B8233" s="3"/>
      <c r="C8233" s="3"/>
      <c r="D8233" s="3"/>
      <c r="E8233" s="3"/>
      <c r="F8233" s="3"/>
      <c r="G8233" s="3"/>
      <c r="H8233" s="3"/>
      <c r="I8233" s="3"/>
      <c r="J8233" s="3"/>
      <c r="K8233" s="3"/>
      <c r="L8233" s="8"/>
      <c r="M8233" s="1"/>
      <c r="W8233" s="15"/>
    </row>
    <row r="8234" spans="2:23" ht="0" hidden="1" customHeight="1" x14ac:dyDescent="0.2">
      <c r="B8234" s="3"/>
      <c r="C8234" s="3"/>
      <c r="D8234" s="3"/>
      <c r="E8234" s="3"/>
      <c r="F8234" s="3"/>
      <c r="G8234" s="3"/>
      <c r="H8234" s="3"/>
      <c r="I8234" s="3"/>
      <c r="J8234" s="3"/>
      <c r="K8234" s="3"/>
      <c r="L8234" s="8"/>
      <c r="M8234" s="1"/>
      <c r="W8234" s="15"/>
    </row>
    <row r="8235" spans="2:23" ht="0" hidden="1" customHeight="1" x14ac:dyDescent="0.2">
      <c r="B8235" s="3"/>
      <c r="C8235" s="3"/>
      <c r="D8235" s="3"/>
      <c r="E8235" s="3"/>
      <c r="F8235" s="3"/>
      <c r="G8235" s="3"/>
      <c r="H8235" s="3"/>
      <c r="I8235" s="3"/>
      <c r="J8235" s="3"/>
      <c r="K8235" s="3"/>
      <c r="L8235" s="8"/>
      <c r="M8235" s="1"/>
      <c r="W8235" s="15"/>
    </row>
    <row r="8236" spans="2:23" ht="0" hidden="1" customHeight="1" x14ac:dyDescent="0.2">
      <c r="B8236" s="3"/>
      <c r="C8236" s="3"/>
      <c r="D8236" s="3"/>
      <c r="E8236" s="3"/>
      <c r="F8236" s="3"/>
      <c r="G8236" s="3"/>
      <c r="H8236" s="3"/>
      <c r="I8236" s="3"/>
      <c r="J8236" s="3"/>
      <c r="K8236" s="3"/>
      <c r="L8236" s="8"/>
      <c r="M8236" s="1"/>
      <c r="W8236" s="15"/>
    </row>
    <row r="8237" spans="2:23" ht="0" hidden="1" customHeight="1" x14ac:dyDescent="0.2">
      <c r="B8237" s="3"/>
      <c r="C8237" s="3"/>
      <c r="D8237" s="3"/>
      <c r="E8237" s="3"/>
      <c r="F8237" s="3"/>
      <c r="G8237" s="3"/>
      <c r="H8237" s="3"/>
      <c r="I8237" s="3"/>
      <c r="J8237" s="3"/>
      <c r="K8237" s="3"/>
      <c r="L8237" s="8"/>
      <c r="M8237" s="1"/>
      <c r="W8237" s="15"/>
    </row>
    <row r="8238" spans="2:23" ht="0" hidden="1" customHeight="1" x14ac:dyDescent="0.2">
      <c r="B8238" s="3"/>
      <c r="C8238" s="3"/>
      <c r="D8238" s="3"/>
      <c r="E8238" s="3"/>
      <c r="F8238" s="3"/>
      <c r="G8238" s="3"/>
      <c r="H8238" s="3"/>
      <c r="I8238" s="3"/>
      <c r="J8238" s="3"/>
      <c r="K8238" s="3"/>
      <c r="L8238" s="8"/>
      <c r="M8238" s="1"/>
      <c r="W8238" s="15"/>
    </row>
    <row r="8239" spans="2:23" ht="0" hidden="1" customHeight="1" x14ac:dyDescent="0.2">
      <c r="B8239" s="3"/>
      <c r="C8239" s="3"/>
      <c r="D8239" s="3"/>
      <c r="E8239" s="3"/>
      <c r="F8239" s="3"/>
      <c r="G8239" s="3"/>
      <c r="H8239" s="3"/>
      <c r="I8239" s="3"/>
      <c r="J8239" s="3"/>
      <c r="K8239" s="3"/>
      <c r="L8239" s="8"/>
      <c r="M8239" s="1"/>
      <c r="W8239" s="15"/>
    </row>
    <row r="8240" spans="2:23" ht="0" hidden="1" customHeight="1" x14ac:dyDescent="0.2">
      <c r="B8240" s="3"/>
      <c r="C8240" s="3"/>
      <c r="D8240" s="3"/>
      <c r="E8240" s="3"/>
      <c r="F8240" s="3"/>
      <c r="G8240" s="3"/>
      <c r="H8240" s="3"/>
      <c r="I8240" s="3"/>
      <c r="J8240" s="3"/>
      <c r="K8240" s="3"/>
      <c r="L8240" s="8"/>
      <c r="M8240" s="1"/>
      <c r="W8240" s="15"/>
    </row>
    <row r="8241" spans="2:23" ht="0" hidden="1" customHeight="1" x14ac:dyDescent="0.2">
      <c r="B8241" s="3"/>
      <c r="C8241" s="3"/>
      <c r="D8241" s="3"/>
      <c r="E8241" s="3"/>
      <c r="F8241" s="3"/>
      <c r="G8241" s="3"/>
      <c r="H8241" s="3"/>
      <c r="I8241" s="3"/>
      <c r="J8241" s="3"/>
      <c r="K8241" s="3"/>
      <c r="L8241" s="8"/>
      <c r="M8241" s="1"/>
      <c r="W8241" s="15"/>
    </row>
    <row r="8242" spans="2:23" ht="0" hidden="1" customHeight="1" x14ac:dyDescent="0.2">
      <c r="B8242" s="3"/>
      <c r="C8242" s="3"/>
      <c r="D8242" s="3"/>
      <c r="E8242" s="3"/>
      <c r="F8242" s="3"/>
      <c r="G8242" s="3"/>
      <c r="H8242" s="3"/>
      <c r="I8242" s="3"/>
      <c r="J8242" s="3"/>
      <c r="K8242" s="3"/>
      <c r="L8242" s="8"/>
      <c r="M8242" s="1"/>
      <c r="W8242" s="15"/>
    </row>
    <row r="8243" spans="2:23" ht="0" hidden="1" customHeight="1" x14ac:dyDescent="0.2">
      <c r="B8243" s="3"/>
      <c r="C8243" s="3"/>
      <c r="D8243" s="3"/>
      <c r="E8243" s="3"/>
      <c r="F8243" s="3"/>
      <c r="G8243" s="3"/>
      <c r="H8243" s="3"/>
      <c r="I8243" s="3"/>
      <c r="J8243" s="3"/>
      <c r="K8243" s="3"/>
      <c r="L8243" s="8"/>
      <c r="M8243" s="1"/>
      <c r="W8243" s="15"/>
    </row>
    <row r="8244" spans="2:23" ht="0" hidden="1" customHeight="1" x14ac:dyDescent="0.2">
      <c r="B8244" s="3"/>
      <c r="C8244" s="3"/>
      <c r="D8244" s="3"/>
      <c r="E8244" s="3"/>
      <c r="F8244" s="3"/>
      <c r="G8244" s="3"/>
      <c r="H8244" s="3"/>
      <c r="I8244" s="3"/>
      <c r="J8244" s="3"/>
      <c r="K8244" s="3"/>
      <c r="L8244" s="8"/>
      <c r="M8244" s="1"/>
      <c r="W8244" s="15"/>
    </row>
    <row r="8245" spans="2:23" ht="0" hidden="1" customHeight="1" x14ac:dyDescent="0.2">
      <c r="B8245" s="3"/>
      <c r="C8245" s="3"/>
      <c r="D8245" s="3"/>
      <c r="E8245" s="3"/>
      <c r="F8245" s="3"/>
      <c r="G8245" s="3"/>
      <c r="H8245" s="3"/>
      <c r="I8245" s="3"/>
      <c r="J8245" s="3"/>
      <c r="K8245" s="3"/>
      <c r="L8245" s="8"/>
      <c r="M8245" s="1"/>
      <c r="W8245" s="15"/>
    </row>
    <row r="8246" spans="2:23" ht="0" hidden="1" customHeight="1" x14ac:dyDescent="0.2">
      <c r="B8246" s="3"/>
      <c r="C8246" s="3"/>
      <c r="D8246" s="3"/>
      <c r="E8246" s="3"/>
      <c r="F8246" s="3"/>
      <c r="G8246" s="3"/>
      <c r="H8246" s="3"/>
      <c r="I8246" s="3"/>
      <c r="J8246" s="3"/>
      <c r="K8246" s="3"/>
      <c r="L8246" s="8"/>
      <c r="M8246" s="1"/>
      <c r="W8246" s="15"/>
    </row>
    <row r="8247" spans="2:23" ht="0" hidden="1" customHeight="1" x14ac:dyDescent="0.2">
      <c r="B8247" s="3"/>
      <c r="C8247" s="3"/>
      <c r="D8247" s="3"/>
      <c r="E8247" s="3"/>
      <c r="F8247" s="3"/>
      <c r="G8247" s="3"/>
      <c r="H8247" s="3"/>
      <c r="I8247" s="3"/>
      <c r="J8247" s="3"/>
      <c r="K8247" s="3"/>
      <c r="L8247" s="8"/>
      <c r="M8247" s="1"/>
      <c r="W8247" s="15"/>
    </row>
    <row r="8248" spans="2:23" ht="0" hidden="1" customHeight="1" x14ac:dyDescent="0.2">
      <c r="B8248" s="3"/>
      <c r="C8248" s="3"/>
      <c r="D8248" s="3"/>
      <c r="E8248" s="3"/>
      <c r="F8248" s="3"/>
      <c r="G8248" s="3"/>
      <c r="H8248" s="3"/>
      <c r="I8248" s="3"/>
      <c r="J8248" s="3"/>
      <c r="K8248" s="3"/>
      <c r="L8248" s="8"/>
      <c r="M8248" s="1"/>
      <c r="W8248" s="15"/>
    </row>
    <row r="8249" spans="2:23" ht="0" hidden="1" customHeight="1" x14ac:dyDescent="0.2">
      <c r="B8249" s="3"/>
      <c r="C8249" s="3"/>
      <c r="D8249" s="3"/>
      <c r="E8249" s="3"/>
      <c r="F8249" s="3"/>
      <c r="G8249" s="3"/>
      <c r="H8249" s="3"/>
      <c r="I8249" s="3"/>
      <c r="J8249" s="3"/>
      <c r="K8249" s="3"/>
      <c r="L8249" s="8"/>
      <c r="M8249" s="1"/>
      <c r="W8249" s="15"/>
    </row>
    <row r="8250" spans="2:23" ht="0" hidden="1" customHeight="1" x14ac:dyDescent="0.2">
      <c r="B8250" s="3"/>
      <c r="C8250" s="3"/>
      <c r="D8250" s="3"/>
      <c r="E8250" s="3"/>
      <c r="F8250" s="3"/>
      <c r="G8250" s="3"/>
      <c r="H8250" s="3"/>
      <c r="I8250" s="3"/>
      <c r="J8250" s="3"/>
      <c r="K8250" s="3"/>
      <c r="L8250" s="8"/>
      <c r="M8250" s="1"/>
      <c r="W8250" s="15"/>
    </row>
    <row r="8251" spans="2:23" ht="0" hidden="1" customHeight="1" x14ac:dyDescent="0.2">
      <c r="B8251" s="3"/>
      <c r="C8251" s="3"/>
      <c r="D8251" s="3"/>
      <c r="E8251" s="3"/>
      <c r="F8251" s="3"/>
      <c r="G8251" s="3"/>
      <c r="H8251" s="3"/>
      <c r="I8251" s="3"/>
      <c r="J8251" s="3"/>
      <c r="K8251" s="3"/>
      <c r="L8251" s="8"/>
      <c r="M8251" s="1"/>
      <c r="W8251" s="15"/>
    </row>
    <row r="8252" spans="2:23" ht="0" hidden="1" customHeight="1" x14ac:dyDescent="0.2">
      <c r="B8252" s="3"/>
      <c r="C8252" s="3"/>
      <c r="D8252" s="3"/>
      <c r="E8252" s="3"/>
      <c r="F8252" s="3"/>
      <c r="G8252" s="3"/>
      <c r="H8252" s="3"/>
      <c r="I8252" s="3"/>
      <c r="J8252" s="3"/>
      <c r="K8252" s="3"/>
      <c r="L8252" s="8"/>
      <c r="M8252" s="1"/>
      <c r="W8252" s="15"/>
    </row>
    <row r="8253" spans="2:23" ht="0" hidden="1" customHeight="1" x14ac:dyDescent="0.2">
      <c r="B8253" s="3"/>
      <c r="C8253" s="3"/>
      <c r="D8253" s="3"/>
      <c r="E8253" s="3"/>
      <c r="F8253" s="3"/>
      <c r="G8253" s="3"/>
      <c r="H8253" s="3"/>
      <c r="I8253" s="3"/>
      <c r="J8253" s="3"/>
      <c r="K8253" s="3"/>
      <c r="L8253" s="8"/>
      <c r="M8253" s="1"/>
      <c r="W8253" s="15"/>
    </row>
    <row r="8254" spans="2:23" ht="0" hidden="1" customHeight="1" x14ac:dyDescent="0.2">
      <c r="B8254" s="3"/>
      <c r="C8254" s="3"/>
      <c r="D8254" s="3"/>
      <c r="E8254" s="3"/>
      <c r="F8254" s="3"/>
      <c r="G8254" s="3"/>
      <c r="H8254" s="3"/>
      <c r="I8254" s="3"/>
      <c r="J8254" s="3"/>
      <c r="K8254" s="3"/>
      <c r="L8254" s="8"/>
      <c r="M8254" s="1"/>
      <c r="W8254" s="15"/>
    </row>
    <row r="8255" spans="2:23" ht="0" hidden="1" customHeight="1" x14ac:dyDescent="0.2">
      <c r="B8255" s="3"/>
      <c r="C8255" s="3"/>
      <c r="D8255" s="3"/>
      <c r="E8255" s="3"/>
      <c r="F8255" s="3"/>
      <c r="G8255" s="3"/>
      <c r="H8255" s="3"/>
      <c r="I8255" s="3"/>
      <c r="J8255" s="3"/>
      <c r="K8255" s="3"/>
      <c r="L8255" s="8"/>
      <c r="M8255" s="1"/>
      <c r="W8255" s="15"/>
    </row>
    <row r="8256" spans="2:23" ht="0" hidden="1" customHeight="1" x14ac:dyDescent="0.2">
      <c r="B8256" s="3"/>
      <c r="C8256" s="3"/>
      <c r="D8256" s="3"/>
      <c r="E8256" s="3"/>
      <c r="F8256" s="3"/>
      <c r="G8256" s="3"/>
      <c r="H8256" s="3"/>
      <c r="I8256" s="3"/>
      <c r="J8256" s="3"/>
      <c r="K8256" s="3"/>
      <c r="L8256" s="8"/>
      <c r="M8256" s="1"/>
      <c r="W8256" s="15"/>
    </row>
    <row r="8257" spans="2:23" ht="0" hidden="1" customHeight="1" x14ac:dyDescent="0.2">
      <c r="B8257" s="3"/>
      <c r="C8257" s="3"/>
      <c r="D8257" s="3"/>
      <c r="E8257" s="3"/>
      <c r="F8257" s="3"/>
      <c r="G8257" s="3"/>
      <c r="H8257" s="3"/>
      <c r="I8257" s="3"/>
      <c r="J8257" s="3"/>
      <c r="K8257" s="3"/>
      <c r="L8257" s="8"/>
      <c r="M8257" s="1"/>
      <c r="W8257" s="15"/>
    </row>
    <row r="8258" spans="2:23" ht="0" hidden="1" customHeight="1" x14ac:dyDescent="0.2">
      <c r="B8258" s="3"/>
      <c r="C8258" s="3"/>
      <c r="D8258" s="3"/>
      <c r="E8258" s="3"/>
      <c r="F8258" s="3"/>
      <c r="G8258" s="3"/>
      <c r="H8258" s="3"/>
      <c r="I8258" s="3"/>
      <c r="J8258" s="3"/>
      <c r="K8258" s="3"/>
      <c r="L8258" s="8"/>
      <c r="M8258" s="1"/>
      <c r="W8258" s="15"/>
    </row>
    <row r="8259" spans="2:23" ht="0" hidden="1" customHeight="1" x14ac:dyDescent="0.2">
      <c r="B8259" s="3"/>
      <c r="C8259" s="3"/>
      <c r="D8259" s="3"/>
      <c r="E8259" s="3"/>
      <c r="F8259" s="3"/>
      <c r="G8259" s="3"/>
      <c r="H8259" s="3"/>
      <c r="I8259" s="3"/>
      <c r="J8259" s="3"/>
      <c r="K8259" s="3"/>
      <c r="L8259" s="8"/>
      <c r="M8259" s="1"/>
      <c r="W8259" s="15"/>
    </row>
    <row r="8260" spans="2:23" ht="0" hidden="1" customHeight="1" x14ac:dyDescent="0.2">
      <c r="B8260" s="3"/>
      <c r="C8260" s="3"/>
      <c r="D8260" s="3"/>
      <c r="E8260" s="3"/>
      <c r="F8260" s="3"/>
      <c r="G8260" s="3"/>
      <c r="H8260" s="3"/>
      <c r="I8260" s="3"/>
      <c r="J8260" s="3"/>
      <c r="K8260" s="3"/>
      <c r="L8260" s="8"/>
      <c r="M8260" s="1"/>
      <c r="W8260" s="15"/>
    </row>
    <row r="8261" spans="2:23" ht="0" hidden="1" customHeight="1" x14ac:dyDescent="0.2">
      <c r="B8261" s="3"/>
      <c r="C8261" s="3"/>
      <c r="D8261" s="3"/>
      <c r="E8261" s="3"/>
      <c r="F8261" s="3"/>
      <c r="G8261" s="3"/>
      <c r="H8261" s="3"/>
      <c r="I8261" s="3"/>
      <c r="J8261" s="3"/>
      <c r="K8261" s="3"/>
      <c r="L8261" s="8"/>
      <c r="M8261" s="1"/>
      <c r="W8261" s="15"/>
    </row>
    <row r="8262" spans="2:23" ht="0" hidden="1" customHeight="1" x14ac:dyDescent="0.2">
      <c r="B8262" s="3"/>
      <c r="C8262" s="3"/>
      <c r="D8262" s="3"/>
      <c r="E8262" s="3"/>
      <c r="F8262" s="3"/>
      <c r="G8262" s="3"/>
      <c r="H8262" s="3"/>
      <c r="I8262" s="3"/>
      <c r="J8262" s="3"/>
      <c r="K8262" s="3"/>
      <c r="L8262" s="8"/>
      <c r="M8262" s="1"/>
      <c r="W8262" s="15"/>
    </row>
    <row r="8263" spans="2:23" ht="0" hidden="1" customHeight="1" x14ac:dyDescent="0.2">
      <c r="B8263" s="3"/>
      <c r="C8263" s="3"/>
      <c r="D8263" s="3"/>
      <c r="E8263" s="3"/>
      <c r="F8263" s="3"/>
      <c r="G8263" s="3"/>
      <c r="H8263" s="3"/>
      <c r="I8263" s="3"/>
      <c r="J8263" s="3"/>
      <c r="K8263" s="3"/>
      <c r="L8263" s="8"/>
      <c r="M8263" s="1"/>
      <c r="W8263" s="15"/>
    </row>
    <row r="8264" spans="2:23" ht="0" hidden="1" customHeight="1" x14ac:dyDescent="0.2">
      <c r="B8264" s="3"/>
      <c r="C8264" s="3"/>
      <c r="D8264" s="3"/>
      <c r="E8264" s="3"/>
      <c r="F8264" s="3"/>
      <c r="G8264" s="3"/>
      <c r="H8264" s="3"/>
      <c r="I8264" s="3"/>
      <c r="J8264" s="3"/>
      <c r="K8264" s="3"/>
      <c r="L8264" s="8"/>
      <c r="M8264" s="1"/>
      <c r="W8264" s="15"/>
    </row>
    <row r="8265" spans="2:23" ht="0" hidden="1" customHeight="1" x14ac:dyDescent="0.2">
      <c r="B8265" s="3"/>
      <c r="C8265" s="3"/>
      <c r="D8265" s="3"/>
      <c r="E8265" s="3"/>
      <c r="F8265" s="3"/>
      <c r="G8265" s="3"/>
      <c r="H8265" s="3"/>
      <c r="I8265" s="3"/>
      <c r="J8265" s="3"/>
      <c r="K8265" s="3"/>
      <c r="L8265" s="8"/>
      <c r="M8265" s="1"/>
      <c r="W8265" s="15"/>
    </row>
    <row r="8266" spans="2:23" ht="0" hidden="1" customHeight="1" x14ac:dyDescent="0.2">
      <c r="B8266" s="3"/>
      <c r="C8266" s="3"/>
      <c r="D8266" s="3"/>
      <c r="E8266" s="3"/>
      <c r="F8266" s="3"/>
      <c r="G8266" s="3"/>
      <c r="H8266" s="3"/>
      <c r="I8266" s="3"/>
      <c r="J8266" s="3"/>
      <c r="K8266" s="3"/>
      <c r="L8266" s="8"/>
      <c r="M8266" s="1"/>
      <c r="W8266" s="15"/>
    </row>
    <row r="8267" spans="2:23" ht="0" hidden="1" customHeight="1" x14ac:dyDescent="0.2">
      <c r="B8267" s="3"/>
      <c r="C8267" s="3"/>
      <c r="D8267" s="3"/>
      <c r="E8267" s="3"/>
      <c r="F8267" s="3"/>
      <c r="G8267" s="3"/>
      <c r="H8267" s="3"/>
      <c r="I8267" s="3"/>
      <c r="J8267" s="3"/>
      <c r="K8267" s="3"/>
      <c r="L8267" s="8"/>
      <c r="M8267" s="1"/>
      <c r="W8267" s="15"/>
    </row>
    <row r="8268" spans="2:23" ht="0" hidden="1" customHeight="1" x14ac:dyDescent="0.2">
      <c r="B8268" s="3"/>
      <c r="C8268" s="3"/>
      <c r="D8268" s="3"/>
      <c r="E8268" s="3"/>
      <c r="F8268" s="3"/>
      <c r="G8268" s="3"/>
      <c r="H8268" s="3"/>
      <c r="I8268" s="3"/>
      <c r="J8268" s="3"/>
      <c r="K8268" s="3"/>
      <c r="L8268" s="8"/>
      <c r="M8268" s="1"/>
      <c r="W8268" s="15"/>
    </row>
    <row r="8269" spans="2:23" ht="0" hidden="1" customHeight="1" x14ac:dyDescent="0.2">
      <c r="B8269" s="3"/>
      <c r="C8269" s="3"/>
      <c r="D8269" s="3"/>
      <c r="E8269" s="3"/>
      <c r="F8269" s="3"/>
      <c r="G8269" s="3"/>
      <c r="H8269" s="3"/>
      <c r="I8269" s="3"/>
      <c r="J8269" s="3"/>
      <c r="K8269" s="3"/>
      <c r="L8269" s="8"/>
      <c r="M8269" s="1"/>
      <c r="W8269" s="15"/>
    </row>
    <row r="8270" spans="2:23" ht="0" hidden="1" customHeight="1" x14ac:dyDescent="0.2">
      <c r="B8270" s="3"/>
      <c r="C8270" s="3"/>
      <c r="D8270" s="3"/>
      <c r="E8270" s="3"/>
      <c r="F8270" s="3"/>
      <c r="G8270" s="3"/>
      <c r="H8270" s="3"/>
      <c r="I8270" s="3"/>
      <c r="J8270" s="3"/>
      <c r="K8270" s="3"/>
      <c r="L8270" s="8"/>
      <c r="M8270" s="1"/>
      <c r="W8270" s="15"/>
    </row>
    <row r="8271" spans="2:23" ht="0" hidden="1" customHeight="1" x14ac:dyDescent="0.2">
      <c r="B8271" s="3"/>
      <c r="C8271" s="3"/>
      <c r="D8271" s="3"/>
      <c r="E8271" s="3"/>
      <c r="F8271" s="3"/>
      <c r="G8271" s="3"/>
      <c r="H8271" s="3"/>
      <c r="I8271" s="3"/>
      <c r="J8271" s="3"/>
      <c r="K8271" s="3"/>
      <c r="L8271" s="8"/>
      <c r="M8271" s="1"/>
      <c r="W8271" s="15"/>
    </row>
    <row r="8272" spans="2:23" ht="0" hidden="1" customHeight="1" x14ac:dyDescent="0.2">
      <c r="B8272" s="3"/>
      <c r="C8272" s="3"/>
      <c r="D8272" s="3"/>
      <c r="E8272" s="3"/>
      <c r="F8272" s="3"/>
      <c r="G8272" s="3"/>
      <c r="H8272" s="3"/>
      <c r="I8272" s="3"/>
      <c r="J8272" s="3"/>
      <c r="K8272" s="3"/>
      <c r="L8272" s="8"/>
      <c r="M8272" s="1"/>
      <c r="W8272" s="15"/>
    </row>
    <row r="8273" spans="2:23" ht="0" hidden="1" customHeight="1" x14ac:dyDescent="0.2">
      <c r="B8273" s="3"/>
      <c r="C8273" s="3"/>
      <c r="D8273" s="3"/>
      <c r="E8273" s="3"/>
      <c r="F8273" s="3"/>
      <c r="G8273" s="3"/>
      <c r="H8273" s="3"/>
      <c r="I8273" s="3"/>
      <c r="J8273" s="3"/>
      <c r="K8273" s="3"/>
      <c r="L8273" s="8"/>
      <c r="M8273" s="1"/>
      <c r="W8273" s="15"/>
    </row>
    <row r="8274" spans="2:23" ht="0" hidden="1" customHeight="1" x14ac:dyDescent="0.2">
      <c r="B8274" s="3"/>
      <c r="C8274" s="3"/>
      <c r="D8274" s="3"/>
      <c r="E8274" s="3"/>
      <c r="F8274" s="3"/>
      <c r="G8274" s="3"/>
      <c r="H8274" s="3"/>
      <c r="I8274" s="3"/>
      <c r="J8274" s="3"/>
      <c r="K8274" s="3"/>
      <c r="L8274" s="8"/>
      <c r="M8274" s="1"/>
      <c r="W8274" s="15"/>
    </row>
    <row r="8275" spans="2:23" ht="0" hidden="1" customHeight="1" x14ac:dyDescent="0.2">
      <c r="B8275" s="3"/>
      <c r="C8275" s="3"/>
      <c r="D8275" s="3"/>
      <c r="E8275" s="3"/>
      <c r="F8275" s="3"/>
      <c r="G8275" s="3"/>
      <c r="H8275" s="3"/>
      <c r="I8275" s="3"/>
      <c r="J8275" s="3"/>
      <c r="K8275" s="3"/>
      <c r="L8275" s="8"/>
      <c r="M8275" s="1"/>
      <c r="W8275" s="15"/>
    </row>
    <row r="8276" spans="2:23" ht="0" hidden="1" customHeight="1" x14ac:dyDescent="0.2">
      <c r="B8276" s="3"/>
      <c r="C8276" s="3"/>
      <c r="D8276" s="3"/>
      <c r="E8276" s="3"/>
      <c r="F8276" s="3"/>
      <c r="G8276" s="3"/>
      <c r="H8276" s="3"/>
      <c r="I8276" s="3"/>
      <c r="J8276" s="3"/>
      <c r="K8276" s="3"/>
      <c r="L8276" s="8"/>
      <c r="M8276" s="1"/>
      <c r="W8276" s="15"/>
    </row>
    <row r="8277" spans="2:23" ht="0" hidden="1" customHeight="1" x14ac:dyDescent="0.2">
      <c r="B8277" s="3"/>
      <c r="C8277" s="3"/>
      <c r="D8277" s="3"/>
      <c r="E8277" s="3"/>
      <c r="F8277" s="3"/>
      <c r="G8277" s="3"/>
      <c r="H8277" s="3"/>
      <c r="I8277" s="3"/>
      <c r="J8277" s="3"/>
      <c r="K8277" s="3"/>
      <c r="L8277" s="8"/>
      <c r="M8277" s="1"/>
      <c r="W8277" s="15"/>
    </row>
    <row r="8278" spans="2:23" ht="0" hidden="1" customHeight="1" x14ac:dyDescent="0.2">
      <c r="B8278" s="3"/>
      <c r="C8278" s="3"/>
      <c r="D8278" s="3"/>
      <c r="E8278" s="3"/>
      <c r="F8278" s="3"/>
      <c r="G8278" s="3"/>
      <c r="H8278" s="3"/>
      <c r="I8278" s="3"/>
      <c r="J8278" s="3"/>
      <c r="K8278" s="3"/>
      <c r="L8278" s="8"/>
      <c r="M8278" s="1"/>
      <c r="W8278" s="15"/>
    </row>
    <row r="8279" spans="2:23" ht="0" hidden="1" customHeight="1" x14ac:dyDescent="0.2">
      <c r="B8279" s="3"/>
      <c r="C8279" s="3"/>
      <c r="D8279" s="3"/>
      <c r="E8279" s="3"/>
      <c r="F8279" s="3"/>
      <c r="G8279" s="3"/>
      <c r="H8279" s="3"/>
      <c r="I8279" s="3"/>
      <c r="J8279" s="3"/>
      <c r="K8279" s="3"/>
      <c r="L8279" s="8"/>
      <c r="M8279" s="1"/>
      <c r="W8279" s="15"/>
    </row>
    <row r="8280" spans="2:23" ht="0" hidden="1" customHeight="1" x14ac:dyDescent="0.2">
      <c r="B8280" s="3"/>
      <c r="C8280" s="3"/>
      <c r="D8280" s="3"/>
      <c r="E8280" s="3"/>
      <c r="F8280" s="3"/>
      <c r="G8280" s="3"/>
      <c r="H8280" s="3"/>
      <c r="I8280" s="3"/>
      <c r="J8280" s="3"/>
      <c r="K8280" s="3"/>
      <c r="L8280" s="8"/>
      <c r="M8280" s="1"/>
      <c r="W8280" s="15"/>
    </row>
    <row r="8281" spans="2:23" ht="0" hidden="1" customHeight="1" x14ac:dyDescent="0.2">
      <c r="B8281" s="3"/>
      <c r="C8281" s="3"/>
      <c r="D8281" s="3"/>
      <c r="E8281" s="3"/>
      <c r="F8281" s="3"/>
      <c r="G8281" s="3"/>
      <c r="H8281" s="3"/>
      <c r="I8281" s="3"/>
      <c r="J8281" s="3"/>
      <c r="K8281" s="3"/>
      <c r="L8281" s="8"/>
      <c r="M8281" s="1"/>
      <c r="W8281" s="15"/>
    </row>
    <row r="8282" spans="2:23" ht="0" hidden="1" customHeight="1" x14ac:dyDescent="0.2">
      <c r="B8282" s="3"/>
      <c r="C8282" s="3"/>
      <c r="D8282" s="3"/>
      <c r="E8282" s="3"/>
      <c r="F8282" s="3"/>
      <c r="G8282" s="3"/>
      <c r="H8282" s="3"/>
      <c r="I8282" s="3"/>
      <c r="J8282" s="3"/>
      <c r="K8282" s="3"/>
      <c r="L8282" s="8"/>
      <c r="M8282" s="1"/>
      <c r="W8282" s="15"/>
    </row>
    <row r="8283" spans="2:23" ht="0" hidden="1" customHeight="1" x14ac:dyDescent="0.2">
      <c r="B8283" s="3"/>
      <c r="C8283" s="3"/>
      <c r="D8283" s="3"/>
      <c r="E8283" s="3"/>
      <c r="F8283" s="3"/>
      <c r="G8283" s="3"/>
      <c r="H8283" s="3"/>
      <c r="I8283" s="3"/>
      <c r="J8283" s="3"/>
      <c r="K8283" s="3"/>
      <c r="L8283" s="8"/>
      <c r="M8283" s="1"/>
      <c r="W8283" s="15"/>
    </row>
    <row r="8284" spans="2:23" ht="0" hidden="1" customHeight="1" x14ac:dyDescent="0.2">
      <c r="B8284" s="3"/>
      <c r="C8284" s="3"/>
      <c r="D8284" s="3"/>
      <c r="E8284" s="3"/>
      <c r="F8284" s="3"/>
      <c r="G8284" s="3"/>
      <c r="H8284" s="3"/>
      <c r="I8284" s="3"/>
      <c r="J8284" s="3"/>
      <c r="K8284" s="3"/>
      <c r="L8284" s="8"/>
      <c r="M8284" s="1"/>
      <c r="W8284" s="15"/>
    </row>
    <row r="8285" spans="2:23" ht="0" hidden="1" customHeight="1" x14ac:dyDescent="0.2">
      <c r="B8285" s="3"/>
      <c r="C8285" s="3"/>
      <c r="D8285" s="3"/>
      <c r="E8285" s="3"/>
      <c r="F8285" s="3"/>
      <c r="G8285" s="3"/>
      <c r="H8285" s="3"/>
      <c r="I8285" s="3"/>
      <c r="J8285" s="3"/>
      <c r="K8285" s="3"/>
      <c r="L8285" s="8"/>
      <c r="M8285" s="1"/>
      <c r="W8285" s="15"/>
    </row>
    <row r="8286" spans="2:23" ht="0" hidden="1" customHeight="1" x14ac:dyDescent="0.2">
      <c r="B8286" s="3"/>
      <c r="C8286" s="3"/>
      <c r="D8286" s="3"/>
      <c r="E8286" s="3"/>
      <c r="F8286" s="3"/>
      <c r="G8286" s="3"/>
      <c r="H8286" s="3"/>
      <c r="I8286" s="3"/>
      <c r="J8286" s="3"/>
      <c r="K8286" s="3"/>
      <c r="L8286" s="8"/>
      <c r="M8286" s="1"/>
      <c r="W8286" s="15"/>
    </row>
    <row r="8287" spans="2:23" ht="0" hidden="1" customHeight="1" x14ac:dyDescent="0.2">
      <c r="B8287" s="3"/>
      <c r="C8287" s="3"/>
      <c r="D8287" s="3"/>
      <c r="E8287" s="3"/>
      <c r="F8287" s="3"/>
      <c r="G8287" s="3"/>
      <c r="H8287" s="3"/>
      <c r="I8287" s="3"/>
      <c r="J8287" s="3"/>
      <c r="K8287" s="3"/>
      <c r="L8287" s="8"/>
      <c r="M8287" s="1"/>
      <c r="W8287" s="15"/>
    </row>
    <row r="8288" spans="2:23" ht="0" hidden="1" customHeight="1" x14ac:dyDescent="0.2">
      <c r="B8288" s="3"/>
      <c r="C8288" s="3"/>
      <c r="D8288" s="3"/>
      <c r="E8288" s="3"/>
      <c r="F8288" s="3"/>
      <c r="G8288" s="3"/>
      <c r="H8288" s="3"/>
      <c r="I8288" s="3"/>
      <c r="J8288" s="3"/>
      <c r="K8288" s="3"/>
      <c r="L8288" s="8"/>
      <c r="M8288" s="1"/>
      <c r="W8288" s="15"/>
    </row>
    <row r="8289" spans="2:23" ht="0" hidden="1" customHeight="1" x14ac:dyDescent="0.2">
      <c r="B8289" s="3"/>
      <c r="C8289" s="3"/>
      <c r="D8289" s="3"/>
      <c r="E8289" s="3"/>
      <c r="F8289" s="3"/>
      <c r="G8289" s="3"/>
      <c r="H8289" s="3"/>
      <c r="I8289" s="3"/>
      <c r="J8289" s="3"/>
      <c r="K8289" s="3"/>
      <c r="L8289" s="8"/>
      <c r="M8289" s="1"/>
      <c r="W8289" s="15"/>
    </row>
    <row r="8290" spans="2:23" ht="0" hidden="1" customHeight="1" x14ac:dyDescent="0.2">
      <c r="B8290" s="3"/>
      <c r="C8290" s="3"/>
      <c r="D8290" s="3"/>
      <c r="E8290" s="3"/>
      <c r="F8290" s="3"/>
      <c r="G8290" s="3"/>
      <c r="H8290" s="3"/>
      <c r="I8290" s="3"/>
      <c r="J8290" s="3"/>
      <c r="K8290" s="3"/>
      <c r="L8290" s="8"/>
      <c r="M8290" s="1"/>
      <c r="W8290" s="15"/>
    </row>
    <row r="8291" spans="2:23" ht="0" hidden="1" customHeight="1" x14ac:dyDescent="0.2">
      <c r="B8291" s="3"/>
      <c r="C8291" s="3"/>
      <c r="D8291" s="3"/>
      <c r="E8291" s="3"/>
      <c r="F8291" s="3"/>
      <c r="G8291" s="3"/>
      <c r="H8291" s="3"/>
      <c r="I8291" s="3"/>
      <c r="J8291" s="3"/>
      <c r="K8291" s="3"/>
      <c r="L8291" s="8"/>
      <c r="M8291" s="1"/>
      <c r="W8291" s="15"/>
    </row>
    <row r="8292" spans="2:23" ht="0" hidden="1" customHeight="1" x14ac:dyDescent="0.2">
      <c r="B8292" s="3"/>
      <c r="C8292" s="3"/>
      <c r="D8292" s="3"/>
      <c r="E8292" s="3"/>
      <c r="F8292" s="3"/>
      <c r="G8292" s="3"/>
      <c r="H8292" s="3"/>
      <c r="I8292" s="3"/>
      <c r="J8292" s="3"/>
      <c r="K8292" s="3"/>
      <c r="L8292" s="8"/>
      <c r="M8292" s="1"/>
      <c r="W8292" s="15"/>
    </row>
    <row r="8293" spans="2:23" ht="0" hidden="1" customHeight="1" x14ac:dyDescent="0.2">
      <c r="B8293" s="3"/>
      <c r="C8293" s="3"/>
      <c r="D8293" s="3"/>
      <c r="E8293" s="3"/>
      <c r="F8293" s="3"/>
      <c r="G8293" s="3"/>
      <c r="H8293" s="3"/>
      <c r="I8293" s="3"/>
      <c r="J8293" s="3"/>
      <c r="K8293" s="3"/>
      <c r="L8293" s="8"/>
      <c r="M8293" s="1"/>
      <c r="W8293" s="15"/>
    </row>
    <row r="8294" spans="2:23" ht="0" hidden="1" customHeight="1" x14ac:dyDescent="0.2">
      <c r="B8294" s="3"/>
      <c r="C8294" s="3"/>
      <c r="D8294" s="3"/>
      <c r="E8294" s="3"/>
      <c r="F8294" s="3"/>
      <c r="G8294" s="3"/>
      <c r="H8294" s="3"/>
      <c r="I8294" s="3"/>
      <c r="J8294" s="3"/>
      <c r="K8294" s="3"/>
      <c r="L8294" s="8"/>
      <c r="M8294" s="1"/>
      <c r="W8294" s="15"/>
    </row>
    <row r="8295" spans="2:23" ht="0" hidden="1" customHeight="1" x14ac:dyDescent="0.2">
      <c r="B8295" s="3"/>
      <c r="C8295" s="3"/>
      <c r="D8295" s="3"/>
      <c r="E8295" s="3"/>
      <c r="F8295" s="3"/>
      <c r="G8295" s="3"/>
      <c r="H8295" s="3"/>
      <c r="I8295" s="3"/>
      <c r="J8295" s="3"/>
      <c r="K8295" s="3"/>
      <c r="L8295" s="8"/>
      <c r="M8295" s="1"/>
      <c r="W8295" s="15"/>
    </row>
    <row r="8296" spans="2:23" ht="0" hidden="1" customHeight="1" x14ac:dyDescent="0.2">
      <c r="B8296" s="3"/>
      <c r="C8296" s="3"/>
      <c r="D8296" s="3"/>
      <c r="E8296" s="3"/>
      <c r="F8296" s="3"/>
      <c r="G8296" s="3"/>
      <c r="H8296" s="3"/>
      <c r="I8296" s="3"/>
      <c r="J8296" s="3"/>
      <c r="K8296" s="3"/>
      <c r="L8296" s="8"/>
      <c r="M8296" s="1"/>
      <c r="W8296" s="15"/>
    </row>
    <row r="8297" spans="2:23" ht="0" hidden="1" customHeight="1" x14ac:dyDescent="0.2">
      <c r="B8297" s="3"/>
      <c r="C8297" s="3"/>
      <c r="D8297" s="3"/>
      <c r="E8297" s="3"/>
      <c r="F8297" s="3"/>
      <c r="G8297" s="3"/>
      <c r="H8297" s="3"/>
      <c r="I8297" s="3"/>
      <c r="J8297" s="3"/>
      <c r="K8297" s="3"/>
      <c r="L8297" s="8"/>
      <c r="M8297" s="1"/>
      <c r="W8297" s="15"/>
    </row>
    <row r="8298" spans="2:23" ht="0" hidden="1" customHeight="1" x14ac:dyDescent="0.2">
      <c r="B8298" s="3"/>
      <c r="C8298" s="3"/>
      <c r="D8298" s="3"/>
      <c r="E8298" s="3"/>
      <c r="F8298" s="3"/>
      <c r="G8298" s="3"/>
      <c r="H8298" s="3"/>
      <c r="I8298" s="3"/>
      <c r="J8298" s="3"/>
      <c r="K8298" s="3"/>
      <c r="L8298" s="8"/>
      <c r="M8298" s="1"/>
      <c r="W8298" s="15"/>
    </row>
    <row r="8299" spans="2:23" ht="0" hidden="1" customHeight="1" x14ac:dyDescent="0.2">
      <c r="B8299" s="3"/>
      <c r="C8299" s="3"/>
      <c r="D8299" s="3"/>
      <c r="E8299" s="3"/>
      <c r="F8299" s="3"/>
      <c r="G8299" s="3"/>
      <c r="H8299" s="3"/>
      <c r="I8299" s="3"/>
      <c r="J8299" s="3"/>
      <c r="K8299" s="3"/>
      <c r="L8299" s="8"/>
      <c r="M8299" s="1"/>
      <c r="W8299" s="15"/>
    </row>
    <row r="8300" spans="2:23" ht="0" hidden="1" customHeight="1" x14ac:dyDescent="0.2">
      <c r="B8300" s="3"/>
      <c r="C8300" s="3"/>
      <c r="D8300" s="3"/>
      <c r="E8300" s="3"/>
      <c r="F8300" s="3"/>
      <c r="G8300" s="3"/>
      <c r="H8300" s="3"/>
      <c r="I8300" s="3"/>
      <c r="J8300" s="3"/>
      <c r="K8300" s="3"/>
      <c r="L8300" s="8"/>
      <c r="M8300" s="1"/>
      <c r="W8300" s="15"/>
    </row>
    <row r="8301" spans="2:23" ht="0" hidden="1" customHeight="1" x14ac:dyDescent="0.2">
      <c r="B8301" s="3"/>
      <c r="C8301" s="3"/>
      <c r="D8301" s="3"/>
      <c r="E8301" s="3"/>
      <c r="F8301" s="3"/>
      <c r="G8301" s="3"/>
      <c r="H8301" s="3"/>
      <c r="I8301" s="3"/>
      <c r="J8301" s="3"/>
      <c r="K8301" s="3"/>
      <c r="L8301" s="8"/>
      <c r="M8301" s="1"/>
      <c r="W8301" s="15"/>
    </row>
    <row r="8302" spans="2:23" ht="0" hidden="1" customHeight="1" x14ac:dyDescent="0.2">
      <c r="B8302" s="3"/>
      <c r="C8302" s="3"/>
      <c r="D8302" s="3"/>
      <c r="E8302" s="3"/>
      <c r="F8302" s="3"/>
      <c r="G8302" s="3"/>
      <c r="H8302" s="3"/>
      <c r="I8302" s="3"/>
      <c r="J8302" s="3"/>
      <c r="K8302" s="3"/>
      <c r="L8302" s="8"/>
      <c r="M8302" s="1"/>
      <c r="W8302" s="15"/>
    </row>
    <row r="8303" spans="2:23" ht="0" hidden="1" customHeight="1" x14ac:dyDescent="0.2">
      <c r="B8303" s="3"/>
      <c r="C8303" s="3"/>
      <c r="D8303" s="3"/>
      <c r="E8303" s="3"/>
      <c r="F8303" s="3"/>
      <c r="G8303" s="3"/>
      <c r="H8303" s="3"/>
      <c r="I8303" s="3"/>
      <c r="J8303" s="3"/>
      <c r="K8303" s="3"/>
      <c r="L8303" s="8"/>
      <c r="M8303" s="1"/>
      <c r="W8303" s="15"/>
    </row>
    <row r="8304" spans="2:23" ht="0" hidden="1" customHeight="1" x14ac:dyDescent="0.2">
      <c r="B8304" s="3"/>
      <c r="C8304" s="3"/>
      <c r="D8304" s="3"/>
      <c r="E8304" s="3"/>
      <c r="F8304" s="3"/>
      <c r="G8304" s="3"/>
      <c r="H8304" s="3"/>
      <c r="I8304" s="3"/>
      <c r="J8304" s="3"/>
      <c r="K8304" s="3"/>
      <c r="L8304" s="8"/>
      <c r="M8304" s="1"/>
      <c r="W8304" s="15"/>
    </row>
    <row r="8305" spans="2:23" ht="0" hidden="1" customHeight="1" x14ac:dyDescent="0.2">
      <c r="B8305" s="3"/>
      <c r="C8305" s="3"/>
      <c r="D8305" s="3"/>
      <c r="E8305" s="3"/>
      <c r="F8305" s="3"/>
      <c r="G8305" s="3"/>
      <c r="H8305" s="3"/>
      <c r="I8305" s="3"/>
      <c r="J8305" s="3"/>
      <c r="K8305" s="3"/>
      <c r="L8305" s="8"/>
      <c r="M8305" s="1"/>
      <c r="W8305" s="15"/>
    </row>
    <row r="8306" spans="2:23" ht="0" hidden="1" customHeight="1" x14ac:dyDescent="0.2">
      <c r="B8306" s="3"/>
      <c r="C8306" s="3"/>
      <c r="D8306" s="3"/>
      <c r="E8306" s="3"/>
      <c r="F8306" s="3"/>
      <c r="G8306" s="3"/>
      <c r="H8306" s="3"/>
      <c r="I8306" s="3"/>
      <c r="J8306" s="3"/>
      <c r="K8306" s="3"/>
      <c r="L8306" s="8"/>
      <c r="M8306" s="1"/>
      <c r="W8306" s="15"/>
    </row>
    <row r="8307" spans="2:23" ht="0" hidden="1" customHeight="1" x14ac:dyDescent="0.2">
      <c r="B8307" s="3"/>
      <c r="C8307" s="3"/>
      <c r="D8307" s="3"/>
      <c r="E8307" s="3"/>
      <c r="F8307" s="3"/>
      <c r="G8307" s="3"/>
      <c r="H8307" s="3"/>
      <c r="I8307" s="3"/>
      <c r="J8307" s="3"/>
      <c r="K8307" s="3"/>
      <c r="L8307" s="8"/>
      <c r="M8307" s="1"/>
      <c r="W8307" s="15"/>
    </row>
    <row r="8308" spans="2:23" ht="0" hidden="1" customHeight="1" x14ac:dyDescent="0.2">
      <c r="B8308" s="3"/>
      <c r="C8308" s="3"/>
      <c r="D8308" s="3"/>
      <c r="E8308" s="3"/>
      <c r="F8308" s="3"/>
      <c r="G8308" s="3"/>
      <c r="H8308" s="3"/>
      <c r="I8308" s="3"/>
      <c r="J8308" s="3"/>
      <c r="K8308" s="3"/>
      <c r="L8308" s="8"/>
      <c r="M8308" s="1"/>
      <c r="W8308" s="15"/>
    </row>
    <row r="8309" spans="2:23" ht="0" hidden="1" customHeight="1" x14ac:dyDescent="0.2">
      <c r="B8309" s="3"/>
      <c r="C8309" s="3"/>
      <c r="D8309" s="3"/>
      <c r="E8309" s="3"/>
      <c r="F8309" s="3"/>
      <c r="G8309" s="3"/>
      <c r="H8309" s="3"/>
      <c r="I8309" s="3"/>
      <c r="J8309" s="3"/>
      <c r="K8309" s="3"/>
      <c r="L8309" s="8"/>
      <c r="M8309" s="1"/>
      <c r="W8309" s="15"/>
    </row>
    <row r="8310" spans="2:23" ht="0" hidden="1" customHeight="1" x14ac:dyDescent="0.2">
      <c r="B8310" s="3"/>
      <c r="C8310" s="3"/>
      <c r="D8310" s="3"/>
      <c r="E8310" s="3"/>
      <c r="F8310" s="3"/>
      <c r="G8310" s="3"/>
      <c r="H8310" s="3"/>
      <c r="I8310" s="3"/>
      <c r="J8310" s="3"/>
      <c r="K8310" s="3"/>
      <c r="L8310" s="8"/>
      <c r="M8310" s="1"/>
      <c r="W8310" s="15"/>
    </row>
    <row r="8311" spans="2:23" ht="0" hidden="1" customHeight="1" x14ac:dyDescent="0.2">
      <c r="B8311" s="3"/>
      <c r="C8311" s="3"/>
      <c r="D8311" s="3"/>
      <c r="E8311" s="3"/>
      <c r="F8311" s="3"/>
      <c r="G8311" s="3"/>
      <c r="H8311" s="3"/>
      <c r="I8311" s="3"/>
      <c r="J8311" s="3"/>
      <c r="K8311" s="3"/>
      <c r="L8311" s="8"/>
      <c r="M8311" s="1"/>
      <c r="W8311" s="15"/>
    </row>
    <row r="8312" spans="2:23" ht="0" hidden="1" customHeight="1" x14ac:dyDescent="0.2">
      <c r="B8312" s="3"/>
      <c r="C8312" s="3"/>
      <c r="D8312" s="3"/>
      <c r="E8312" s="3"/>
      <c r="F8312" s="3"/>
      <c r="G8312" s="3"/>
      <c r="H8312" s="3"/>
      <c r="I8312" s="3"/>
      <c r="J8312" s="3"/>
      <c r="K8312" s="3"/>
      <c r="L8312" s="8"/>
      <c r="M8312" s="1"/>
      <c r="W8312" s="15"/>
    </row>
    <row r="8313" spans="2:23" ht="0" hidden="1" customHeight="1" x14ac:dyDescent="0.2">
      <c r="B8313" s="3"/>
      <c r="C8313" s="3"/>
      <c r="D8313" s="3"/>
      <c r="E8313" s="3"/>
      <c r="F8313" s="3"/>
      <c r="G8313" s="3"/>
      <c r="H8313" s="3"/>
      <c r="I8313" s="3"/>
      <c r="J8313" s="3"/>
      <c r="K8313" s="3"/>
      <c r="L8313" s="8"/>
      <c r="M8313" s="1"/>
      <c r="W8313" s="15"/>
    </row>
    <row r="8314" spans="2:23" ht="0" hidden="1" customHeight="1" x14ac:dyDescent="0.2">
      <c r="B8314" s="3"/>
      <c r="C8314" s="3"/>
      <c r="D8314" s="3"/>
      <c r="E8314" s="3"/>
      <c r="F8314" s="3"/>
      <c r="G8314" s="3"/>
      <c r="H8314" s="3"/>
      <c r="I8314" s="3"/>
      <c r="J8314" s="3"/>
      <c r="K8314" s="3"/>
      <c r="L8314" s="8"/>
      <c r="M8314" s="1"/>
      <c r="W8314" s="15"/>
    </row>
    <row r="8315" spans="2:23" ht="0" hidden="1" customHeight="1" x14ac:dyDescent="0.2">
      <c r="B8315" s="3"/>
      <c r="C8315" s="3"/>
      <c r="D8315" s="3"/>
      <c r="E8315" s="3"/>
      <c r="F8315" s="3"/>
      <c r="G8315" s="3"/>
      <c r="H8315" s="3"/>
      <c r="I8315" s="3"/>
      <c r="J8315" s="3"/>
      <c r="K8315" s="3"/>
      <c r="L8315" s="8"/>
      <c r="M8315" s="1"/>
      <c r="W8315" s="15"/>
    </row>
    <row r="8316" spans="2:23" ht="0" hidden="1" customHeight="1" x14ac:dyDescent="0.2">
      <c r="B8316" s="3"/>
      <c r="C8316" s="3"/>
      <c r="D8316" s="3"/>
      <c r="E8316" s="3"/>
      <c r="F8316" s="3"/>
      <c r="G8316" s="3"/>
      <c r="H8316" s="3"/>
      <c r="I8316" s="3"/>
      <c r="J8316" s="3"/>
      <c r="K8316" s="3"/>
      <c r="L8316" s="8"/>
      <c r="M8316" s="1"/>
      <c r="W8316" s="15"/>
    </row>
    <row r="8317" spans="2:23" ht="0" hidden="1" customHeight="1" x14ac:dyDescent="0.2">
      <c r="B8317" s="3"/>
      <c r="C8317" s="3"/>
      <c r="D8317" s="3"/>
      <c r="E8317" s="3"/>
      <c r="F8317" s="3"/>
      <c r="G8317" s="3"/>
      <c r="H8317" s="3"/>
      <c r="I8317" s="3"/>
      <c r="J8317" s="3"/>
      <c r="K8317" s="3"/>
      <c r="L8317" s="8"/>
      <c r="M8317" s="1"/>
      <c r="W8317" s="15"/>
    </row>
    <row r="8318" spans="2:23" ht="0" hidden="1" customHeight="1" x14ac:dyDescent="0.2">
      <c r="B8318" s="3"/>
      <c r="C8318" s="3"/>
      <c r="D8318" s="3"/>
      <c r="E8318" s="3"/>
      <c r="F8318" s="3"/>
      <c r="G8318" s="3"/>
      <c r="H8318" s="3"/>
      <c r="I8318" s="3"/>
      <c r="J8318" s="3"/>
      <c r="K8318" s="3"/>
      <c r="L8318" s="8"/>
      <c r="M8318" s="1"/>
      <c r="W8318" s="15"/>
    </row>
    <row r="8319" spans="2:23" ht="0" hidden="1" customHeight="1" x14ac:dyDescent="0.2">
      <c r="B8319" s="3"/>
      <c r="C8319" s="3"/>
      <c r="D8319" s="3"/>
      <c r="E8319" s="3"/>
      <c r="F8319" s="3"/>
      <c r="G8319" s="3"/>
      <c r="H8319" s="3"/>
      <c r="I8319" s="3"/>
      <c r="J8319" s="3"/>
      <c r="K8319" s="3"/>
      <c r="L8319" s="8"/>
      <c r="M8319" s="1"/>
      <c r="W8319" s="15"/>
    </row>
    <row r="8320" spans="2:23" ht="0" hidden="1" customHeight="1" x14ac:dyDescent="0.2">
      <c r="B8320" s="3"/>
      <c r="C8320" s="3"/>
      <c r="D8320" s="3"/>
      <c r="E8320" s="3"/>
      <c r="F8320" s="3"/>
      <c r="G8320" s="3"/>
      <c r="H8320" s="3"/>
      <c r="I8320" s="3"/>
      <c r="J8320" s="3"/>
      <c r="K8320" s="3"/>
      <c r="L8320" s="8"/>
      <c r="M8320" s="1"/>
      <c r="W8320" s="15"/>
    </row>
    <row r="8321" spans="2:23" ht="0" hidden="1" customHeight="1" x14ac:dyDescent="0.2">
      <c r="B8321" s="3"/>
      <c r="C8321" s="3"/>
      <c r="D8321" s="3"/>
      <c r="E8321" s="3"/>
      <c r="F8321" s="3"/>
      <c r="G8321" s="3"/>
      <c r="H8321" s="3"/>
      <c r="I8321" s="3"/>
      <c r="J8321" s="3"/>
      <c r="K8321" s="3"/>
      <c r="L8321" s="8"/>
      <c r="M8321" s="1"/>
      <c r="W8321" s="15"/>
    </row>
    <row r="8322" spans="2:23" ht="0" hidden="1" customHeight="1" x14ac:dyDescent="0.2">
      <c r="B8322" s="3"/>
      <c r="C8322" s="3"/>
      <c r="D8322" s="3"/>
      <c r="E8322" s="3"/>
      <c r="F8322" s="3"/>
      <c r="G8322" s="3"/>
      <c r="H8322" s="3"/>
      <c r="I8322" s="3"/>
      <c r="J8322" s="3"/>
      <c r="K8322" s="3"/>
      <c r="L8322" s="8"/>
      <c r="M8322" s="1"/>
      <c r="W8322" s="15"/>
    </row>
    <row r="8323" spans="2:23" ht="0" hidden="1" customHeight="1" x14ac:dyDescent="0.2">
      <c r="B8323" s="3"/>
      <c r="C8323" s="3"/>
      <c r="D8323" s="3"/>
      <c r="E8323" s="3"/>
      <c r="F8323" s="3"/>
      <c r="G8323" s="3"/>
      <c r="H8323" s="3"/>
      <c r="I8323" s="3"/>
      <c r="J8323" s="3"/>
      <c r="K8323" s="3"/>
      <c r="L8323" s="8"/>
      <c r="M8323" s="1"/>
      <c r="W8323" s="15"/>
    </row>
    <row r="8324" spans="2:23" ht="0" hidden="1" customHeight="1" x14ac:dyDescent="0.2">
      <c r="B8324" s="3"/>
      <c r="C8324" s="3"/>
      <c r="D8324" s="3"/>
      <c r="E8324" s="3"/>
      <c r="F8324" s="3"/>
      <c r="G8324" s="3"/>
      <c r="H8324" s="3"/>
      <c r="I8324" s="3"/>
      <c r="J8324" s="3"/>
      <c r="K8324" s="3"/>
      <c r="L8324" s="8"/>
      <c r="M8324" s="1"/>
      <c r="W8324" s="15"/>
    </row>
    <row r="8325" spans="2:23" ht="0" hidden="1" customHeight="1" x14ac:dyDescent="0.2">
      <c r="B8325" s="3"/>
      <c r="C8325" s="3"/>
      <c r="D8325" s="3"/>
      <c r="E8325" s="3"/>
      <c r="F8325" s="3"/>
      <c r="G8325" s="3"/>
      <c r="H8325" s="3"/>
      <c r="I8325" s="3"/>
      <c r="J8325" s="3"/>
      <c r="K8325" s="3"/>
      <c r="L8325" s="8"/>
      <c r="M8325" s="1"/>
      <c r="W8325" s="15"/>
    </row>
    <row r="8326" spans="2:23" ht="0" hidden="1" customHeight="1" x14ac:dyDescent="0.2">
      <c r="B8326" s="3"/>
      <c r="C8326" s="3"/>
      <c r="D8326" s="3"/>
      <c r="E8326" s="3"/>
      <c r="F8326" s="3"/>
      <c r="G8326" s="3"/>
      <c r="H8326" s="3"/>
      <c r="I8326" s="3"/>
      <c r="J8326" s="3"/>
      <c r="K8326" s="3"/>
      <c r="L8326" s="8"/>
      <c r="M8326" s="1"/>
      <c r="W8326" s="15"/>
    </row>
    <row r="8327" spans="2:23" ht="0" hidden="1" customHeight="1" x14ac:dyDescent="0.2">
      <c r="B8327" s="3"/>
      <c r="C8327" s="3"/>
      <c r="D8327" s="3"/>
      <c r="E8327" s="3"/>
      <c r="F8327" s="3"/>
      <c r="G8327" s="3"/>
      <c r="H8327" s="3"/>
      <c r="I8327" s="3"/>
      <c r="J8327" s="3"/>
      <c r="K8327" s="3"/>
      <c r="L8327" s="8"/>
      <c r="M8327" s="1"/>
      <c r="W8327" s="15"/>
    </row>
    <row r="8328" spans="2:23" ht="0" hidden="1" customHeight="1" x14ac:dyDescent="0.2">
      <c r="B8328" s="3"/>
      <c r="C8328" s="3"/>
      <c r="D8328" s="3"/>
      <c r="E8328" s="3"/>
      <c r="F8328" s="3"/>
      <c r="G8328" s="3"/>
      <c r="H8328" s="3"/>
      <c r="I8328" s="3"/>
      <c r="J8328" s="3"/>
      <c r="K8328" s="3"/>
      <c r="L8328" s="8"/>
      <c r="M8328" s="1"/>
      <c r="W8328" s="15"/>
    </row>
    <row r="8329" spans="2:23" ht="0" hidden="1" customHeight="1" x14ac:dyDescent="0.2">
      <c r="B8329" s="3"/>
      <c r="C8329" s="3"/>
      <c r="D8329" s="3"/>
      <c r="E8329" s="3"/>
      <c r="F8329" s="3"/>
      <c r="G8329" s="3"/>
      <c r="H8329" s="3"/>
      <c r="I8329" s="3"/>
      <c r="J8329" s="3"/>
      <c r="K8329" s="3"/>
      <c r="L8329" s="8"/>
      <c r="M8329" s="1"/>
      <c r="W8329" s="15"/>
    </row>
    <row r="8330" spans="2:23" ht="0" hidden="1" customHeight="1" x14ac:dyDescent="0.2">
      <c r="B8330" s="3"/>
      <c r="C8330" s="3"/>
      <c r="D8330" s="3"/>
      <c r="E8330" s="3"/>
      <c r="F8330" s="3"/>
      <c r="G8330" s="3"/>
      <c r="H8330" s="3"/>
      <c r="I8330" s="3"/>
      <c r="J8330" s="3"/>
      <c r="K8330" s="3"/>
      <c r="L8330" s="8"/>
      <c r="M8330" s="1"/>
      <c r="W8330" s="15"/>
    </row>
    <row r="8331" spans="2:23" ht="0" hidden="1" customHeight="1" x14ac:dyDescent="0.2">
      <c r="B8331" s="3"/>
      <c r="C8331" s="3"/>
      <c r="D8331" s="3"/>
      <c r="E8331" s="3"/>
      <c r="F8331" s="3"/>
      <c r="G8331" s="3"/>
      <c r="H8331" s="3"/>
      <c r="I8331" s="3"/>
      <c r="J8331" s="3"/>
      <c r="K8331" s="3"/>
      <c r="L8331" s="8"/>
      <c r="M8331" s="1"/>
      <c r="W8331" s="15"/>
    </row>
    <row r="8332" spans="2:23" ht="0" hidden="1" customHeight="1" x14ac:dyDescent="0.2">
      <c r="B8332" s="3"/>
      <c r="C8332" s="3"/>
      <c r="D8332" s="3"/>
      <c r="E8332" s="3"/>
      <c r="F8332" s="3"/>
      <c r="G8332" s="3"/>
      <c r="H8332" s="3"/>
      <c r="I8332" s="3"/>
      <c r="J8332" s="3"/>
      <c r="K8332" s="3"/>
      <c r="L8332" s="8"/>
      <c r="M8332" s="1"/>
      <c r="W8332" s="15"/>
    </row>
    <row r="8333" spans="2:23" ht="0" hidden="1" customHeight="1" x14ac:dyDescent="0.2">
      <c r="B8333" s="3"/>
      <c r="C8333" s="3"/>
      <c r="D8333" s="3"/>
      <c r="E8333" s="3"/>
      <c r="F8333" s="3"/>
      <c r="G8333" s="3"/>
      <c r="H8333" s="3"/>
      <c r="I8333" s="3"/>
      <c r="J8333" s="3"/>
      <c r="K8333" s="3"/>
      <c r="L8333" s="8"/>
      <c r="M8333" s="1"/>
      <c r="W8333" s="15"/>
    </row>
    <row r="8334" spans="2:23" ht="0" hidden="1" customHeight="1" x14ac:dyDescent="0.2">
      <c r="B8334" s="3"/>
      <c r="C8334" s="3"/>
      <c r="D8334" s="3"/>
      <c r="E8334" s="3"/>
      <c r="F8334" s="3"/>
      <c r="G8334" s="3"/>
      <c r="H8334" s="3"/>
      <c r="I8334" s="3"/>
      <c r="J8334" s="3"/>
      <c r="K8334" s="3"/>
      <c r="L8334" s="8"/>
      <c r="M8334" s="1"/>
      <c r="W8334" s="15"/>
    </row>
    <row r="8335" spans="2:23" ht="0" hidden="1" customHeight="1" x14ac:dyDescent="0.2">
      <c r="B8335" s="3"/>
      <c r="C8335" s="3"/>
      <c r="D8335" s="3"/>
      <c r="E8335" s="3"/>
      <c r="F8335" s="3"/>
      <c r="G8335" s="3"/>
      <c r="H8335" s="3"/>
      <c r="I8335" s="3"/>
      <c r="J8335" s="3"/>
      <c r="K8335" s="3"/>
      <c r="L8335" s="8"/>
      <c r="M8335" s="1"/>
      <c r="W8335" s="15"/>
    </row>
    <row r="8336" spans="2:23" ht="0" hidden="1" customHeight="1" x14ac:dyDescent="0.2">
      <c r="B8336" s="3"/>
      <c r="C8336" s="3"/>
      <c r="D8336" s="3"/>
      <c r="E8336" s="3"/>
      <c r="F8336" s="3"/>
      <c r="G8336" s="3"/>
      <c r="H8336" s="3"/>
      <c r="I8336" s="3"/>
      <c r="J8336" s="3"/>
      <c r="K8336" s="3"/>
      <c r="L8336" s="8"/>
      <c r="M8336" s="1"/>
      <c r="W8336" s="15"/>
    </row>
    <row r="8337" spans="2:23" ht="0" hidden="1" customHeight="1" x14ac:dyDescent="0.2">
      <c r="B8337" s="3"/>
      <c r="C8337" s="3"/>
      <c r="D8337" s="3"/>
      <c r="E8337" s="3"/>
      <c r="F8337" s="3"/>
      <c r="G8337" s="3"/>
      <c r="H8337" s="3"/>
      <c r="I8337" s="3"/>
      <c r="J8337" s="3"/>
      <c r="K8337" s="3"/>
      <c r="L8337" s="8"/>
      <c r="M8337" s="1"/>
      <c r="W8337" s="15"/>
    </row>
    <row r="8338" spans="2:23" ht="0" hidden="1" customHeight="1" x14ac:dyDescent="0.2">
      <c r="B8338" s="3"/>
      <c r="C8338" s="3"/>
      <c r="D8338" s="3"/>
      <c r="E8338" s="3"/>
      <c r="F8338" s="3"/>
      <c r="G8338" s="3"/>
      <c r="H8338" s="3"/>
      <c r="I8338" s="3"/>
      <c r="J8338" s="3"/>
      <c r="K8338" s="3"/>
      <c r="L8338" s="8"/>
      <c r="M8338" s="1"/>
      <c r="W8338" s="15"/>
    </row>
    <row r="8339" spans="2:23" ht="0" hidden="1" customHeight="1" x14ac:dyDescent="0.2">
      <c r="B8339" s="3"/>
      <c r="C8339" s="3"/>
      <c r="D8339" s="3"/>
      <c r="E8339" s="3"/>
      <c r="F8339" s="3"/>
      <c r="G8339" s="3"/>
      <c r="H8339" s="3"/>
      <c r="I8339" s="3"/>
      <c r="J8339" s="3"/>
      <c r="K8339" s="3"/>
      <c r="L8339" s="8"/>
      <c r="M8339" s="1"/>
      <c r="W8339" s="15"/>
    </row>
    <row r="8340" spans="2:23" ht="0" hidden="1" customHeight="1" x14ac:dyDescent="0.2">
      <c r="B8340" s="3"/>
      <c r="C8340" s="3"/>
      <c r="D8340" s="3"/>
      <c r="E8340" s="3"/>
      <c r="F8340" s="3"/>
      <c r="G8340" s="3"/>
      <c r="H8340" s="3"/>
      <c r="I8340" s="3"/>
      <c r="J8340" s="3"/>
      <c r="K8340" s="3"/>
      <c r="L8340" s="8"/>
      <c r="M8340" s="1"/>
      <c r="W8340" s="15"/>
    </row>
    <row r="8341" spans="2:23" ht="0" hidden="1" customHeight="1" x14ac:dyDescent="0.2">
      <c r="B8341" s="3"/>
      <c r="C8341" s="3"/>
      <c r="D8341" s="3"/>
      <c r="E8341" s="3"/>
      <c r="F8341" s="3"/>
      <c r="G8341" s="3"/>
      <c r="H8341" s="3"/>
      <c r="I8341" s="3"/>
      <c r="J8341" s="3"/>
      <c r="K8341" s="3"/>
      <c r="L8341" s="8"/>
      <c r="M8341" s="1"/>
      <c r="W8341" s="15"/>
    </row>
    <row r="8342" spans="2:23" ht="0" hidden="1" customHeight="1" x14ac:dyDescent="0.2">
      <c r="B8342" s="3"/>
      <c r="C8342" s="3"/>
      <c r="D8342" s="3"/>
      <c r="E8342" s="3"/>
      <c r="F8342" s="3"/>
      <c r="G8342" s="3"/>
      <c r="H8342" s="3"/>
      <c r="I8342" s="3"/>
      <c r="J8342" s="3"/>
      <c r="K8342" s="3"/>
      <c r="L8342" s="8"/>
      <c r="M8342" s="1"/>
      <c r="W8342" s="15"/>
    </row>
    <row r="8343" spans="2:23" ht="0" hidden="1" customHeight="1" x14ac:dyDescent="0.2">
      <c r="B8343" s="3"/>
      <c r="C8343" s="3"/>
      <c r="D8343" s="3"/>
      <c r="E8343" s="3"/>
      <c r="F8343" s="3"/>
      <c r="G8343" s="3"/>
      <c r="H8343" s="3"/>
      <c r="I8343" s="3"/>
      <c r="J8343" s="3"/>
      <c r="K8343" s="3"/>
      <c r="L8343" s="8"/>
      <c r="M8343" s="1"/>
      <c r="W8343" s="15"/>
    </row>
    <row r="8344" spans="2:23" ht="0" hidden="1" customHeight="1" x14ac:dyDescent="0.2">
      <c r="B8344" s="3"/>
      <c r="C8344" s="3"/>
      <c r="D8344" s="3"/>
      <c r="E8344" s="3"/>
      <c r="F8344" s="3"/>
      <c r="G8344" s="3"/>
      <c r="H8344" s="3"/>
      <c r="I8344" s="3"/>
      <c r="J8344" s="3"/>
      <c r="K8344" s="3"/>
      <c r="L8344" s="8"/>
      <c r="M8344" s="1"/>
      <c r="W8344" s="15"/>
    </row>
    <row r="8345" spans="2:23" ht="0" hidden="1" customHeight="1" x14ac:dyDescent="0.2">
      <c r="B8345" s="3"/>
      <c r="C8345" s="3"/>
      <c r="D8345" s="3"/>
      <c r="E8345" s="3"/>
      <c r="F8345" s="3"/>
      <c r="G8345" s="3"/>
      <c r="H8345" s="3"/>
      <c r="I8345" s="3"/>
      <c r="J8345" s="3"/>
      <c r="K8345" s="3"/>
      <c r="L8345" s="8"/>
      <c r="M8345" s="1"/>
      <c r="W8345" s="15"/>
    </row>
    <row r="8346" spans="2:23" ht="0" hidden="1" customHeight="1" x14ac:dyDescent="0.2">
      <c r="B8346" s="3"/>
      <c r="C8346" s="3"/>
      <c r="D8346" s="3"/>
      <c r="E8346" s="3"/>
      <c r="F8346" s="3"/>
      <c r="G8346" s="3"/>
      <c r="H8346" s="3"/>
      <c r="I8346" s="3"/>
      <c r="J8346" s="3"/>
      <c r="K8346" s="3"/>
      <c r="L8346" s="8"/>
      <c r="M8346" s="1"/>
      <c r="W8346" s="15"/>
    </row>
    <row r="8347" spans="2:23" ht="0" hidden="1" customHeight="1" x14ac:dyDescent="0.2">
      <c r="B8347" s="3"/>
      <c r="C8347" s="3"/>
      <c r="D8347" s="3"/>
      <c r="E8347" s="3"/>
      <c r="F8347" s="3"/>
      <c r="G8347" s="3"/>
      <c r="H8347" s="3"/>
      <c r="I8347" s="3"/>
      <c r="J8347" s="3"/>
      <c r="K8347" s="3"/>
      <c r="L8347" s="8"/>
      <c r="M8347" s="1"/>
      <c r="W8347" s="15"/>
    </row>
    <row r="8348" spans="2:23" ht="0" hidden="1" customHeight="1" x14ac:dyDescent="0.2">
      <c r="B8348" s="3"/>
      <c r="C8348" s="3"/>
      <c r="D8348" s="3"/>
      <c r="E8348" s="3"/>
      <c r="F8348" s="3"/>
      <c r="G8348" s="3"/>
      <c r="H8348" s="3"/>
      <c r="I8348" s="3"/>
      <c r="J8348" s="3"/>
      <c r="K8348" s="3"/>
      <c r="L8348" s="8"/>
      <c r="M8348" s="1"/>
      <c r="W8348" s="15"/>
    </row>
    <row r="8349" spans="2:23" ht="0" hidden="1" customHeight="1" x14ac:dyDescent="0.2">
      <c r="B8349" s="3"/>
      <c r="C8349" s="3"/>
      <c r="D8349" s="3"/>
      <c r="E8349" s="3"/>
      <c r="F8349" s="3"/>
      <c r="G8349" s="3"/>
      <c r="H8349" s="3"/>
      <c r="I8349" s="3"/>
      <c r="J8349" s="3"/>
      <c r="K8349" s="3"/>
      <c r="L8349" s="8"/>
      <c r="M8349" s="1"/>
      <c r="W8349" s="15"/>
    </row>
    <row r="8350" spans="2:23" ht="0" hidden="1" customHeight="1" x14ac:dyDescent="0.2">
      <c r="B8350" s="3"/>
      <c r="C8350" s="3"/>
      <c r="D8350" s="3"/>
      <c r="E8350" s="3"/>
      <c r="F8350" s="3"/>
      <c r="G8350" s="3"/>
      <c r="H8350" s="3"/>
      <c r="I8350" s="3"/>
      <c r="J8350" s="3"/>
      <c r="K8350" s="3"/>
      <c r="L8350" s="8"/>
      <c r="M8350" s="1"/>
      <c r="W8350" s="15"/>
    </row>
    <row r="8351" spans="2:23" ht="0" hidden="1" customHeight="1" x14ac:dyDescent="0.2">
      <c r="B8351" s="3"/>
      <c r="C8351" s="3"/>
      <c r="D8351" s="3"/>
      <c r="E8351" s="3"/>
      <c r="F8351" s="3"/>
      <c r="G8351" s="3"/>
      <c r="H8351" s="3"/>
      <c r="I8351" s="3"/>
      <c r="J8351" s="3"/>
      <c r="K8351" s="3"/>
      <c r="L8351" s="8"/>
      <c r="M8351" s="1"/>
      <c r="W8351" s="15"/>
    </row>
    <row r="8352" spans="2:23" ht="0" hidden="1" customHeight="1" x14ac:dyDescent="0.2">
      <c r="B8352" s="3"/>
      <c r="C8352" s="3"/>
      <c r="D8352" s="3"/>
      <c r="E8352" s="3"/>
      <c r="F8352" s="3"/>
      <c r="G8352" s="3"/>
      <c r="H8352" s="3"/>
      <c r="I8352" s="3"/>
      <c r="J8352" s="3"/>
      <c r="K8352" s="3"/>
      <c r="L8352" s="8"/>
      <c r="M8352" s="1"/>
      <c r="W8352" s="15"/>
    </row>
    <row r="8353" spans="2:23" ht="0" hidden="1" customHeight="1" x14ac:dyDescent="0.2">
      <c r="B8353" s="3"/>
      <c r="C8353" s="3"/>
      <c r="D8353" s="3"/>
      <c r="E8353" s="3"/>
      <c r="F8353" s="3"/>
      <c r="G8353" s="3"/>
      <c r="H8353" s="3"/>
      <c r="I8353" s="3"/>
      <c r="J8353" s="3"/>
      <c r="K8353" s="3"/>
      <c r="L8353" s="8"/>
      <c r="M8353" s="1"/>
      <c r="W8353" s="15"/>
    </row>
    <row r="8354" spans="2:23" ht="0" hidden="1" customHeight="1" x14ac:dyDescent="0.2">
      <c r="B8354" s="3"/>
      <c r="C8354" s="3"/>
      <c r="D8354" s="3"/>
      <c r="E8354" s="3"/>
      <c r="F8354" s="3"/>
      <c r="G8354" s="3"/>
      <c r="H8354" s="3"/>
      <c r="I8354" s="3"/>
      <c r="J8354" s="3"/>
      <c r="K8354" s="3"/>
      <c r="L8354" s="8"/>
      <c r="M8354" s="1"/>
      <c r="W8354" s="15"/>
    </row>
    <row r="8355" spans="2:23" ht="0" hidden="1" customHeight="1" x14ac:dyDescent="0.2">
      <c r="B8355" s="3"/>
      <c r="C8355" s="3"/>
      <c r="D8355" s="3"/>
      <c r="E8355" s="3"/>
      <c r="F8355" s="3"/>
      <c r="G8355" s="3"/>
      <c r="H8355" s="3"/>
      <c r="I8355" s="3"/>
      <c r="J8355" s="3"/>
      <c r="K8355" s="3"/>
      <c r="L8355" s="8"/>
      <c r="M8355" s="1"/>
      <c r="W8355" s="15"/>
    </row>
    <row r="8356" spans="2:23" ht="0" hidden="1" customHeight="1" x14ac:dyDescent="0.2">
      <c r="B8356" s="3"/>
      <c r="C8356" s="3"/>
      <c r="D8356" s="3"/>
      <c r="E8356" s="3"/>
      <c r="F8356" s="3"/>
      <c r="G8356" s="3"/>
      <c r="H8356" s="3"/>
      <c r="I8356" s="3"/>
      <c r="J8356" s="3"/>
      <c r="K8356" s="3"/>
      <c r="L8356" s="8"/>
      <c r="M8356" s="1"/>
      <c r="W8356" s="15"/>
    </row>
    <row r="8357" spans="2:23" ht="0" hidden="1" customHeight="1" x14ac:dyDescent="0.2">
      <c r="B8357" s="3"/>
      <c r="C8357" s="3"/>
      <c r="D8357" s="3"/>
      <c r="E8357" s="3"/>
      <c r="F8357" s="3"/>
      <c r="G8357" s="3"/>
      <c r="H8357" s="3"/>
      <c r="I8357" s="3"/>
      <c r="J8357" s="3"/>
      <c r="K8357" s="3"/>
      <c r="L8357" s="8"/>
      <c r="M8357" s="1"/>
      <c r="W8357" s="15"/>
    </row>
    <row r="8358" spans="2:23" ht="0" hidden="1" customHeight="1" x14ac:dyDescent="0.2">
      <c r="B8358" s="3"/>
      <c r="C8358" s="3"/>
      <c r="D8358" s="3"/>
      <c r="E8358" s="3"/>
      <c r="F8358" s="3"/>
      <c r="G8358" s="3"/>
      <c r="H8358" s="3"/>
      <c r="I8358" s="3"/>
      <c r="J8358" s="3"/>
      <c r="K8358" s="3"/>
      <c r="L8358" s="8"/>
      <c r="M8358" s="1"/>
      <c r="W8358" s="15"/>
    </row>
    <row r="8359" spans="2:23" ht="0" hidden="1" customHeight="1" x14ac:dyDescent="0.2">
      <c r="B8359" s="3"/>
      <c r="C8359" s="3"/>
      <c r="D8359" s="3"/>
      <c r="E8359" s="3"/>
      <c r="F8359" s="3"/>
      <c r="G8359" s="3"/>
      <c r="H8359" s="3"/>
      <c r="I8359" s="3"/>
      <c r="J8359" s="3"/>
      <c r="K8359" s="3"/>
      <c r="L8359" s="8"/>
      <c r="M8359" s="1"/>
      <c r="W8359" s="15"/>
    </row>
    <row r="8360" spans="2:23" ht="0" hidden="1" customHeight="1" x14ac:dyDescent="0.2">
      <c r="B8360" s="3"/>
      <c r="C8360" s="3"/>
      <c r="D8360" s="3"/>
      <c r="E8360" s="3"/>
      <c r="F8360" s="3"/>
      <c r="G8360" s="3"/>
      <c r="H8360" s="3"/>
      <c r="I8360" s="3"/>
      <c r="J8360" s="3"/>
      <c r="K8360" s="3"/>
      <c r="L8360" s="8"/>
      <c r="M8360" s="1"/>
      <c r="W8360" s="15"/>
    </row>
    <row r="8361" spans="2:23" ht="0" hidden="1" customHeight="1" x14ac:dyDescent="0.2">
      <c r="B8361" s="3"/>
      <c r="C8361" s="3"/>
      <c r="D8361" s="3"/>
      <c r="E8361" s="3"/>
      <c r="F8361" s="3"/>
      <c r="G8361" s="3"/>
      <c r="H8361" s="3"/>
      <c r="I8361" s="3"/>
      <c r="J8361" s="3"/>
      <c r="K8361" s="3"/>
      <c r="L8361" s="8"/>
      <c r="M8361" s="1"/>
      <c r="W8361" s="15"/>
    </row>
    <row r="8362" spans="2:23" ht="0" hidden="1" customHeight="1" x14ac:dyDescent="0.2">
      <c r="B8362" s="3"/>
      <c r="C8362" s="3"/>
      <c r="D8362" s="3"/>
      <c r="E8362" s="3"/>
      <c r="F8362" s="3"/>
      <c r="G8362" s="3"/>
      <c r="H8362" s="3"/>
      <c r="I8362" s="3"/>
      <c r="J8362" s="3"/>
      <c r="K8362" s="3"/>
      <c r="L8362" s="8"/>
      <c r="M8362" s="1"/>
      <c r="W8362" s="15"/>
    </row>
    <row r="8363" spans="2:23" ht="0" hidden="1" customHeight="1" x14ac:dyDescent="0.2">
      <c r="B8363" s="3"/>
      <c r="C8363" s="3"/>
      <c r="D8363" s="3"/>
      <c r="E8363" s="3"/>
      <c r="F8363" s="3"/>
      <c r="G8363" s="3"/>
      <c r="H8363" s="3"/>
      <c r="I8363" s="3"/>
      <c r="J8363" s="3"/>
      <c r="K8363" s="3"/>
      <c r="L8363" s="8"/>
      <c r="M8363" s="1"/>
      <c r="W8363" s="15"/>
    </row>
    <row r="8364" spans="2:23" ht="0" hidden="1" customHeight="1" x14ac:dyDescent="0.2">
      <c r="B8364" s="3"/>
      <c r="C8364" s="3"/>
      <c r="D8364" s="3"/>
      <c r="E8364" s="3"/>
      <c r="F8364" s="3"/>
      <c r="G8364" s="3"/>
      <c r="H8364" s="3"/>
      <c r="I8364" s="3"/>
      <c r="J8364" s="3"/>
      <c r="K8364" s="3"/>
      <c r="L8364" s="8"/>
      <c r="M8364" s="1"/>
      <c r="W8364" s="15"/>
    </row>
    <row r="8365" spans="2:23" ht="0" hidden="1" customHeight="1" x14ac:dyDescent="0.2">
      <c r="B8365" s="3"/>
      <c r="C8365" s="3"/>
      <c r="D8365" s="3"/>
      <c r="E8365" s="3"/>
      <c r="F8365" s="3"/>
      <c r="G8365" s="3"/>
      <c r="H8365" s="3"/>
      <c r="I8365" s="3"/>
      <c r="J8365" s="3"/>
      <c r="K8365" s="3"/>
      <c r="L8365" s="8"/>
      <c r="M8365" s="1"/>
      <c r="W8365" s="15"/>
    </row>
    <row r="8366" spans="2:23" ht="0" hidden="1" customHeight="1" x14ac:dyDescent="0.2">
      <c r="B8366" s="3"/>
      <c r="C8366" s="3"/>
      <c r="D8366" s="3"/>
      <c r="E8366" s="3"/>
      <c r="F8366" s="3"/>
      <c r="G8366" s="3"/>
      <c r="H8366" s="3"/>
      <c r="I8366" s="3"/>
      <c r="J8366" s="3"/>
      <c r="K8366" s="3"/>
      <c r="L8366" s="8"/>
      <c r="M8366" s="1"/>
      <c r="W8366" s="15"/>
    </row>
    <row r="8367" spans="2:23" ht="0" hidden="1" customHeight="1" x14ac:dyDescent="0.2">
      <c r="B8367" s="3"/>
      <c r="C8367" s="3"/>
      <c r="D8367" s="3"/>
      <c r="E8367" s="3"/>
      <c r="F8367" s="3"/>
      <c r="G8367" s="3"/>
      <c r="H8367" s="3"/>
      <c r="I8367" s="3"/>
      <c r="J8367" s="3"/>
      <c r="K8367" s="3"/>
      <c r="L8367" s="8"/>
      <c r="M8367" s="1"/>
      <c r="W8367" s="15"/>
    </row>
    <row r="8368" spans="2:23" ht="0" hidden="1" customHeight="1" x14ac:dyDescent="0.2">
      <c r="B8368" s="3"/>
      <c r="C8368" s="3"/>
      <c r="D8368" s="3"/>
      <c r="E8368" s="3"/>
      <c r="F8368" s="3"/>
      <c r="G8368" s="3"/>
      <c r="H8368" s="3"/>
      <c r="I8368" s="3"/>
      <c r="J8368" s="3"/>
      <c r="K8368" s="3"/>
      <c r="L8368" s="8"/>
      <c r="M8368" s="1"/>
      <c r="W8368" s="15"/>
    </row>
    <row r="8369" spans="2:23" ht="0" hidden="1" customHeight="1" x14ac:dyDescent="0.2">
      <c r="B8369" s="3"/>
      <c r="C8369" s="3"/>
      <c r="D8369" s="3"/>
      <c r="E8369" s="3"/>
      <c r="F8369" s="3"/>
      <c r="G8369" s="3"/>
      <c r="H8369" s="3"/>
      <c r="I8369" s="3"/>
      <c r="J8369" s="3"/>
      <c r="K8369" s="3"/>
      <c r="L8369" s="8"/>
      <c r="M8369" s="1"/>
      <c r="W8369" s="15"/>
    </row>
    <row r="8370" spans="2:23" ht="0" hidden="1" customHeight="1" x14ac:dyDescent="0.2">
      <c r="B8370" s="3"/>
      <c r="C8370" s="3"/>
      <c r="D8370" s="3"/>
      <c r="E8370" s="3"/>
      <c r="F8370" s="3"/>
      <c r="G8370" s="3"/>
      <c r="H8370" s="3"/>
      <c r="I8370" s="3"/>
      <c r="J8370" s="3"/>
      <c r="K8370" s="3"/>
      <c r="L8370" s="8"/>
      <c r="M8370" s="1"/>
      <c r="W8370" s="15"/>
    </row>
    <row r="8371" spans="2:23" ht="0" hidden="1" customHeight="1" x14ac:dyDescent="0.2">
      <c r="B8371" s="3"/>
      <c r="C8371" s="3"/>
      <c r="D8371" s="3"/>
      <c r="E8371" s="3"/>
      <c r="F8371" s="3"/>
      <c r="G8371" s="3"/>
      <c r="H8371" s="3"/>
      <c r="I8371" s="3"/>
      <c r="J8371" s="3"/>
      <c r="K8371" s="3"/>
      <c r="L8371" s="8"/>
      <c r="M8371" s="1"/>
      <c r="W8371" s="15"/>
    </row>
    <row r="8372" spans="2:23" ht="0" hidden="1" customHeight="1" x14ac:dyDescent="0.2">
      <c r="B8372" s="3"/>
      <c r="C8372" s="3"/>
      <c r="D8372" s="3"/>
      <c r="E8372" s="3"/>
      <c r="F8372" s="3"/>
      <c r="G8372" s="3"/>
      <c r="H8372" s="3"/>
      <c r="I8372" s="3"/>
      <c r="J8372" s="3"/>
      <c r="K8372" s="3"/>
      <c r="L8372" s="8"/>
      <c r="M8372" s="1"/>
      <c r="W8372" s="15"/>
    </row>
    <row r="8373" spans="2:23" ht="0" hidden="1" customHeight="1" x14ac:dyDescent="0.2">
      <c r="B8373" s="3"/>
      <c r="C8373" s="3"/>
      <c r="D8373" s="3"/>
      <c r="E8373" s="3"/>
      <c r="F8373" s="3"/>
      <c r="G8373" s="3"/>
      <c r="H8373" s="3"/>
      <c r="I8373" s="3"/>
      <c r="J8373" s="3"/>
      <c r="K8373" s="3"/>
      <c r="L8373" s="8"/>
      <c r="M8373" s="1"/>
      <c r="W8373" s="15"/>
    </row>
    <row r="8374" spans="2:23" ht="0" hidden="1" customHeight="1" x14ac:dyDescent="0.2">
      <c r="B8374" s="3"/>
      <c r="C8374" s="3"/>
      <c r="D8374" s="3"/>
      <c r="E8374" s="3"/>
      <c r="F8374" s="3"/>
      <c r="G8374" s="3"/>
      <c r="H8374" s="3"/>
      <c r="I8374" s="3"/>
      <c r="J8374" s="3"/>
      <c r="K8374" s="3"/>
      <c r="L8374" s="8"/>
      <c r="M8374" s="1"/>
      <c r="W8374" s="15"/>
    </row>
    <row r="8375" spans="2:23" ht="0" hidden="1" customHeight="1" x14ac:dyDescent="0.2">
      <c r="B8375" s="3"/>
      <c r="C8375" s="3"/>
      <c r="D8375" s="3"/>
      <c r="E8375" s="3"/>
      <c r="F8375" s="3"/>
      <c r="G8375" s="3"/>
      <c r="H8375" s="3"/>
      <c r="I8375" s="3"/>
      <c r="J8375" s="3"/>
      <c r="K8375" s="3"/>
      <c r="L8375" s="8"/>
      <c r="M8375" s="1"/>
      <c r="W8375" s="15"/>
    </row>
    <row r="8376" spans="2:23" ht="0" hidden="1" customHeight="1" x14ac:dyDescent="0.2">
      <c r="B8376" s="3"/>
      <c r="C8376" s="3"/>
      <c r="D8376" s="3"/>
      <c r="E8376" s="3"/>
      <c r="F8376" s="3"/>
      <c r="G8376" s="3"/>
      <c r="H8376" s="3"/>
      <c r="I8376" s="3"/>
      <c r="J8376" s="3"/>
      <c r="K8376" s="3"/>
      <c r="L8376" s="8"/>
      <c r="M8376" s="1"/>
      <c r="W8376" s="15"/>
    </row>
    <row r="8377" spans="2:23" ht="0" hidden="1" customHeight="1" x14ac:dyDescent="0.2">
      <c r="B8377" s="3"/>
      <c r="C8377" s="3"/>
      <c r="D8377" s="3"/>
      <c r="E8377" s="3"/>
      <c r="F8377" s="3"/>
      <c r="G8377" s="3"/>
      <c r="H8377" s="3"/>
      <c r="I8377" s="3"/>
      <c r="J8377" s="3"/>
      <c r="K8377" s="3"/>
      <c r="L8377" s="8"/>
      <c r="M8377" s="1"/>
      <c r="W8377" s="15"/>
    </row>
    <row r="8378" spans="2:23" ht="0" hidden="1" customHeight="1" x14ac:dyDescent="0.2">
      <c r="B8378" s="3"/>
      <c r="C8378" s="3"/>
      <c r="D8378" s="3"/>
      <c r="E8378" s="3"/>
      <c r="F8378" s="3"/>
      <c r="G8378" s="3"/>
      <c r="H8378" s="3"/>
      <c r="I8378" s="3"/>
      <c r="J8378" s="3"/>
      <c r="K8378" s="3"/>
      <c r="L8378" s="8"/>
      <c r="M8378" s="1"/>
      <c r="W8378" s="15"/>
    </row>
    <row r="8379" spans="2:23" ht="0" hidden="1" customHeight="1" x14ac:dyDescent="0.2">
      <c r="B8379" s="3"/>
      <c r="C8379" s="3"/>
      <c r="D8379" s="3"/>
      <c r="E8379" s="3"/>
      <c r="F8379" s="3"/>
      <c r="G8379" s="3"/>
      <c r="H8379" s="3"/>
      <c r="I8379" s="3"/>
      <c r="J8379" s="3"/>
      <c r="K8379" s="3"/>
      <c r="L8379" s="8"/>
      <c r="M8379" s="1"/>
      <c r="W8379" s="15"/>
    </row>
    <row r="8380" spans="2:23" ht="0" hidden="1" customHeight="1" x14ac:dyDescent="0.2">
      <c r="B8380" s="3"/>
      <c r="C8380" s="3"/>
      <c r="D8380" s="3"/>
      <c r="E8380" s="3"/>
      <c r="F8380" s="3"/>
      <c r="G8380" s="3"/>
      <c r="H8380" s="3"/>
      <c r="I8380" s="3"/>
      <c r="J8380" s="3"/>
      <c r="K8380" s="3"/>
      <c r="L8380" s="8"/>
      <c r="M8380" s="1"/>
      <c r="W8380" s="15"/>
    </row>
    <row r="8381" spans="2:23" ht="0" hidden="1" customHeight="1" x14ac:dyDescent="0.2">
      <c r="B8381" s="3"/>
      <c r="C8381" s="3"/>
      <c r="D8381" s="3"/>
      <c r="E8381" s="3"/>
      <c r="F8381" s="3"/>
      <c r="G8381" s="3"/>
      <c r="H8381" s="3"/>
      <c r="I8381" s="3"/>
      <c r="J8381" s="3"/>
      <c r="K8381" s="3"/>
      <c r="L8381" s="8"/>
      <c r="M8381" s="1"/>
      <c r="W8381" s="15"/>
    </row>
    <row r="8382" spans="2:23" ht="0" hidden="1" customHeight="1" x14ac:dyDescent="0.2">
      <c r="B8382" s="3"/>
      <c r="C8382" s="3"/>
      <c r="D8382" s="3"/>
      <c r="E8382" s="3"/>
      <c r="F8382" s="3"/>
      <c r="G8382" s="3"/>
      <c r="H8382" s="3"/>
      <c r="I8382" s="3"/>
      <c r="J8382" s="3"/>
      <c r="K8382" s="3"/>
      <c r="L8382" s="8"/>
      <c r="M8382" s="1"/>
      <c r="W8382" s="15"/>
    </row>
    <row r="8383" spans="2:23" ht="0" hidden="1" customHeight="1" x14ac:dyDescent="0.2">
      <c r="B8383" s="3"/>
      <c r="C8383" s="3"/>
      <c r="D8383" s="3"/>
      <c r="E8383" s="3"/>
      <c r="F8383" s="3"/>
      <c r="G8383" s="3"/>
      <c r="H8383" s="3"/>
      <c r="I8383" s="3"/>
      <c r="J8383" s="3"/>
      <c r="K8383" s="3"/>
      <c r="L8383" s="8"/>
      <c r="M8383" s="1"/>
      <c r="W8383" s="15"/>
    </row>
    <row r="8384" spans="2:23" ht="0" hidden="1" customHeight="1" x14ac:dyDescent="0.2">
      <c r="B8384" s="3"/>
      <c r="C8384" s="3"/>
      <c r="D8384" s="3"/>
      <c r="E8384" s="3"/>
      <c r="F8384" s="3"/>
      <c r="G8384" s="3"/>
      <c r="H8384" s="3"/>
      <c r="I8384" s="3"/>
      <c r="J8384" s="3"/>
      <c r="K8384" s="3"/>
      <c r="L8384" s="8"/>
      <c r="M8384" s="1"/>
      <c r="W8384" s="15"/>
    </row>
    <row r="8385" spans="2:23" ht="0" hidden="1" customHeight="1" x14ac:dyDescent="0.2">
      <c r="B8385" s="3"/>
      <c r="C8385" s="3"/>
      <c r="D8385" s="3"/>
      <c r="E8385" s="3"/>
      <c r="F8385" s="3"/>
      <c r="G8385" s="3"/>
      <c r="H8385" s="3"/>
      <c r="I8385" s="3"/>
      <c r="J8385" s="3"/>
      <c r="K8385" s="3"/>
      <c r="L8385" s="8"/>
      <c r="M8385" s="1"/>
      <c r="W8385" s="15"/>
    </row>
    <row r="8386" spans="2:23" ht="0" hidden="1" customHeight="1" x14ac:dyDescent="0.2">
      <c r="B8386" s="3"/>
      <c r="C8386" s="3"/>
      <c r="D8386" s="3"/>
      <c r="E8386" s="3"/>
      <c r="F8386" s="3"/>
      <c r="G8386" s="3"/>
      <c r="H8386" s="3"/>
      <c r="I8386" s="3"/>
      <c r="J8386" s="3"/>
      <c r="K8386" s="3"/>
      <c r="L8386" s="8"/>
      <c r="M8386" s="1"/>
      <c r="W8386" s="15"/>
    </row>
    <row r="8387" spans="2:23" ht="0" hidden="1" customHeight="1" x14ac:dyDescent="0.2">
      <c r="B8387" s="3"/>
      <c r="C8387" s="3"/>
      <c r="D8387" s="3"/>
      <c r="E8387" s="3"/>
      <c r="F8387" s="3"/>
      <c r="G8387" s="3"/>
      <c r="H8387" s="3"/>
      <c r="I8387" s="3"/>
      <c r="J8387" s="3"/>
      <c r="K8387" s="3"/>
      <c r="L8387" s="8"/>
      <c r="M8387" s="1"/>
      <c r="W8387" s="15"/>
    </row>
    <row r="8388" spans="2:23" ht="0" hidden="1" customHeight="1" x14ac:dyDescent="0.2">
      <c r="B8388" s="3"/>
      <c r="C8388" s="3"/>
      <c r="D8388" s="3"/>
      <c r="E8388" s="3"/>
      <c r="F8388" s="3"/>
      <c r="G8388" s="3"/>
      <c r="H8388" s="3"/>
      <c r="I8388" s="3"/>
      <c r="J8388" s="3"/>
      <c r="K8388" s="3"/>
      <c r="L8388" s="8"/>
      <c r="M8388" s="1"/>
      <c r="W8388" s="15"/>
    </row>
    <row r="8389" spans="2:23" ht="0" hidden="1" customHeight="1" x14ac:dyDescent="0.2">
      <c r="B8389" s="3"/>
      <c r="C8389" s="3"/>
      <c r="D8389" s="3"/>
      <c r="E8389" s="3"/>
      <c r="F8389" s="3"/>
      <c r="G8389" s="3"/>
      <c r="H8389" s="3"/>
      <c r="I8389" s="3"/>
      <c r="J8389" s="3"/>
      <c r="K8389" s="3"/>
      <c r="L8389" s="8"/>
      <c r="M8389" s="1"/>
      <c r="W8389" s="15"/>
    </row>
    <row r="8390" spans="2:23" ht="0" hidden="1" customHeight="1" x14ac:dyDescent="0.2">
      <c r="B8390" s="3"/>
      <c r="C8390" s="3"/>
      <c r="D8390" s="3"/>
      <c r="E8390" s="3"/>
      <c r="F8390" s="3"/>
      <c r="G8390" s="3"/>
      <c r="H8390" s="3"/>
      <c r="I8390" s="3"/>
      <c r="J8390" s="3"/>
      <c r="K8390" s="3"/>
      <c r="L8390" s="8"/>
      <c r="M8390" s="1"/>
      <c r="W8390" s="15"/>
    </row>
    <row r="8391" spans="2:23" ht="0" hidden="1" customHeight="1" x14ac:dyDescent="0.2">
      <c r="B8391" s="3"/>
      <c r="C8391" s="3"/>
      <c r="D8391" s="3"/>
      <c r="E8391" s="3"/>
      <c r="F8391" s="3"/>
      <c r="G8391" s="3"/>
      <c r="H8391" s="3"/>
      <c r="I8391" s="3"/>
      <c r="J8391" s="3"/>
      <c r="K8391" s="3"/>
      <c r="L8391" s="8"/>
      <c r="M8391" s="1"/>
      <c r="W8391" s="15"/>
    </row>
    <row r="8392" spans="2:23" ht="0" hidden="1" customHeight="1" x14ac:dyDescent="0.2">
      <c r="B8392" s="3"/>
      <c r="C8392" s="3"/>
      <c r="D8392" s="3"/>
      <c r="E8392" s="3"/>
      <c r="F8392" s="3"/>
      <c r="G8392" s="3"/>
      <c r="H8392" s="3"/>
      <c r="I8392" s="3"/>
      <c r="J8392" s="3"/>
      <c r="K8392" s="3"/>
      <c r="L8392" s="8"/>
      <c r="M8392" s="1"/>
      <c r="W8392" s="15"/>
    </row>
    <row r="8393" spans="2:23" ht="0" hidden="1" customHeight="1" x14ac:dyDescent="0.2">
      <c r="B8393" s="3"/>
      <c r="C8393" s="3"/>
      <c r="D8393" s="3"/>
      <c r="E8393" s="3"/>
      <c r="F8393" s="3"/>
      <c r="G8393" s="3"/>
      <c r="H8393" s="3"/>
      <c r="I8393" s="3"/>
      <c r="J8393" s="3"/>
      <c r="K8393" s="3"/>
      <c r="L8393" s="8"/>
      <c r="M8393" s="1"/>
      <c r="W8393" s="15"/>
    </row>
    <row r="8394" spans="2:23" ht="0" hidden="1" customHeight="1" x14ac:dyDescent="0.2">
      <c r="B8394" s="3"/>
      <c r="C8394" s="3"/>
      <c r="D8394" s="3"/>
      <c r="E8394" s="3"/>
      <c r="F8394" s="3"/>
      <c r="G8394" s="3"/>
      <c r="H8394" s="3"/>
      <c r="I8394" s="3"/>
      <c r="J8394" s="3"/>
      <c r="K8394" s="3"/>
      <c r="L8394" s="8"/>
      <c r="M8394" s="1"/>
      <c r="W8394" s="15"/>
    </row>
    <row r="8395" spans="2:23" ht="0" hidden="1" customHeight="1" x14ac:dyDescent="0.2">
      <c r="B8395" s="3"/>
      <c r="C8395" s="3"/>
      <c r="D8395" s="3"/>
      <c r="E8395" s="3"/>
      <c r="F8395" s="3"/>
      <c r="G8395" s="3"/>
      <c r="H8395" s="3"/>
      <c r="I8395" s="3"/>
      <c r="J8395" s="3"/>
      <c r="K8395" s="3"/>
      <c r="L8395" s="8"/>
      <c r="M8395" s="1"/>
      <c r="W8395" s="15"/>
    </row>
    <row r="8396" spans="2:23" ht="0" hidden="1" customHeight="1" x14ac:dyDescent="0.2">
      <c r="B8396" s="3"/>
      <c r="C8396" s="3"/>
      <c r="D8396" s="3"/>
      <c r="E8396" s="3"/>
      <c r="F8396" s="3"/>
      <c r="G8396" s="3"/>
      <c r="H8396" s="3"/>
      <c r="I8396" s="3"/>
      <c r="J8396" s="3"/>
      <c r="K8396" s="3"/>
      <c r="L8396" s="8"/>
      <c r="M8396" s="1"/>
      <c r="W8396" s="15"/>
    </row>
    <row r="8397" spans="2:23" ht="0" hidden="1" customHeight="1" x14ac:dyDescent="0.2">
      <c r="B8397" s="3"/>
      <c r="C8397" s="3"/>
      <c r="D8397" s="3"/>
      <c r="E8397" s="3"/>
      <c r="F8397" s="3"/>
      <c r="G8397" s="3"/>
      <c r="H8397" s="3"/>
      <c r="I8397" s="3"/>
      <c r="J8397" s="3"/>
      <c r="K8397" s="3"/>
      <c r="L8397" s="8"/>
      <c r="M8397" s="1"/>
      <c r="W8397" s="15"/>
    </row>
    <row r="8398" spans="2:23" ht="0" hidden="1" customHeight="1" x14ac:dyDescent="0.2">
      <c r="B8398" s="3"/>
      <c r="C8398" s="3"/>
      <c r="D8398" s="3"/>
      <c r="E8398" s="3"/>
      <c r="F8398" s="3"/>
      <c r="G8398" s="3"/>
      <c r="H8398" s="3"/>
      <c r="I8398" s="3"/>
      <c r="J8398" s="3"/>
      <c r="K8398" s="3"/>
      <c r="L8398" s="8"/>
      <c r="M8398" s="1"/>
      <c r="W8398" s="15"/>
    </row>
    <row r="8399" spans="2:23" ht="0" hidden="1" customHeight="1" x14ac:dyDescent="0.2">
      <c r="B8399" s="3"/>
      <c r="C8399" s="3"/>
      <c r="D8399" s="3"/>
      <c r="E8399" s="3"/>
      <c r="F8399" s="3"/>
      <c r="G8399" s="3"/>
      <c r="H8399" s="3"/>
      <c r="I8399" s="3"/>
      <c r="J8399" s="3"/>
      <c r="K8399" s="3"/>
      <c r="L8399" s="8"/>
      <c r="M8399" s="1"/>
      <c r="W8399" s="15"/>
    </row>
    <row r="8400" spans="2:23" ht="0" hidden="1" customHeight="1" x14ac:dyDescent="0.2">
      <c r="B8400" s="3"/>
      <c r="C8400" s="3"/>
      <c r="D8400" s="3"/>
      <c r="E8400" s="3"/>
      <c r="F8400" s="3"/>
      <c r="G8400" s="3"/>
      <c r="H8400" s="3"/>
      <c r="I8400" s="3"/>
      <c r="J8400" s="3"/>
      <c r="K8400" s="3"/>
      <c r="L8400" s="8"/>
      <c r="M8400" s="1"/>
      <c r="W8400" s="15"/>
    </row>
    <row r="8401" spans="2:23" ht="0" hidden="1" customHeight="1" x14ac:dyDescent="0.2">
      <c r="B8401" s="3"/>
      <c r="C8401" s="3"/>
      <c r="D8401" s="3"/>
      <c r="E8401" s="3"/>
      <c r="F8401" s="3"/>
      <c r="G8401" s="3"/>
      <c r="H8401" s="3"/>
      <c r="I8401" s="3"/>
      <c r="J8401" s="3"/>
      <c r="K8401" s="3"/>
      <c r="L8401" s="8"/>
      <c r="M8401" s="1"/>
      <c r="W8401" s="15"/>
    </row>
    <row r="8402" spans="2:23" ht="0" hidden="1" customHeight="1" x14ac:dyDescent="0.2">
      <c r="B8402" s="3"/>
      <c r="C8402" s="3"/>
      <c r="D8402" s="3"/>
      <c r="E8402" s="3"/>
      <c r="F8402" s="3"/>
      <c r="G8402" s="3"/>
      <c r="H8402" s="3"/>
      <c r="I8402" s="3"/>
      <c r="J8402" s="3"/>
      <c r="K8402" s="3"/>
      <c r="L8402" s="8"/>
      <c r="M8402" s="1"/>
      <c r="W8402" s="15"/>
    </row>
    <row r="8403" spans="2:23" ht="0" hidden="1" customHeight="1" x14ac:dyDescent="0.2">
      <c r="B8403" s="3"/>
      <c r="C8403" s="3"/>
      <c r="D8403" s="3"/>
      <c r="E8403" s="3"/>
      <c r="F8403" s="3"/>
      <c r="G8403" s="3"/>
      <c r="H8403" s="3"/>
      <c r="I8403" s="3"/>
      <c r="J8403" s="3"/>
      <c r="K8403" s="3"/>
      <c r="L8403" s="8"/>
      <c r="M8403" s="1"/>
      <c r="W8403" s="15"/>
    </row>
    <row r="8404" spans="2:23" ht="0" hidden="1" customHeight="1" x14ac:dyDescent="0.2">
      <c r="B8404" s="3"/>
      <c r="C8404" s="3"/>
      <c r="D8404" s="3"/>
      <c r="E8404" s="3"/>
      <c r="F8404" s="3"/>
      <c r="G8404" s="3"/>
      <c r="H8404" s="3"/>
      <c r="I8404" s="3"/>
      <c r="J8404" s="3"/>
      <c r="K8404" s="3"/>
      <c r="L8404" s="8"/>
      <c r="M8404" s="1"/>
      <c r="W8404" s="15"/>
    </row>
    <row r="8405" spans="2:23" ht="0" hidden="1" customHeight="1" x14ac:dyDescent="0.2">
      <c r="B8405" s="3"/>
      <c r="C8405" s="3"/>
      <c r="D8405" s="3"/>
      <c r="E8405" s="3"/>
      <c r="F8405" s="3"/>
      <c r="G8405" s="3"/>
      <c r="H8405" s="3"/>
      <c r="I8405" s="3"/>
      <c r="J8405" s="3"/>
      <c r="K8405" s="3"/>
      <c r="L8405" s="8"/>
      <c r="M8405" s="1"/>
      <c r="W8405" s="15"/>
    </row>
    <row r="8406" spans="2:23" ht="0" hidden="1" customHeight="1" x14ac:dyDescent="0.2">
      <c r="B8406" s="3"/>
      <c r="C8406" s="3"/>
      <c r="D8406" s="3"/>
      <c r="E8406" s="3"/>
      <c r="F8406" s="3"/>
      <c r="G8406" s="3"/>
      <c r="H8406" s="3"/>
      <c r="I8406" s="3"/>
      <c r="J8406" s="3"/>
      <c r="K8406" s="3"/>
      <c r="L8406" s="8"/>
      <c r="M8406" s="1"/>
      <c r="W8406" s="15"/>
    </row>
    <row r="8407" spans="2:23" ht="0" hidden="1" customHeight="1" x14ac:dyDescent="0.2">
      <c r="B8407" s="3"/>
      <c r="C8407" s="3"/>
      <c r="D8407" s="3"/>
      <c r="E8407" s="3"/>
      <c r="F8407" s="3"/>
      <c r="G8407" s="3"/>
      <c r="H8407" s="3"/>
      <c r="I8407" s="3"/>
      <c r="J8407" s="3"/>
      <c r="K8407" s="3"/>
      <c r="L8407" s="8"/>
      <c r="M8407" s="1"/>
      <c r="W8407" s="15"/>
    </row>
    <row r="8408" spans="2:23" ht="0" hidden="1" customHeight="1" x14ac:dyDescent="0.2">
      <c r="B8408" s="3"/>
      <c r="C8408" s="3"/>
      <c r="D8408" s="3"/>
      <c r="E8408" s="3"/>
      <c r="F8408" s="3"/>
      <c r="G8408" s="3"/>
      <c r="H8408" s="3"/>
      <c r="I8408" s="3"/>
      <c r="J8408" s="3"/>
      <c r="K8408" s="3"/>
      <c r="L8408" s="8"/>
      <c r="M8408" s="1"/>
      <c r="W8408" s="15"/>
    </row>
    <row r="8409" spans="2:23" ht="0" hidden="1" customHeight="1" x14ac:dyDescent="0.2">
      <c r="B8409" s="3"/>
      <c r="C8409" s="3"/>
      <c r="D8409" s="3"/>
      <c r="E8409" s="3"/>
      <c r="F8409" s="3"/>
      <c r="G8409" s="3"/>
      <c r="H8409" s="3"/>
      <c r="I8409" s="3"/>
      <c r="J8409" s="3"/>
      <c r="K8409" s="3"/>
      <c r="L8409" s="8"/>
      <c r="M8409" s="1"/>
      <c r="W8409" s="15"/>
    </row>
    <row r="8410" spans="2:23" ht="0" hidden="1" customHeight="1" x14ac:dyDescent="0.2">
      <c r="B8410" s="3"/>
      <c r="C8410" s="3"/>
      <c r="D8410" s="3"/>
      <c r="E8410" s="3"/>
      <c r="F8410" s="3"/>
      <c r="G8410" s="3"/>
      <c r="H8410" s="3"/>
      <c r="I8410" s="3"/>
      <c r="J8410" s="3"/>
      <c r="K8410" s="3"/>
      <c r="L8410" s="8"/>
      <c r="M8410" s="1"/>
      <c r="W8410" s="15"/>
    </row>
    <row r="8411" spans="2:23" ht="0" hidden="1" customHeight="1" x14ac:dyDescent="0.2">
      <c r="B8411" s="3"/>
      <c r="C8411" s="3"/>
      <c r="D8411" s="3"/>
      <c r="E8411" s="3"/>
      <c r="F8411" s="3"/>
      <c r="G8411" s="3"/>
      <c r="H8411" s="3"/>
      <c r="I8411" s="3"/>
      <c r="J8411" s="3"/>
      <c r="K8411" s="3"/>
      <c r="L8411" s="8"/>
      <c r="M8411" s="1"/>
      <c r="W8411" s="15"/>
    </row>
    <row r="8412" spans="2:23" ht="0" hidden="1" customHeight="1" x14ac:dyDescent="0.2">
      <c r="B8412" s="3"/>
      <c r="C8412" s="3"/>
      <c r="D8412" s="3"/>
      <c r="E8412" s="3"/>
      <c r="F8412" s="3"/>
      <c r="G8412" s="3"/>
      <c r="H8412" s="3"/>
      <c r="I8412" s="3"/>
      <c r="J8412" s="3"/>
      <c r="K8412" s="3"/>
      <c r="L8412" s="8"/>
      <c r="M8412" s="1"/>
      <c r="W8412" s="15"/>
    </row>
    <row r="8413" spans="2:23" ht="0" hidden="1" customHeight="1" x14ac:dyDescent="0.2">
      <c r="B8413" s="3"/>
      <c r="C8413" s="3"/>
      <c r="D8413" s="3"/>
      <c r="E8413" s="3"/>
      <c r="F8413" s="3"/>
      <c r="G8413" s="3"/>
      <c r="H8413" s="3"/>
      <c r="I8413" s="3"/>
      <c r="J8413" s="3"/>
      <c r="K8413" s="3"/>
      <c r="L8413" s="8"/>
      <c r="M8413" s="1"/>
      <c r="W8413" s="15"/>
    </row>
    <row r="8414" spans="2:23" ht="0" hidden="1" customHeight="1" x14ac:dyDescent="0.2">
      <c r="B8414" s="3"/>
      <c r="C8414" s="3"/>
      <c r="D8414" s="3"/>
      <c r="E8414" s="3"/>
      <c r="F8414" s="3"/>
      <c r="G8414" s="3"/>
      <c r="H8414" s="3"/>
      <c r="I8414" s="3"/>
      <c r="J8414" s="3"/>
      <c r="K8414" s="3"/>
      <c r="L8414" s="8"/>
      <c r="M8414" s="1"/>
      <c r="W8414" s="15"/>
    </row>
    <row r="8415" spans="2:23" ht="0" hidden="1" customHeight="1" x14ac:dyDescent="0.2">
      <c r="B8415" s="3"/>
      <c r="C8415" s="3"/>
      <c r="D8415" s="3"/>
      <c r="E8415" s="3"/>
      <c r="F8415" s="3"/>
      <c r="G8415" s="3"/>
      <c r="H8415" s="3"/>
      <c r="I8415" s="3"/>
      <c r="J8415" s="3"/>
      <c r="K8415" s="3"/>
      <c r="L8415" s="8"/>
      <c r="M8415" s="1"/>
      <c r="W8415" s="15"/>
    </row>
    <row r="8416" spans="2:23" ht="0" hidden="1" customHeight="1" x14ac:dyDescent="0.2">
      <c r="B8416" s="3"/>
      <c r="C8416" s="3"/>
      <c r="D8416" s="3"/>
      <c r="E8416" s="3"/>
      <c r="F8416" s="3"/>
      <c r="G8416" s="3"/>
      <c r="H8416" s="3"/>
      <c r="I8416" s="3"/>
      <c r="J8416" s="3"/>
      <c r="K8416" s="3"/>
      <c r="L8416" s="8"/>
      <c r="M8416" s="1"/>
      <c r="W8416" s="15"/>
    </row>
    <row r="8417" spans="2:23" ht="0" hidden="1" customHeight="1" x14ac:dyDescent="0.2">
      <c r="B8417" s="3"/>
      <c r="C8417" s="3"/>
      <c r="D8417" s="3"/>
      <c r="E8417" s="3"/>
      <c r="F8417" s="3"/>
      <c r="G8417" s="3"/>
      <c r="H8417" s="3"/>
      <c r="I8417" s="3"/>
      <c r="J8417" s="3"/>
      <c r="K8417" s="3"/>
      <c r="L8417" s="8"/>
      <c r="M8417" s="1"/>
      <c r="W8417" s="15"/>
    </row>
    <row r="8418" spans="2:23" ht="0" hidden="1" customHeight="1" x14ac:dyDescent="0.2">
      <c r="B8418" s="3"/>
      <c r="C8418" s="3"/>
      <c r="D8418" s="3"/>
      <c r="E8418" s="3"/>
      <c r="F8418" s="3"/>
      <c r="G8418" s="3"/>
      <c r="H8418" s="3"/>
      <c r="I8418" s="3"/>
      <c r="J8418" s="3"/>
      <c r="K8418" s="3"/>
      <c r="L8418" s="8"/>
      <c r="M8418" s="1"/>
      <c r="W8418" s="15"/>
    </row>
    <row r="8419" spans="2:23" ht="0" hidden="1" customHeight="1" x14ac:dyDescent="0.2">
      <c r="B8419" s="3"/>
      <c r="C8419" s="3"/>
      <c r="D8419" s="3"/>
      <c r="E8419" s="3"/>
      <c r="F8419" s="3"/>
      <c r="G8419" s="3"/>
      <c r="H8419" s="3"/>
      <c r="I8419" s="3"/>
      <c r="J8419" s="3"/>
      <c r="K8419" s="3"/>
      <c r="L8419" s="8"/>
      <c r="M8419" s="1"/>
      <c r="W8419" s="15"/>
    </row>
    <row r="8420" spans="2:23" ht="0" hidden="1" customHeight="1" x14ac:dyDescent="0.2">
      <c r="B8420" s="3"/>
      <c r="C8420" s="3"/>
      <c r="D8420" s="3"/>
      <c r="E8420" s="3"/>
      <c r="F8420" s="3"/>
      <c r="G8420" s="3"/>
      <c r="H8420" s="3"/>
      <c r="I8420" s="3"/>
      <c r="J8420" s="3"/>
      <c r="K8420" s="3"/>
      <c r="L8420" s="8"/>
      <c r="M8420" s="1"/>
      <c r="W8420" s="15"/>
    </row>
    <row r="8421" spans="2:23" ht="0" hidden="1" customHeight="1" x14ac:dyDescent="0.2">
      <c r="B8421" s="3"/>
      <c r="C8421" s="3"/>
      <c r="D8421" s="3"/>
      <c r="E8421" s="3"/>
      <c r="F8421" s="3"/>
      <c r="G8421" s="3"/>
      <c r="H8421" s="3"/>
      <c r="I8421" s="3"/>
      <c r="J8421" s="3"/>
      <c r="K8421" s="3"/>
      <c r="L8421" s="8"/>
      <c r="M8421" s="1"/>
      <c r="W8421" s="15"/>
    </row>
    <row r="8422" spans="2:23" ht="0" hidden="1" customHeight="1" x14ac:dyDescent="0.2">
      <c r="B8422" s="3"/>
      <c r="C8422" s="3"/>
      <c r="D8422" s="3"/>
      <c r="E8422" s="3"/>
      <c r="F8422" s="3"/>
      <c r="G8422" s="3"/>
      <c r="H8422" s="3"/>
      <c r="I8422" s="3"/>
      <c r="J8422" s="3"/>
      <c r="K8422" s="3"/>
      <c r="L8422" s="8"/>
      <c r="M8422" s="1"/>
      <c r="W8422" s="15"/>
    </row>
    <row r="8423" spans="2:23" ht="0" hidden="1" customHeight="1" x14ac:dyDescent="0.2">
      <c r="B8423" s="3"/>
      <c r="C8423" s="3"/>
      <c r="D8423" s="3"/>
      <c r="E8423" s="3"/>
      <c r="F8423" s="3"/>
      <c r="G8423" s="3"/>
      <c r="H8423" s="3"/>
      <c r="I8423" s="3"/>
      <c r="J8423" s="3"/>
      <c r="K8423" s="3"/>
      <c r="L8423" s="8"/>
      <c r="M8423" s="1"/>
      <c r="W8423" s="15"/>
    </row>
    <row r="8424" spans="2:23" ht="0" hidden="1" customHeight="1" x14ac:dyDescent="0.2">
      <c r="B8424" s="3"/>
      <c r="C8424" s="3"/>
      <c r="D8424" s="3"/>
      <c r="E8424" s="3"/>
      <c r="F8424" s="3"/>
      <c r="G8424" s="3"/>
      <c r="H8424" s="3"/>
      <c r="I8424" s="3"/>
      <c r="J8424" s="3"/>
      <c r="K8424" s="3"/>
      <c r="L8424" s="8"/>
      <c r="M8424" s="1"/>
      <c r="W8424" s="15"/>
    </row>
    <row r="8425" spans="2:23" ht="0" hidden="1" customHeight="1" x14ac:dyDescent="0.2">
      <c r="B8425" s="3"/>
      <c r="C8425" s="3"/>
      <c r="D8425" s="3"/>
      <c r="E8425" s="3"/>
      <c r="F8425" s="3"/>
      <c r="G8425" s="3"/>
      <c r="H8425" s="3"/>
      <c r="I8425" s="3"/>
      <c r="J8425" s="3"/>
      <c r="K8425" s="3"/>
      <c r="L8425" s="8"/>
      <c r="M8425" s="1"/>
      <c r="W8425" s="15"/>
    </row>
    <row r="8426" spans="2:23" ht="0" hidden="1" customHeight="1" x14ac:dyDescent="0.2">
      <c r="B8426" s="3"/>
      <c r="C8426" s="3"/>
      <c r="D8426" s="3"/>
      <c r="E8426" s="3"/>
      <c r="F8426" s="3"/>
      <c r="G8426" s="3"/>
      <c r="H8426" s="3"/>
      <c r="I8426" s="3"/>
      <c r="J8426" s="3"/>
      <c r="K8426" s="3"/>
      <c r="L8426" s="8"/>
      <c r="M8426" s="1"/>
      <c r="W8426" s="15"/>
    </row>
    <row r="8427" spans="2:23" ht="0" hidden="1" customHeight="1" x14ac:dyDescent="0.2">
      <c r="B8427" s="3"/>
      <c r="C8427" s="3"/>
      <c r="D8427" s="3"/>
      <c r="E8427" s="3"/>
      <c r="F8427" s="3"/>
      <c r="G8427" s="3"/>
      <c r="H8427" s="3"/>
      <c r="I8427" s="3"/>
      <c r="J8427" s="3"/>
      <c r="K8427" s="3"/>
      <c r="L8427" s="8"/>
      <c r="M8427" s="1"/>
      <c r="W8427" s="15"/>
    </row>
    <row r="8428" spans="2:23" ht="0" hidden="1" customHeight="1" x14ac:dyDescent="0.2">
      <c r="B8428" s="3"/>
      <c r="C8428" s="3"/>
      <c r="D8428" s="3"/>
      <c r="E8428" s="3"/>
      <c r="F8428" s="3"/>
      <c r="G8428" s="3"/>
      <c r="H8428" s="3"/>
      <c r="I8428" s="3"/>
      <c r="J8428" s="3"/>
      <c r="K8428" s="3"/>
      <c r="L8428" s="8"/>
      <c r="M8428" s="1"/>
      <c r="W8428" s="15"/>
    </row>
    <row r="8429" spans="2:23" ht="0" hidden="1" customHeight="1" x14ac:dyDescent="0.2">
      <c r="B8429" s="3"/>
      <c r="C8429" s="3"/>
      <c r="D8429" s="3"/>
      <c r="E8429" s="3"/>
      <c r="F8429" s="3"/>
      <c r="G8429" s="3"/>
      <c r="H8429" s="3"/>
      <c r="I8429" s="3"/>
      <c r="J8429" s="3"/>
      <c r="K8429" s="3"/>
      <c r="L8429" s="8"/>
      <c r="M8429" s="1"/>
      <c r="W8429" s="15"/>
    </row>
    <row r="8430" spans="2:23" ht="0" hidden="1" customHeight="1" x14ac:dyDescent="0.2">
      <c r="B8430" s="3"/>
      <c r="C8430" s="3"/>
      <c r="D8430" s="3"/>
      <c r="E8430" s="3"/>
      <c r="F8430" s="3"/>
      <c r="G8430" s="3"/>
      <c r="H8430" s="3"/>
      <c r="I8430" s="3"/>
      <c r="J8430" s="3"/>
      <c r="K8430" s="3"/>
      <c r="L8430" s="8"/>
      <c r="M8430" s="1"/>
      <c r="W8430" s="15"/>
    </row>
    <row r="8431" spans="2:23" ht="0" hidden="1" customHeight="1" x14ac:dyDescent="0.2">
      <c r="B8431" s="3"/>
      <c r="C8431" s="3"/>
      <c r="D8431" s="3"/>
      <c r="E8431" s="3"/>
      <c r="F8431" s="3"/>
      <c r="G8431" s="3"/>
      <c r="H8431" s="3"/>
      <c r="I8431" s="3"/>
      <c r="J8431" s="3"/>
      <c r="K8431" s="3"/>
      <c r="L8431" s="8"/>
      <c r="M8431" s="1"/>
      <c r="W8431" s="15"/>
    </row>
    <row r="8432" spans="2:23" ht="0" hidden="1" customHeight="1" x14ac:dyDescent="0.2">
      <c r="B8432" s="3"/>
      <c r="C8432" s="3"/>
      <c r="D8432" s="3"/>
      <c r="E8432" s="3"/>
      <c r="F8432" s="3"/>
      <c r="G8432" s="3"/>
      <c r="H8432" s="3"/>
      <c r="I8432" s="3"/>
      <c r="J8432" s="3"/>
      <c r="K8432" s="3"/>
      <c r="L8432" s="8"/>
      <c r="M8432" s="1"/>
      <c r="W8432" s="15"/>
    </row>
    <row r="8433" spans="2:23" ht="0" hidden="1" customHeight="1" x14ac:dyDescent="0.2">
      <c r="B8433" s="3"/>
      <c r="C8433" s="3"/>
      <c r="D8433" s="3"/>
      <c r="E8433" s="3"/>
      <c r="F8433" s="3"/>
      <c r="G8433" s="3"/>
      <c r="H8433" s="3"/>
      <c r="I8433" s="3"/>
      <c r="J8433" s="3"/>
      <c r="K8433" s="3"/>
      <c r="L8433" s="8"/>
      <c r="M8433" s="1"/>
      <c r="W8433" s="15"/>
    </row>
    <row r="8434" spans="2:23" ht="0" hidden="1" customHeight="1" x14ac:dyDescent="0.2">
      <c r="B8434" s="3"/>
      <c r="C8434" s="3"/>
      <c r="D8434" s="3"/>
      <c r="E8434" s="3"/>
      <c r="F8434" s="3"/>
      <c r="G8434" s="3"/>
      <c r="H8434" s="3"/>
      <c r="I8434" s="3"/>
      <c r="J8434" s="3"/>
      <c r="K8434" s="3"/>
      <c r="L8434" s="8"/>
      <c r="M8434" s="1"/>
      <c r="W8434" s="15"/>
    </row>
    <row r="8435" spans="2:23" ht="0" hidden="1" customHeight="1" x14ac:dyDescent="0.2">
      <c r="B8435" s="3"/>
      <c r="C8435" s="3"/>
      <c r="D8435" s="3"/>
      <c r="E8435" s="3"/>
      <c r="F8435" s="3"/>
      <c r="G8435" s="3"/>
      <c r="H8435" s="3"/>
      <c r="I8435" s="3"/>
      <c r="J8435" s="3"/>
      <c r="K8435" s="3"/>
      <c r="L8435" s="8"/>
      <c r="M8435" s="1"/>
      <c r="W8435" s="15"/>
    </row>
    <row r="8436" spans="2:23" ht="0" hidden="1" customHeight="1" x14ac:dyDescent="0.2">
      <c r="B8436" s="3"/>
      <c r="C8436" s="3"/>
      <c r="D8436" s="3"/>
      <c r="E8436" s="3"/>
      <c r="F8436" s="3"/>
      <c r="G8436" s="3"/>
      <c r="H8436" s="3"/>
      <c r="I8436" s="3"/>
      <c r="J8436" s="3"/>
      <c r="K8436" s="3"/>
      <c r="L8436" s="8"/>
      <c r="M8436" s="1"/>
      <c r="W8436" s="15"/>
    </row>
    <row r="8437" spans="2:23" ht="0" hidden="1" customHeight="1" x14ac:dyDescent="0.2">
      <c r="B8437" s="3"/>
      <c r="C8437" s="3"/>
      <c r="D8437" s="3"/>
      <c r="E8437" s="3"/>
      <c r="F8437" s="3"/>
      <c r="G8437" s="3"/>
      <c r="H8437" s="3"/>
      <c r="I8437" s="3"/>
      <c r="J8437" s="3"/>
      <c r="K8437" s="3"/>
      <c r="L8437" s="8"/>
      <c r="M8437" s="1"/>
      <c r="W8437" s="15"/>
    </row>
    <row r="8438" spans="2:23" ht="0" hidden="1" customHeight="1" x14ac:dyDescent="0.2">
      <c r="B8438" s="3"/>
      <c r="C8438" s="3"/>
      <c r="D8438" s="3"/>
      <c r="E8438" s="3"/>
      <c r="F8438" s="3"/>
      <c r="G8438" s="3"/>
      <c r="H8438" s="3"/>
      <c r="I8438" s="3"/>
      <c r="J8438" s="3"/>
      <c r="K8438" s="3"/>
      <c r="L8438" s="8"/>
      <c r="M8438" s="1"/>
      <c r="W8438" s="15"/>
    </row>
    <row r="8439" spans="2:23" ht="0" hidden="1" customHeight="1" x14ac:dyDescent="0.2">
      <c r="B8439" s="3"/>
      <c r="C8439" s="3"/>
      <c r="D8439" s="3"/>
      <c r="E8439" s="3"/>
      <c r="F8439" s="3"/>
      <c r="G8439" s="3"/>
      <c r="H8439" s="3"/>
      <c r="I8439" s="3"/>
      <c r="J8439" s="3"/>
      <c r="K8439" s="3"/>
      <c r="L8439" s="8"/>
      <c r="M8439" s="1"/>
      <c r="W8439" s="15"/>
    </row>
    <row r="8440" spans="2:23" ht="0" hidden="1" customHeight="1" x14ac:dyDescent="0.2">
      <c r="B8440" s="3"/>
      <c r="C8440" s="3"/>
      <c r="D8440" s="3"/>
      <c r="E8440" s="3"/>
      <c r="F8440" s="3"/>
      <c r="G8440" s="3"/>
      <c r="H8440" s="3"/>
      <c r="I8440" s="3"/>
      <c r="J8440" s="3"/>
      <c r="K8440" s="3"/>
      <c r="L8440" s="8"/>
      <c r="M8440" s="1"/>
      <c r="W8440" s="15"/>
    </row>
    <row r="8441" spans="2:23" ht="0" hidden="1" customHeight="1" x14ac:dyDescent="0.2">
      <c r="B8441" s="3"/>
      <c r="C8441" s="3"/>
      <c r="D8441" s="3"/>
      <c r="E8441" s="3"/>
      <c r="F8441" s="3"/>
      <c r="G8441" s="3"/>
      <c r="H8441" s="3"/>
      <c r="I8441" s="3"/>
      <c r="J8441" s="3"/>
      <c r="K8441" s="3"/>
      <c r="L8441" s="8"/>
      <c r="M8441" s="1"/>
      <c r="W8441" s="15"/>
    </row>
    <row r="8442" spans="2:23" ht="0" hidden="1" customHeight="1" x14ac:dyDescent="0.2">
      <c r="B8442" s="3"/>
      <c r="C8442" s="3"/>
      <c r="D8442" s="3"/>
      <c r="E8442" s="3"/>
      <c r="F8442" s="3"/>
      <c r="G8442" s="3"/>
      <c r="H8442" s="3"/>
      <c r="I8442" s="3"/>
      <c r="J8442" s="3"/>
      <c r="K8442" s="3"/>
      <c r="L8442" s="8"/>
      <c r="M8442" s="1"/>
      <c r="W8442" s="15"/>
    </row>
    <row r="8443" spans="2:23" ht="0" hidden="1" customHeight="1" x14ac:dyDescent="0.2">
      <c r="B8443" s="3"/>
      <c r="C8443" s="3"/>
      <c r="D8443" s="3"/>
      <c r="E8443" s="3"/>
      <c r="F8443" s="3"/>
      <c r="G8443" s="3"/>
      <c r="H8443" s="3"/>
      <c r="I8443" s="3"/>
      <c r="J8443" s="3"/>
      <c r="K8443" s="3"/>
      <c r="L8443" s="8"/>
      <c r="M8443" s="1"/>
      <c r="W8443" s="15"/>
    </row>
    <row r="8444" spans="2:23" ht="0" hidden="1" customHeight="1" x14ac:dyDescent="0.2">
      <c r="B8444" s="3"/>
      <c r="C8444" s="3"/>
      <c r="D8444" s="3"/>
      <c r="E8444" s="3"/>
      <c r="F8444" s="3"/>
      <c r="G8444" s="3"/>
      <c r="H8444" s="3"/>
      <c r="I8444" s="3"/>
      <c r="J8444" s="3"/>
      <c r="K8444" s="3"/>
      <c r="L8444" s="8"/>
      <c r="M8444" s="1"/>
      <c r="W8444" s="15"/>
    </row>
    <row r="8445" spans="2:23" ht="0" hidden="1" customHeight="1" x14ac:dyDescent="0.2">
      <c r="B8445" s="3"/>
      <c r="C8445" s="3"/>
      <c r="D8445" s="3"/>
      <c r="E8445" s="3"/>
      <c r="F8445" s="3"/>
      <c r="G8445" s="3"/>
      <c r="H8445" s="3"/>
      <c r="I8445" s="3"/>
      <c r="J8445" s="3"/>
      <c r="K8445" s="3"/>
      <c r="L8445" s="8"/>
      <c r="M8445" s="1"/>
      <c r="W8445" s="15"/>
    </row>
    <row r="8446" spans="2:23" ht="0" hidden="1" customHeight="1" x14ac:dyDescent="0.2">
      <c r="B8446" s="3"/>
      <c r="C8446" s="3"/>
      <c r="D8446" s="3"/>
      <c r="E8446" s="3"/>
      <c r="F8446" s="3"/>
      <c r="G8446" s="3"/>
      <c r="H8446" s="3"/>
      <c r="I8446" s="3"/>
      <c r="J8446" s="3"/>
      <c r="K8446" s="3"/>
      <c r="L8446" s="8"/>
      <c r="M8446" s="1"/>
      <c r="W8446" s="15"/>
    </row>
    <row r="8447" spans="2:23" ht="0" hidden="1" customHeight="1" x14ac:dyDescent="0.2">
      <c r="B8447" s="3"/>
      <c r="C8447" s="3"/>
      <c r="D8447" s="3"/>
      <c r="E8447" s="3"/>
      <c r="F8447" s="3"/>
      <c r="G8447" s="3"/>
      <c r="H8447" s="3"/>
      <c r="I8447" s="3"/>
      <c r="J8447" s="3"/>
      <c r="K8447" s="3"/>
      <c r="L8447" s="8"/>
      <c r="M8447" s="1"/>
      <c r="W8447" s="15"/>
    </row>
    <row r="8448" spans="2:23" ht="0" hidden="1" customHeight="1" x14ac:dyDescent="0.2">
      <c r="B8448" s="3"/>
      <c r="C8448" s="3"/>
      <c r="D8448" s="3"/>
      <c r="E8448" s="3"/>
      <c r="F8448" s="3"/>
      <c r="G8448" s="3"/>
      <c r="H8448" s="3"/>
      <c r="I8448" s="3"/>
      <c r="J8448" s="3"/>
      <c r="K8448" s="3"/>
      <c r="L8448" s="8"/>
      <c r="M8448" s="1"/>
      <c r="W8448" s="15"/>
    </row>
    <row r="8449" spans="2:23" ht="0" hidden="1" customHeight="1" x14ac:dyDescent="0.2">
      <c r="B8449" s="3"/>
      <c r="C8449" s="3"/>
      <c r="D8449" s="3"/>
      <c r="E8449" s="3"/>
      <c r="F8449" s="3"/>
      <c r="G8449" s="3"/>
      <c r="H8449" s="3"/>
      <c r="I8449" s="3"/>
      <c r="J8449" s="3"/>
      <c r="K8449" s="3"/>
      <c r="L8449" s="8"/>
      <c r="M8449" s="1"/>
      <c r="W8449" s="15"/>
    </row>
    <row r="8450" spans="2:23" ht="0" hidden="1" customHeight="1" x14ac:dyDescent="0.2">
      <c r="B8450" s="3"/>
      <c r="C8450" s="3"/>
      <c r="D8450" s="3"/>
      <c r="E8450" s="3"/>
      <c r="F8450" s="3"/>
      <c r="G8450" s="3"/>
      <c r="H8450" s="3"/>
      <c r="I8450" s="3"/>
      <c r="J8450" s="3"/>
      <c r="K8450" s="3"/>
      <c r="L8450" s="8"/>
      <c r="M8450" s="1"/>
      <c r="W8450" s="15"/>
    </row>
    <row r="8451" spans="2:23" ht="0" hidden="1" customHeight="1" x14ac:dyDescent="0.2">
      <c r="B8451" s="3"/>
      <c r="C8451" s="3"/>
      <c r="D8451" s="3"/>
      <c r="E8451" s="3"/>
      <c r="F8451" s="3"/>
      <c r="G8451" s="3"/>
      <c r="H8451" s="3"/>
      <c r="I8451" s="3"/>
      <c r="J8451" s="3"/>
      <c r="K8451" s="3"/>
      <c r="L8451" s="8"/>
      <c r="M8451" s="1"/>
      <c r="W8451" s="15"/>
    </row>
    <row r="8452" spans="2:23" ht="0" hidden="1" customHeight="1" x14ac:dyDescent="0.2">
      <c r="B8452" s="3"/>
      <c r="C8452" s="3"/>
      <c r="D8452" s="3"/>
      <c r="E8452" s="3"/>
      <c r="F8452" s="3"/>
      <c r="G8452" s="3"/>
      <c r="H8452" s="3"/>
      <c r="I8452" s="3"/>
      <c r="J8452" s="3"/>
      <c r="K8452" s="3"/>
      <c r="L8452" s="8"/>
      <c r="M8452" s="1"/>
      <c r="W8452" s="15"/>
    </row>
    <row r="8453" spans="2:23" ht="0" hidden="1" customHeight="1" x14ac:dyDescent="0.2">
      <c r="B8453" s="3"/>
      <c r="C8453" s="3"/>
      <c r="D8453" s="3"/>
      <c r="E8453" s="3"/>
      <c r="F8453" s="3"/>
      <c r="G8453" s="3"/>
      <c r="H8453" s="3"/>
      <c r="I8453" s="3"/>
      <c r="J8453" s="3"/>
      <c r="K8453" s="3"/>
      <c r="L8453" s="8"/>
      <c r="M8453" s="1"/>
      <c r="W8453" s="15"/>
    </row>
    <row r="8454" spans="2:23" ht="0" hidden="1" customHeight="1" x14ac:dyDescent="0.2">
      <c r="B8454" s="3"/>
      <c r="C8454" s="3"/>
      <c r="D8454" s="3"/>
      <c r="E8454" s="3"/>
      <c r="F8454" s="3"/>
      <c r="G8454" s="3"/>
      <c r="H8454" s="3"/>
      <c r="I8454" s="3"/>
      <c r="J8454" s="3"/>
      <c r="K8454" s="3"/>
      <c r="L8454" s="8"/>
      <c r="M8454" s="1"/>
      <c r="W8454" s="15"/>
    </row>
    <row r="8455" spans="2:23" ht="0" hidden="1" customHeight="1" x14ac:dyDescent="0.2">
      <c r="B8455" s="3"/>
      <c r="C8455" s="3"/>
      <c r="D8455" s="3"/>
      <c r="E8455" s="3"/>
      <c r="F8455" s="3"/>
      <c r="G8455" s="3"/>
      <c r="H8455" s="3"/>
      <c r="I8455" s="3"/>
      <c r="J8455" s="3"/>
      <c r="K8455" s="3"/>
      <c r="L8455" s="8"/>
      <c r="M8455" s="1"/>
      <c r="W8455" s="15"/>
    </row>
    <row r="8456" spans="2:23" ht="0" hidden="1" customHeight="1" x14ac:dyDescent="0.2">
      <c r="B8456" s="3"/>
      <c r="C8456" s="3"/>
      <c r="D8456" s="3"/>
      <c r="E8456" s="3"/>
      <c r="F8456" s="3"/>
      <c r="G8456" s="3"/>
      <c r="H8456" s="3"/>
      <c r="I8456" s="3"/>
      <c r="J8456" s="3"/>
      <c r="K8456" s="3"/>
      <c r="L8456" s="8"/>
      <c r="M8456" s="1"/>
      <c r="W8456" s="15"/>
    </row>
    <row r="8457" spans="2:23" ht="0" hidden="1" customHeight="1" x14ac:dyDescent="0.2">
      <c r="B8457" s="3"/>
      <c r="C8457" s="3"/>
      <c r="D8457" s="3"/>
      <c r="E8457" s="3"/>
      <c r="F8457" s="3"/>
      <c r="G8457" s="3"/>
      <c r="H8457" s="3"/>
      <c r="I8457" s="3"/>
      <c r="J8457" s="3"/>
      <c r="K8457" s="3"/>
      <c r="L8457" s="8"/>
      <c r="M8457" s="1"/>
      <c r="W8457" s="15"/>
    </row>
    <row r="8458" spans="2:23" ht="0" hidden="1" customHeight="1" x14ac:dyDescent="0.2">
      <c r="B8458" s="3"/>
      <c r="C8458" s="3"/>
      <c r="D8458" s="3"/>
      <c r="E8458" s="3"/>
      <c r="F8458" s="3"/>
      <c r="G8458" s="3"/>
      <c r="H8458" s="3"/>
      <c r="I8458" s="3"/>
      <c r="J8458" s="3"/>
      <c r="K8458" s="3"/>
      <c r="L8458" s="8"/>
      <c r="M8458" s="1"/>
      <c r="W8458" s="15"/>
    </row>
    <row r="8459" spans="2:23" ht="0" hidden="1" customHeight="1" x14ac:dyDescent="0.2">
      <c r="B8459" s="3"/>
      <c r="C8459" s="3"/>
      <c r="D8459" s="3"/>
      <c r="E8459" s="3"/>
      <c r="F8459" s="3"/>
      <c r="G8459" s="3"/>
      <c r="H8459" s="3"/>
      <c r="I8459" s="3"/>
      <c r="J8459" s="3"/>
      <c r="K8459" s="3"/>
      <c r="L8459" s="8"/>
      <c r="M8459" s="1"/>
      <c r="W8459" s="15"/>
    </row>
    <row r="8460" spans="2:23" ht="0" hidden="1" customHeight="1" x14ac:dyDescent="0.2">
      <c r="B8460" s="3"/>
      <c r="C8460" s="3"/>
      <c r="D8460" s="3"/>
      <c r="E8460" s="3"/>
      <c r="F8460" s="3"/>
      <c r="G8460" s="3"/>
      <c r="H8460" s="3"/>
      <c r="I8460" s="3"/>
      <c r="J8460" s="3"/>
      <c r="K8460" s="3"/>
      <c r="L8460" s="8"/>
      <c r="M8460" s="1"/>
      <c r="W8460" s="15"/>
    </row>
    <row r="8461" spans="2:23" ht="0" hidden="1" customHeight="1" x14ac:dyDescent="0.2">
      <c r="B8461" s="3"/>
      <c r="C8461" s="3"/>
      <c r="D8461" s="3"/>
      <c r="E8461" s="3"/>
      <c r="F8461" s="3"/>
      <c r="G8461" s="3"/>
      <c r="H8461" s="3"/>
      <c r="I8461" s="3"/>
      <c r="J8461" s="3"/>
      <c r="K8461" s="3"/>
      <c r="L8461" s="8"/>
      <c r="M8461" s="1"/>
      <c r="W8461" s="15"/>
    </row>
    <row r="8462" spans="2:23" ht="0" hidden="1" customHeight="1" x14ac:dyDescent="0.2">
      <c r="B8462" s="3"/>
      <c r="C8462" s="3"/>
      <c r="D8462" s="3"/>
      <c r="E8462" s="3"/>
      <c r="F8462" s="3"/>
      <c r="G8462" s="3"/>
      <c r="H8462" s="3"/>
      <c r="I8462" s="3"/>
      <c r="J8462" s="3"/>
      <c r="K8462" s="3"/>
      <c r="L8462" s="8"/>
      <c r="M8462" s="1"/>
      <c r="W8462" s="15"/>
    </row>
    <row r="8463" spans="2:23" ht="0" hidden="1" customHeight="1" x14ac:dyDescent="0.2">
      <c r="B8463" s="3"/>
      <c r="C8463" s="3"/>
      <c r="D8463" s="3"/>
      <c r="E8463" s="3"/>
      <c r="F8463" s="3"/>
      <c r="G8463" s="3"/>
      <c r="H8463" s="3"/>
      <c r="I8463" s="3"/>
      <c r="J8463" s="3"/>
      <c r="K8463" s="3"/>
      <c r="L8463" s="8"/>
      <c r="M8463" s="1"/>
      <c r="W8463" s="15"/>
    </row>
    <row r="8464" spans="2:23" ht="0" hidden="1" customHeight="1" x14ac:dyDescent="0.2">
      <c r="B8464" s="3"/>
      <c r="C8464" s="3"/>
      <c r="D8464" s="3"/>
      <c r="E8464" s="3"/>
      <c r="F8464" s="3"/>
      <c r="G8464" s="3"/>
      <c r="H8464" s="3"/>
      <c r="I8464" s="3"/>
      <c r="J8464" s="3"/>
      <c r="K8464" s="3"/>
      <c r="L8464" s="8"/>
      <c r="M8464" s="1"/>
      <c r="W8464" s="15"/>
    </row>
    <row r="8465" spans="2:23" ht="0" hidden="1" customHeight="1" x14ac:dyDescent="0.2">
      <c r="B8465" s="3"/>
      <c r="C8465" s="3"/>
      <c r="D8465" s="3"/>
      <c r="E8465" s="3"/>
      <c r="F8465" s="3"/>
      <c r="G8465" s="3"/>
      <c r="H8465" s="3"/>
      <c r="I8465" s="3"/>
      <c r="J8465" s="3"/>
      <c r="K8465" s="3"/>
      <c r="L8465" s="8"/>
      <c r="M8465" s="1"/>
      <c r="W8465" s="15"/>
    </row>
    <row r="8466" spans="2:23" ht="0" hidden="1" customHeight="1" x14ac:dyDescent="0.2">
      <c r="B8466" s="3"/>
      <c r="C8466" s="3"/>
      <c r="D8466" s="3"/>
      <c r="E8466" s="3"/>
      <c r="F8466" s="3"/>
      <c r="G8466" s="3"/>
      <c r="H8466" s="3"/>
      <c r="I8466" s="3"/>
      <c r="J8466" s="3"/>
      <c r="K8466" s="3"/>
      <c r="L8466" s="8"/>
      <c r="M8466" s="1"/>
      <c r="W8466" s="15"/>
    </row>
    <row r="8467" spans="2:23" ht="0" hidden="1" customHeight="1" x14ac:dyDescent="0.2">
      <c r="B8467" s="3"/>
      <c r="C8467" s="3"/>
      <c r="D8467" s="3"/>
      <c r="E8467" s="3"/>
      <c r="F8467" s="3"/>
      <c r="G8467" s="3"/>
      <c r="H8467" s="3"/>
      <c r="I8467" s="3"/>
      <c r="J8467" s="3"/>
      <c r="K8467" s="3"/>
      <c r="L8467" s="8"/>
      <c r="M8467" s="1"/>
      <c r="W8467" s="15"/>
    </row>
    <row r="8468" spans="2:23" ht="0" hidden="1" customHeight="1" x14ac:dyDescent="0.2">
      <c r="B8468" s="3"/>
      <c r="C8468" s="3"/>
      <c r="D8468" s="3"/>
      <c r="E8468" s="3"/>
      <c r="F8468" s="3"/>
      <c r="G8468" s="3"/>
      <c r="H8468" s="3"/>
      <c r="I8468" s="3"/>
      <c r="J8468" s="3"/>
      <c r="K8468" s="3"/>
      <c r="L8468" s="8"/>
      <c r="M8468" s="1"/>
      <c r="W8468" s="15"/>
    </row>
    <row r="8469" spans="2:23" ht="0" hidden="1" customHeight="1" x14ac:dyDescent="0.2">
      <c r="B8469" s="3"/>
      <c r="C8469" s="3"/>
      <c r="D8469" s="3"/>
      <c r="E8469" s="3"/>
      <c r="F8469" s="3"/>
      <c r="G8469" s="3"/>
      <c r="H8469" s="3"/>
      <c r="I8469" s="3"/>
      <c r="J8469" s="3"/>
      <c r="K8469" s="3"/>
      <c r="L8469" s="8"/>
      <c r="M8469" s="1"/>
      <c r="W8469" s="15"/>
    </row>
    <row r="8470" spans="2:23" ht="0" hidden="1" customHeight="1" x14ac:dyDescent="0.2">
      <c r="B8470" s="3"/>
      <c r="C8470" s="3"/>
      <c r="D8470" s="3"/>
      <c r="E8470" s="3"/>
      <c r="F8470" s="3"/>
      <c r="G8470" s="3"/>
      <c r="H8470" s="3"/>
      <c r="I8470" s="3"/>
      <c r="J8470" s="3"/>
      <c r="K8470" s="3"/>
      <c r="L8470" s="8"/>
      <c r="M8470" s="1"/>
      <c r="W8470" s="15"/>
    </row>
    <row r="8471" spans="2:23" ht="0" hidden="1" customHeight="1" x14ac:dyDescent="0.2">
      <c r="B8471" s="3"/>
      <c r="C8471" s="3"/>
      <c r="D8471" s="3"/>
      <c r="E8471" s="3"/>
      <c r="F8471" s="3"/>
      <c r="G8471" s="3"/>
      <c r="H8471" s="3"/>
      <c r="I8471" s="3"/>
      <c r="J8471" s="3"/>
      <c r="K8471" s="3"/>
      <c r="L8471" s="8"/>
      <c r="M8471" s="1"/>
      <c r="W8471" s="15"/>
    </row>
    <row r="8472" spans="2:23" ht="0" hidden="1" customHeight="1" x14ac:dyDescent="0.2">
      <c r="B8472" s="3"/>
      <c r="C8472" s="3"/>
      <c r="D8472" s="3"/>
      <c r="E8472" s="3"/>
      <c r="F8472" s="3"/>
      <c r="G8472" s="3"/>
      <c r="H8472" s="3"/>
      <c r="I8472" s="3"/>
      <c r="J8472" s="3"/>
      <c r="K8472" s="3"/>
      <c r="L8472" s="8"/>
      <c r="M8472" s="1"/>
      <c r="W8472" s="15"/>
    </row>
    <row r="8473" spans="2:23" ht="0" hidden="1" customHeight="1" x14ac:dyDescent="0.2">
      <c r="B8473" s="3"/>
      <c r="C8473" s="3"/>
      <c r="D8473" s="3"/>
      <c r="E8473" s="3"/>
      <c r="F8473" s="3"/>
      <c r="G8473" s="3"/>
      <c r="H8473" s="3"/>
      <c r="I8473" s="3"/>
      <c r="J8473" s="3"/>
      <c r="K8473" s="3"/>
      <c r="L8473" s="8"/>
      <c r="M8473" s="1"/>
      <c r="W8473" s="15"/>
    </row>
    <row r="8474" spans="2:23" ht="0" hidden="1" customHeight="1" x14ac:dyDescent="0.2">
      <c r="B8474" s="3"/>
      <c r="C8474" s="3"/>
      <c r="D8474" s="3"/>
      <c r="E8474" s="3"/>
      <c r="F8474" s="3"/>
      <c r="G8474" s="3"/>
      <c r="H8474" s="3"/>
      <c r="I8474" s="3"/>
      <c r="J8474" s="3"/>
      <c r="K8474" s="3"/>
      <c r="L8474" s="8"/>
      <c r="M8474" s="1"/>
      <c r="W8474" s="15"/>
    </row>
    <row r="8475" spans="2:23" ht="0" hidden="1" customHeight="1" x14ac:dyDescent="0.2">
      <c r="B8475" s="3"/>
      <c r="C8475" s="3"/>
      <c r="D8475" s="3"/>
      <c r="E8475" s="3"/>
      <c r="F8475" s="3"/>
      <c r="G8475" s="3"/>
      <c r="H8475" s="3"/>
      <c r="I8475" s="3"/>
      <c r="J8475" s="3"/>
      <c r="K8475" s="3"/>
      <c r="L8475" s="8"/>
      <c r="M8475" s="1"/>
      <c r="W8475" s="15"/>
    </row>
    <row r="8476" spans="2:23" ht="0" hidden="1" customHeight="1" x14ac:dyDescent="0.2">
      <c r="B8476" s="3"/>
      <c r="C8476" s="3"/>
      <c r="D8476" s="3"/>
      <c r="E8476" s="3"/>
      <c r="F8476" s="3"/>
      <c r="G8476" s="3"/>
      <c r="H8476" s="3"/>
      <c r="I8476" s="3"/>
      <c r="J8476" s="3"/>
      <c r="K8476" s="3"/>
      <c r="L8476" s="8"/>
      <c r="M8476" s="1"/>
      <c r="W8476" s="15"/>
    </row>
    <row r="8477" spans="2:23" ht="0" hidden="1" customHeight="1" x14ac:dyDescent="0.2">
      <c r="B8477" s="3"/>
      <c r="C8477" s="3"/>
      <c r="D8477" s="3"/>
      <c r="E8477" s="3"/>
      <c r="F8477" s="3"/>
      <c r="G8477" s="3"/>
      <c r="H8477" s="3"/>
      <c r="I8477" s="3"/>
      <c r="J8477" s="3"/>
      <c r="K8477" s="3"/>
      <c r="L8477" s="8"/>
      <c r="M8477" s="1"/>
      <c r="W8477" s="15"/>
    </row>
    <row r="8478" spans="2:23" ht="0" hidden="1" customHeight="1" x14ac:dyDescent="0.2">
      <c r="B8478" s="3"/>
      <c r="C8478" s="3"/>
      <c r="D8478" s="3"/>
      <c r="E8478" s="3"/>
      <c r="F8478" s="3"/>
      <c r="G8478" s="3"/>
      <c r="H8478" s="3"/>
      <c r="I8478" s="3"/>
      <c r="J8478" s="3"/>
      <c r="K8478" s="3"/>
      <c r="L8478" s="8"/>
      <c r="M8478" s="1"/>
      <c r="W8478" s="15"/>
    </row>
    <row r="8479" spans="2:23" ht="0" hidden="1" customHeight="1" x14ac:dyDescent="0.2">
      <c r="B8479" s="3"/>
      <c r="C8479" s="3"/>
      <c r="D8479" s="3"/>
      <c r="E8479" s="3"/>
      <c r="F8479" s="3"/>
      <c r="G8479" s="3"/>
      <c r="H8479" s="3"/>
      <c r="I8479" s="3"/>
      <c r="J8479" s="3"/>
      <c r="K8479" s="3"/>
      <c r="L8479" s="8"/>
      <c r="M8479" s="1"/>
      <c r="W8479" s="15"/>
    </row>
    <row r="8480" spans="2:23" ht="0" hidden="1" customHeight="1" x14ac:dyDescent="0.2">
      <c r="B8480" s="3"/>
      <c r="C8480" s="3"/>
      <c r="D8480" s="3"/>
      <c r="E8480" s="3"/>
      <c r="F8480" s="3"/>
      <c r="G8480" s="3"/>
      <c r="H8480" s="3"/>
      <c r="I8480" s="3"/>
      <c r="J8480" s="3"/>
      <c r="K8480" s="3"/>
      <c r="L8480" s="8"/>
      <c r="M8480" s="1"/>
      <c r="W8480" s="15"/>
    </row>
    <row r="8481" spans="2:23" ht="0" hidden="1" customHeight="1" x14ac:dyDescent="0.2">
      <c r="B8481" s="3"/>
      <c r="C8481" s="3"/>
      <c r="D8481" s="3"/>
      <c r="E8481" s="3"/>
      <c r="F8481" s="3"/>
      <c r="G8481" s="3"/>
      <c r="H8481" s="3"/>
      <c r="I8481" s="3"/>
      <c r="J8481" s="3"/>
      <c r="K8481" s="3"/>
      <c r="L8481" s="8"/>
      <c r="M8481" s="1"/>
      <c r="W8481" s="15"/>
    </row>
    <row r="8482" spans="2:23" ht="0" hidden="1" customHeight="1" x14ac:dyDescent="0.2">
      <c r="B8482" s="3"/>
      <c r="C8482" s="3"/>
      <c r="D8482" s="3"/>
      <c r="E8482" s="3"/>
      <c r="F8482" s="3"/>
      <c r="G8482" s="3"/>
      <c r="H8482" s="3"/>
      <c r="I8482" s="3"/>
      <c r="J8482" s="3"/>
      <c r="K8482" s="3"/>
      <c r="L8482" s="8"/>
      <c r="M8482" s="1"/>
      <c r="W8482" s="15"/>
    </row>
    <row r="8483" spans="2:23" ht="0" hidden="1" customHeight="1" x14ac:dyDescent="0.2">
      <c r="B8483" s="3"/>
      <c r="C8483" s="3"/>
      <c r="D8483" s="3"/>
      <c r="E8483" s="3"/>
      <c r="F8483" s="3"/>
      <c r="G8483" s="3"/>
      <c r="H8483" s="3"/>
      <c r="I8483" s="3"/>
      <c r="J8483" s="3"/>
      <c r="K8483" s="3"/>
      <c r="L8483" s="8"/>
      <c r="M8483" s="1"/>
      <c r="W8483" s="15"/>
    </row>
    <row r="8484" spans="2:23" ht="0" hidden="1" customHeight="1" x14ac:dyDescent="0.2">
      <c r="B8484" s="3"/>
      <c r="C8484" s="3"/>
      <c r="D8484" s="3"/>
      <c r="E8484" s="3"/>
      <c r="F8484" s="3"/>
      <c r="G8484" s="3"/>
      <c r="H8484" s="3"/>
      <c r="I8484" s="3"/>
      <c r="J8484" s="3"/>
      <c r="K8484" s="3"/>
      <c r="L8484" s="8"/>
      <c r="M8484" s="1"/>
      <c r="W8484" s="15"/>
    </row>
    <row r="8485" spans="2:23" ht="0" hidden="1" customHeight="1" x14ac:dyDescent="0.2">
      <c r="B8485" s="3"/>
      <c r="C8485" s="3"/>
      <c r="D8485" s="3"/>
      <c r="E8485" s="3"/>
      <c r="F8485" s="3"/>
      <c r="G8485" s="3"/>
      <c r="H8485" s="3"/>
      <c r="I8485" s="3"/>
      <c r="J8485" s="3"/>
      <c r="K8485" s="3"/>
      <c r="L8485" s="8"/>
      <c r="M8485" s="1"/>
      <c r="W8485" s="15"/>
    </row>
    <row r="8486" spans="2:23" ht="0" hidden="1" customHeight="1" x14ac:dyDescent="0.2">
      <c r="B8486" s="3"/>
      <c r="C8486" s="3"/>
      <c r="D8486" s="3"/>
      <c r="E8486" s="3"/>
      <c r="F8486" s="3"/>
      <c r="G8486" s="3"/>
      <c r="H8486" s="3"/>
      <c r="I8486" s="3"/>
      <c r="J8486" s="3"/>
      <c r="K8486" s="3"/>
      <c r="L8486" s="8"/>
      <c r="M8486" s="1"/>
      <c r="W8486" s="15"/>
    </row>
    <row r="8487" spans="2:23" ht="0" hidden="1" customHeight="1" x14ac:dyDescent="0.2">
      <c r="B8487" s="3"/>
      <c r="C8487" s="3"/>
      <c r="D8487" s="3"/>
      <c r="E8487" s="3"/>
      <c r="F8487" s="3"/>
      <c r="G8487" s="3"/>
      <c r="H8487" s="3"/>
      <c r="I8487" s="3"/>
      <c r="J8487" s="3"/>
      <c r="K8487" s="3"/>
      <c r="L8487" s="8"/>
      <c r="M8487" s="1"/>
      <c r="W8487" s="15"/>
    </row>
    <row r="8488" spans="2:23" ht="0" hidden="1" customHeight="1" x14ac:dyDescent="0.2">
      <c r="B8488" s="3"/>
      <c r="C8488" s="3"/>
      <c r="D8488" s="3"/>
      <c r="E8488" s="3"/>
      <c r="F8488" s="3"/>
      <c r="G8488" s="3"/>
      <c r="H8488" s="3"/>
      <c r="I8488" s="3"/>
      <c r="J8488" s="3"/>
      <c r="K8488" s="3"/>
      <c r="L8488" s="8"/>
      <c r="M8488" s="1"/>
      <c r="W8488" s="15"/>
    </row>
    <row r="8489" spans="2:23" ht="0" hidden="1" customHeight="1" x14ac:dyDescent="0.2">
      <c r="B8489" s="3"/>
      <c r="C8489" s="3"/>
      <c r="D8489" s="3"/>
      <c r="E8489" s="3"/>
      <c r="F8489" s="3"/>
      <c r="G8489" s="3"/>
      <c r="H8489" s="3"/>
      <c r="I8489" s="3"/>
      <c r="J8489" s="3"/>
      <c r="K8489" s="3"/>
      <c r="L8489" s="8"/>
      <c r="M8489" s="1"/>
      <c r="W8489" s="15"/>
    </row>
    <row r="8490" spans="2:23" ht="0" hidden="1" customHeight="1" x14ac:dyDescent="0.2">
      <c r="B8490" s="3"/>
      <c r="C8490" s="3"/>
      <c r="D8490" s="3"/>
      <c r="E8490" s="3"/>
      <c r="F8490" s="3"/>
      <c r="G8490" s="3"/>
      <c r="H8490" s="3"/>
      <c r="I8490" s="3"/>
      <c r="J8490" s="3"/>
      <c r="K8490" s="3"/>
      <c r="L8490" s="8"/>
      <c r="M8490" s="1"/>
      <c r="W8490" s="15"/>
    </row>
    <row r="8491" spans="2:23" ht="0" hidden="1" customHeight="1" x14ac:dyDescent="0.2">
      <c r="B8491" s="3"/>
      <c r="C8491" s="3"/>
      <c r="D8491" s="3"/>
      <c r="E8491" s="3"/>
      <c r="F8491" s="3"/>
      <c r="G8491" s="3"/>
      <c r="H8491" s="3"/>
      <c r="I8491" s="3"/>
      <c r="J8491" s="3"/>
      <c r="K8491" s="3"/>
      <c r="L8491" s="8"/>
      <c r="M8491" s="1"/>
      <c r="W8491" s="15"/>
    </row>
    <row r="8492" spans="2:23" ht="0" hidden="1" customHeight="1" x14ac:dyDescent="0.2">
      <c r="B8492" s="3"/>
      <c r="C8492" s="3"/>
      <c r="D8492" s="3"/>
      <c r="E8492" s="3"/>
      <c r="F8492" s="3"/>
      <c r="G8492" s="3"/>
      <c r="H8492" s="3"/>
      <c r="I8492" s="3"/>
      <c r="J8492" s="3"/>
      <c r="K8492" s="3"/>
      <c r="L8492" s="8"/>
      <c r="M8492" s="1"/>
      <c r="W8492" s="15"/>
    </row>
    <row r="8493" spans="2:23" ht="0" hidden="1" customHeight="1" x14ac:dyDescent="0.2">
      <c r="B8493" s="3"/>
      <c r="C8493" s="3"/>
      <c r="D8493" s="3"/>
      <c r="E8493" s="3"/>
      <c r="F8493" s="3"/>
      <c r="G8493" s="3"/>
      <c r="H8493" s="3"/>
      <c r="I8493" s="3"/>
      <c r="J8493" s="3"/>
      <c r="K8493" s="3"/>
      <c r="L8493" s="8"/>
      <c r="M8493" s="1"/>
      <c r="W8493" s="15"/>
    </row>
    <row r="8494" spans="2:23" ht="0" hidden="1" customHeight="1" x14ac:dyDescent="0.2">
      <c r="B8494" s="3"/>
      <c r="C8494" s="3"/>
      <c r="D8494" s="3"/>
      <c r="E8494" s="3"/>
      <c r="F8494" s="3"/>
      <c r="G8494" s="3"/>
      <c r="H8494" s="3"/>
      <c r="I8494" s="3"/>
      <c r="J8494" s="3"/>
      <c r="K8494" s="3"/>
      <c r="L8494" s="8"/>
      <c r="M8494" s="1"/>
      <c r="W8494" s="15"/>
    </row>
    <row r="8495" spans="2:23" ht="0" hidden="1" customHeight="1" x14ac:dyDescent="0.2">
      <c r="B8495" s="3"/>
      <c r="C8495" s="3"/>
      <c r="D8495" s="3"/>
      <c r="E8495" s="3"/>
      <c r="F8495" s="3"/>
      <c r="G8495" s="3"/>
      <c r="H8495" s="3"/>
      <c r="I8495" s="3"/>
      <c r="J8495" s="3"/>
      <c r="K8495" s="3"/>
      <c r="L8495" s="8"/>
      <c r="M8495" s="1"/>
      <c r="W8495" s="15"/>
    </row>
    <row r="8496" spans="2:23" ht="0" hidden="1" customHeight="1" x14ac:dyDescent="0.2">
      <c r="B8496" s="3"/>
      <c r="C8496" s="3"/>
      <c r="D8496" s="3"/>
      <c r="E8496" s="3"/>
      <c r="F8496" s="3"/>
      <c r="G8496" s="3"/>
      <c r="H8496" s="3"/>
      <c r="I8496" s="3"/>
      <c r="J8496" s="3"/>
      <c r="K8496" s="3"/>
      <c r="L8496" s="8"/>
      <c r="M8496" s="1"/>
      <c r="W8496" s="15"/>
    </row>
    <row r="8497" spans="2:23" ht="0" hidden="1" customHeight="1" x14ac:dyDescent="0.2">
      <c r="B8497" s="3"/>
      <c r="C8497" s="3"/>
      <c r="D8497" s="3"/>
      <c r="E8497" s="3"/>
      <c r="F8497" s="3"/>
      <c r="G8497" s="3"/>
      <c r="H8497" s="3"/>
      <c r="I8497" s="3"/>
      <c r="J8497" s="3"/>
      <c r="K8497" s="3"/>
      <c r="L8497" s="8"/>
      <c r="M8497" s="1"/>
      <c r="W8497" s="15"/>
    </row>
    <row r="8498" spans="2:23" ht="0" hidden="1" customHeight="1" x14ac:dyDescent="0.2">
      <c r="B8498" s="3"/>
      <c r="C8498" s="3"/>
      <c r="D8498" s="3"/>
      <c r="E8498" s="3"/>
      <c r="F8498" s="3"/>
      <c r="G8498" s="3"/>
      <c r="H8498" s="3"/>
      <c r="I8498" s="3"/>
      <c r="J8498" s="3"/>
      <c r="K8498" s="3"/>
      <c r="L8498" s="8"/>
      <c r="M8498" s="1"/>
      <c r="W8498" s="15"/>
    </row>
    <row r="8499" spans="2:23" ht="0" hidden="1" customHeight="1" x14ac:dyDescent="0.2">
      <c r="B8499" s="3"/>
      <c r="C8499" s="3"/>
      <c r="D8499" s="3"/>
      <c r="E8499" s="3"/>
      <c r="F8499" s="3"/>
      <c r="G8499" s="3"/>
      <c r="H8499" s="3"/>
      <c r="I8499" s="3"/>
      <c r="J8499" s="3"/>
      <c r="K8499" s="3"/>
      <c r="L8499" s="8"/>
      <c r="M8499" s="1"/>
      <c r="W8499" s="15"/>
    </row>
    <row r="8500" spans="2:23" ht="0" hidden="1" customHeight="1" x14ac:dyDescent="0.2">
      <c r="B8500" s="3"/>
      <c r="C8500" s="3"/>
      <c r="D8500" s="3"/>
      <c r="E8500" s="3"/>
      <c r="F8500" s="3"/>
      <c r="G8500" s="3"/>
      <c r="H8500" s="3"/>
      <c r="I8500" s="3"/>
      <c r="J8500" s="3"/>
      <c r="K8500" s="3"/>
      <c r="L8500" s="8"/>
      <c r="M8500" s="1"/>
      <c r="W8500" s="15"/>
    </row>
    <row r="8501" spans="2:23" ht="0" hidden="1" customHeight="1" x14ac:dyDescent="0.2">
      <c r="B8501" s="3"/>
      <c r="C8501" s="3"/>
      <c r="D8501" s="3"/>
      <c r="E8501" s="3"/>
      <c r="F8501" s="3"/>
      <c r="G8501" s="3"/>
      <c r="H8501" s="3"/>
      <c r="I8501" s="3"/>
      <c r="J8501" s="3"/>
      <c r="K8501" s="3"/>
      <c r="L8501" s="8"/>
      <c r="M8501" s="1"/>
      <c r="W8501" s="15"/>
    </row>
    <row r="8502" spans="2:23" ht="0" hidden="1" customHeight="1" x14ac:dyDescent="0.2">
      <c r="B8502" s="3"/>
      <c r="C8502" s="3"/>
      <c r="D8502" s="3"/>
      <c r="E8502" s="3"/>
      <c r="F8502" s="3"/>
      <c r="G8502" s="3"/>
      <c r="H8502" s="3"/>
      <c r="I8502" s="3"/>
      <c r="J8502" s="3"/>
      <c r="K8502" s="3"/>
      <c r="L8502" s="8"/>
      <c r="M8502" s="1"/>
      <c r="W8502" s="15"/>
    </row>
    <row r="8503" spans="2:23" ht="0" hidden="1" customHeight="1" x14ac:dyDescent="0.2">
      <c r="B8503" s="3"/>
      <c r="C8503" s="3"/>
      <c r="D8503" s="3"/>
      <c r="E8503" s="3"/>
      <c r="F8503" s="3"/>
      <c r="G8503" s="3"/>
      <c r="H8503" s="3"/>
      <c r="I8503" s="3"/>
      <c r="J8503" s="3"/>
      <c r="K8503" s="3"/>
      <c r="L8503" s="8"/>
      <c r="M8503" s="1"/>
      <c r="W8503" s="15"/>
    </row>
    <row r="8504" spans="2:23" ht="0" hidden="1" customHeight="1" x14ac:dyDescent="0.2">
      <c r="B8504" s="3"/>
      <c r="C8504" s="3"/>
      <c r="D8504" s="3"/>
      <c r="E8504" s="3"/>
      <c r="F8504" s="3"/>
      <c r="G8504" s="3"/>
      <c r="H8504" s="3"/>
      <c r="I8504" s="3"/>
      <c r="J8504" s="3"/>
      <c r="K8504" s="3"/>
      <c r="L8504" s="8"/>
      <c r="M8504" s="1"/>
      <c r="W8504" s="15"/>
    </row>
    <row r="8505" spans="2:23" ht="0" hidden="1" customHeight="1" x14ac:dyDescent="0.2">
      <c r="B8505" s="3"/>
      <c r="C8505" s="3"/>
      <c r="D8505" s="3"/>
      <c r="E8505" s="3"/>
      <c r="F8505" s="3"/>
      <c r="G8505" s="3"/>
      <c r="H8505" s="3"/>
      <c r="I8505" s="3"/>
      <c r="J8505" s="3"/>
      <c r="K8505" s="3"/>
      <c r="L8505" s="8"/>
      <c r="M8505" s="1"/>
      <c r="W8505" s="15"/>
    </row>
    <row r="8506" spans="2:23" ht="0" hidden="1" customHeight="1" x14ac:dyDescent="0.2">
      <c r="B8506" s="3"/>
      <c r="C8506" s="3"/>
      <c r="D8506" s="3"/>
      <c r="E8506" s="3"/>
      <c r="F8506" s="3"/>
      <c r="G8506" s="3"/>
      <c r="H8506" s="3"/>
      <c r="I8506" s="3"/>
      <c r="J8506" s="3"/>
      <c r="K8506" s="3"/>
      <c r="L8506" s="8"/>
      <c r="M8506" s="1"/>
      <c r="W8506" s="15"/>
    </row>
    <row r="8507" spans="2:23" ht="0" hidden="1" customHeight="1" x14ac:dyDescent="0.2">
      <c r="B8507" s="3"/>
      <c r="C8507" s="3"/>
      <c r="D8507" s="3"/>
      <c r="E8507" s="3"/>
      <c r="F8507" s="3"/>
      <c r="G8507" s="3"/>
      <c r="H8507" s="3"/>
      <c r="I8507" s="3"/>
      <c r="J8507" s="3"/>
      <c r="K8507" s="3"/>
      <c r="L8507" s="8"/>
      <c r="M8507" s="1"/>
      <c r="W8507" s="15"/>
    </row>
    <row r="8508" spans="2:23" ht="0" hidden="1" customHeight="1" x14ac:dyDescent="0.2">
      <c r="B8508" s="3"/>
      <c r="C8508" s="3"/>
      <c r="D8508" s="3"/>
      <c r="E8508" s="3"/>
      <c r="F8508" s="3"/>
      <c r="G8508" s="3"/>
      <c r="H8508" s="3"/>
      <c r="I8508" s="3"/>
      <c r="J8508" s="3"/>
      <c r="K8508" s="3"/>
      <c r="L8508" s="8"/>
      <c r="M8508" s="1"/>
      <c r="W8508" s="15"/>
    </row>
    <row r="8509" spans="2:23" ht="0" hidden="1" customHeight="1" x14ac:dyDescent="0.2">
      <c r="B8509" s="3"/>
      <c r="C8509" s="3"/>
      <c r="D8509" s="3"/>
      <c r="E8509" s="3"/>
      <c r="F8509" s="3"/>
      <c r="G8509" s="3"/>
      <c r="H8509" s="3"/>
      <c r="I8509" s="3"/>
      <c r="J8509" s="3"/>
      <c r="K8509" s="3"/>
      <c r="L8509" s="8"/>
      <c r="M8509" s="1"/>
      <c r="W8509" s="15"/>
    </row>
    <row r="8510" spans="2:23" ht="0" hidden="1" customHeight="1" x14ac:dyDescent="0.2">
      <c r="B8510" s="3"/>
      <c r="C8510" s="3"/>
      <c r="D8510" s="3"/>
      <c r="E8510" s="3"/>
      <c r="F8510" s="3"/>
      <c r="G8510" s="3"/>
      <c r="H8510" s="3"/>
      <c r="I8510" s="3"/>
      <c r="J8510" s="3"/>
      <c r="K8510" s="3"/>
      <c r="L8510" s="8"/>
      <c r="M8510" s="1"/>
      <c r="W8510" s="15"/>
    </row>
    <row r="8511" spans="2:23" ht="0" hidden="1" customHeight="1" x14ac:dyDescent="0.2">
      <c r="B8511" s="3"/>
      <c r="C8511" s="3"/>
      <c r="D8511" s="3"/>
      <c r="E8511" s="3"/>
      <c r="F8511" s="3"/>
      <c r="G8511" s="3"/>
      <c r="H8511" s="3"/>
      <c r="I8511" s="3"/>
      <c r="J8511" s="3"/>
      <c r="K8511" s="3"/>
      <c r="L8511" s="8"/>
      <c r="M8511" s="1"/>
      <c r="W8511" s="15"/>
    </row>
    <row r="8512" spans="2:23" ht="0" hidden="1" customHeight="1" x14ac:dyDescent="0.2">
      <c r="B8512" s="3"/>
      <c r="C8512" s="3"/>
      <c r="D8512" s="3"/>
      <c r="E8512" s="3"/>
      <c r="F8512" s="3"/>
      <c r="G8512" s="3"/>
      <c r="H8512" s="3"/>
      <c r="I8512" s="3"/>
      <c r="J8512" s="3"/>
      <c r="K8512" s="3"/>
      <c r="L8512" s="8"/>
      <c r="M8512" s="1"/>
      <c r="W8512" s="15"/>
    </row>
    <row r="8513" spans="2:23" ht="0" hidden="1" customHeight="1" x14ac:dyDescent="0.2">
      <c r="B8513" s="3"/>
      <c r="C8513" s="3"/>
      <c r="D8513" s="3"/>
      <c r="E8513" s="3"/>
      <c r="F8513" s="3"/>
      <c r="G8513" s="3"/>
      <c r="H8513" s="3"/>
      <c r="I8513" s="3"/>
      <c r="J8513" s="3"/>
      <c r="K8513" s="3"/>
      <c r="L8513" s="8"/>
      <c r="M8513" s="1"/>
      <c r="W8513" s="15"/>
    </row>
    <row r="8514" spans="2:23" ht="0" hidden="1" customHeight="1" x14ac:dyDescent="0.2">
      <c r="B8514" s="3"/>
      <c r="C8514" s="3"/>
      <c r="D8514" s="3"/>
      <c r="E8514" s="3"/>
      <c r="F8514" s="3"/>
      <c r="G8514" s="3"/>
      <c r="H8514" s="3"/>
      <c r="I8514" s="3"/>
      <c r="J8514" s="3"/>
      <c r="K8514" s="3"/>
      <c r="L8514" s="8"/>
      <c r="M8514" s="1"/>
      <c r="W8514" s="15"/>
    </row>
    <row r="8515" spans="2:23" ht="0" hidden="1" customHeight="1" x14ac:dyDescent="0.2">
      <c r="B8515" s="3"/>
      <c r="C8515" s="3"/>
      <c r="D8515" s="3"/>
      <c r="E8515" s="3"/>
      <c r="F8515" s="3"/>
      <c r="G8515" s="3"/>
      <c r="H8515" s="3"/>
      <c r="I8515" s="3"/>
      <c r="J8515" s="3"/>
      <c r="K8515" s="3"/>
      <c r="L8515" s="8"/>
      <c r="M8515" s="1"/>
      <c r="W8515" s="15"/>
    </row>
    <row r="8516" spans="2:23" ht="0" hidden="1" customHeight="1" x14ac:dyDescent="0.2">
      <c r="B8516" s="3"/>
      <c r="C8516" s="3"/>
      <c r="D8516" s="3"/>
      <c r="E8516" s="3"/>
      <c r="F8516" s="3"/>
      <c r="G8516" s="3"/>
      <c r="H8516" s="3"/>
      <c r="I8516" s="3"/>
      <c r="J8516" s="3"/>
      <c r="K8516" s="3"/>
      <c r="L8516" s="8"/>
      <c r="M8516" s="1"/>
      <c r="W8516" s="15"/>
    </row>
    <row r="8517" spans="2:23" ht="0" hidden="1" customHeight="1" x14ac:dyDescent="0.2">
      <c r="B8517" s="3"/>
      <c r="C8517" s="3"/>
      <c r="D8517" s="3"/>
      <c r="E8517" s="3"/>
      <c r="F8517" s="3"/>
      <c r="G8517" s="3"/>
      <c r="H8517" s="3"/>
      <c r="I8517" s="3"/>
      <c r="J8517" s="3"/>
      <c r="K8517" s="3"/>
      <c r="L8517" s="8"/>
      <c r="M8517" s="1"/>
      <c r="W8517" s="15"/>
    </row>
    <row r="8518" spans="2:23" ht="0" hidden="1" customHeight="1" x14ac:dyDescent="0.2">
      <c r="B8518" s="3"/>
      <c r="C8518" s="3"/>
      <c r="D8518" s="3"/>
      <c r="E8518" s="3"/>
      <c r="F8518" s="3"/>
      <c r="G8518" s="3"/>
      <c r="H8518" s="3"/>
      <c r="I8518" s="3"/>
      <c r="J8518" s="3"/>
      <c r="K8518" s="3"/>
      <c r="L8518" s="8"/>
      <c r="M8518" s="1"/>
      <c r="W8518" s="15"/>
    </row>
    <row r="8519" spans="2:23" ht="0" hidden="1" customHeight="1" x14ac:dyDescent="0.2">
      <c r="B8519" s="3"/>
      <c r="C8519" s="3"/>
      <c r="D8519" s="3"/>
      <c r="E8519" s="3"/>
      <c r="F8519" s="3"/>
      <c r="G8519" s="3"/>
      <c r="H8519" s="3"/>
      <c r="I8519" s="3"/>
      <c r="J8519" s="3"/>
      <c r="K8519" s="3"/>
      <c r="L8519" s="8"/>
      <c r="M8519" s="1"/>
      <c r="W8519" s="15"/>
    </row>
    <row r="8520" spans="2:23" ht="0" hidden="1" customHeight="1" x14ac:dyDescent="0.2">
      <c r="B8520" s="3"/>
      <c r="C8520" s="3"/>
      <c r="D8520" s="3"/>
      <c r="E8520" s="3"/>
      <c r="F8520" s="3"/>
      <c r="G8520" s="3"/>
      <c r="H8520" s="3"/>
      <c r="I8520" s="3"/>
      <c r="J8520" s="3"/>
      <c r="K8520" s="3"/>
      <c r="L8520" s="8"/>
      <c r="M8520" s="1"/>
      <c r="W8520" s="15"/>
    </row>
    <row r="8521" spans="2:23" ht="0" hidden="1" customHeight="1" x14ac:dyDescent="0.2">
      <c r="B8521" s="3"/>
      <c r="C8521" s="3"/>
      <c r="D8521" s="3"/>
      <c r="E8521" s="3"/>
      <c r="F8521" s="3"/>
      <c r="G8521" s="3"/>
      <c r="H8521" s="3"/>
      <c r="I8521" s="3"/>
      <c r="J8521" s="3"/>
      <c r="K8521" s="3"/>
      <c r="L8521" s="8"/>
      <c r="M8521" s="1"/>
      <c r="W8521" s="15"/>
    </row>
    <row r="8522" spans="2:23" ht="0" hidden="1" customHeight="1" x14ac:dyDescent="0.2">
      <c r="B8522" s="3"/>
      <c r="C8522" s="3"/>
      <c r="D8522" s="3"/>
      <c r="E8522" s="3"/>
      <c r="F8522" s="3"/>
      <c r="G8522" s="3"/>
      <c r="H8522" s="3"/>
      <c r="I8522" s="3"/>
      <c r="J8522" s="3"/>
      <c r="K8522" s="3"/>
      <c r="L8522" s="8"/>
      <c r="M8522" s="1"/>
      <c r="W8522" s="15"/>
    </row>
    <row r="8523" spans="2:23" ht="0" hidden="1" customHeight="1" x14ac:dyDescent="0.2">
      <c r="B8523" s="3"/>
      <c r="C8523" s="3"/>
      <c r="D8523" s="3"/>
      <c r="E8523" s="3"/>
      <c r="F8523" s="3"/>
      <c r="G8523" s="3"/>
      <c r="H8523" s="3"/>
      <c r="I8523" s="3"/>
      <c r="J8523" s="3"/>
      <c r="K8523" s="3"/>
      <c r="L8523" s="8"/>
      <c r="M8523" s="1"/>
      <c r="W8523" s="15"/>
    </row>
    <row r="8524" spans="2:23" ht="0" hidden="1" customHeight="1" x14ac:dyDescent="0.2">
      <c r="B8524" s="3"/>
      <c r="C8524" s="3"/>
      <c r="D8524" s="3"/>
      <c r="E8524" s="3"/>
      <c r="F8524" s="3"/>
      <c r="G8524" s="3"/>
      <c r="H8524" s="3"/>
      <c r="I8524" s="3"/>
      <c r="J8524" s="3"/>
      <c r="K8524" s="3"/>
      <c r="L8524" s="8"/>
      <c r="M8524" s="1"/>
      <c r="W8524" s="15"/>
    </row>
    <row r="8525" spans="2:23" ht="0" hidden="1" customHeight="1" x14ac:dyDescent="0.2">
      <c r="B8525" s="3"/>
      <c r="C8525" s="3"/>
      <c r="D8525" s="3"/>
      <c r="E8525" s="3"/>
      <c r="F8525" s="3"/>
      <c r="G8525" s="3"/>
      <c r="H8525" s="3"/>
      <c r="I8525" s="3"/>
      <c r="J8525" s="3"/>
      <c r="K8525" s="3"/>
      <c r="L8525" s="8"/>
      <c r="M8525" s="1"/>
      <c r="W8525" s="15"/>
    </row>
    <row r="8526" spans="2:23" ht="0" hidden="1" customHeight="1" x14ac:dyDescent="0.2">
      <c r="B8526" s="3"/>
      <c r="C8526" s="3"/>
      <c r="D8526" s="3"/>
      <c r="E8526" s="3"/>
      <c r="F8526" s="3"/>
      <c r="G8526" s="3"/>
      <c r="H8526" s="3"/>
      <c r="I8526" s="3"/>
      <c r="J8526" s="3"/>
      <c r="K8526" s="3"/>
      <c r="L8526" s="8"/>
      <c r="M8526" s="1"/>
      <c r="W8526" s="15"/>
    </row>
    <row r="8527" spans="2:23" ht="0" hidden="1" customHeight="1" x14ac:dyDescent="0.2">
      <c r="B8527" s="3"/>
      <c r="C8527" s="3"/>
      <c r="D8527" s="3"/>
      <c r="E8527" s="3"/>
      <c r="F8527" s="3"/>
      <c r="G8527" s="3"/>
      <c r="H8527" s="3"/>
      <c r="I8527" s="3"/>
      <c r="J8527" s="3"/>
      <c r="K8527" s="3"/>
      <c r="L8527" s="8"/>
      <c r="M8527" s="1"/>
      <c r="W8527" s="15"/>
    </row>
    <row r="8528" spans="2:23" ht="0" hidden="1" customHeight="1" x14ac:dyDescent="0.2">
      <c r="B8528" s="3"/>
      <c r="C8528" s="3"/>
      <c r="D8528" s="3"/>
      <c r="E8528" s="3"/>
      <c r="F8528" s="3"/>
      <c r="G8528" s="3"/>
      <c r="H8528" s="3"/>
      <c r="I8528" s="3"/>
      <c r="J8528" s="3"/>
      <c r="K8528" s="3"/>
      <c r="L8528" s="8"/>
      <c r="M8528" s="1"/>
      <c r="W8528" s="15"/>
    </row>
    <row r="8529" spans="2:23" ht="0" hidden="1" customHeight="1" x14ac:dyDescent="0.2">
      <c r="B8529" s="3"/>
      <c r="C8529" s="3"/>
      <c r="D8529" s="3"/>
      <c r="E8529" s="3"/>
      <c r="F8529" s="3"/>
      <c r="G8529" s="3"/>
      <c r="H8529" s="3"/>
      <c r="I8529" s="3"/>
      <c r="J8529" s="3"/>
      <c r="K8529" s="3"/>
      <c r="L8529" s="8"/>
      <c r="M8529" s="1"/>
      <c r="W8529" s="15"/>
    </row>
    <row r="8530" spans="2:23" ht="0" hidden="1" customHeight="1" x14ac:dyDescent="0.2">
      <c r="B8530" s="3"/>
      <c r="C8530" s="3"/>
      <c r="D8530" s="3"/>
      <c r="E8530" s="3"/>
      <c r="F8530" s="3"/>
      <c r="G8530" s="3"/>
      <c r="H8530" s="3"/>
      <c r="I8530" s="3"/>
      <c r="J8530" s="3"/>
      <c r="K8530" s="3"/>
      <c r="L8530" s="8"/>
      <c r="M8530" s="1"/>
      <c r="W8530" s="15"/>
    </row>
    <row r="8531" spans="2:23" ht="0" hidden="1" customHeight="1" x14ac:dyDescent="0.2">
      <c r="B8531" s="3"/>
      <c r="C8531" s="3"/>
      <c r="D8531" s="3"/>
      <c r="E8531" s="3"/>
      <c r="F8531" s="3"/>
      <c r="G8531" s="3"/>
      <c r="H8531" s="3"/>
      <c r="I8531" s="3"/>
      <c r="J8531" s="3"/>
      <c r="K8531" s="3"/>
      <c r="L8531" s="8"/>
      <c r="M8531" s="1"/>
      <c r="W8531" s="15"/>
    </row>
    <row r="8532" spans="2:23" ht="0" hidden="1" customHeight="1" x14ac:dyDescent="0.2">
      <c r="B8532" s="3"/>
      <c r="C8532" s="3"/>
      <c r="D8532" s="3"/>
      <c r="E8532" s="3"/>
      <c r="F8532" s="3"/>
      <c r="G8532" s="3"/>
      <c r="H8532" s="3"/>
      <c r="I8532" s="3"/>
      <c r="J8532" s="3"/>
      <c r="K8532" s="3"/>
      <c r="L8532" s="8"/>
      <c r="M8532" s="1"/>
      <c r="W8532" s="15"/>
    </row>
    <row r="8533" spans="2:23" ht="0" hidden="1" customHeight="1" x14ac:dyDescent="0.2">
      <c r="B8533" s="3"/>
      <c r="C8533" s="3"/>
      <c r="D8533" s="3"/>
      <c r="E8533" s="3"/>
      <c r="F8533" s="3"/>
      <c r="G8533" s="3"/>
      <c r="H8533" s="3"/>
      <c r="I8533" s="3"/>
      <c r="J8533" s="3"/>
      <c r="K8533" s="3"/>
      <c r="L8533" s="8"/>
      <c r="M8533" s="1"/>
      <c r="W8533" s="15"/>
    </row>
    <row r="8534" spans="2:23" ht="0" hidden="1" customHeight="1" x14ac:dyDescent="0.2">
      <c r="B8534" s="3"/>
      <c r="C8534" s="3"/>
      <c r="D8534" s="3"/>
      <c r="E8534" s="3"/>
      <c r="F8534" s="3"/>
      <c r="G8534" s="3"/>
      <c r="H8534" s="3"/>
      <c r="I8534" s="3"/>
      <c r="J8534" s="3"/>
      <c r="K8534" s="3"/>
      <c r="L8534" s="8"/>
      <c r="M8534" s="1"/>
      <c r="W8534" s="15"/>
    </row>
    <row r="8535" spans="2:23" ht="0" hidden="1" customHeight="1" x14ac:dyDescent="0.2">
      <c r="B8535" s="3"/>
      <c r="C8535" s="3"/>
      <c r="D8535" s="3"/>
      <c r="E8535" s="3"/>
      <c r="F8535" s="3"/>
      <c r="G8535" s="3"/>
      <c r="H8535" s="3"/>
      <c r="I8535" s="3"/>
      <c r="J8535" s="3"/>
      <c r="K8535" s="3"/>
      <c r="L8535" s="8"/>
      <c r="M8535" s="1"/>
      <c r="W8535" s="15"/>
    </row>
    <row r="8536" spans="2:23" ht="0" hidden="1" customHeight="1" x14ac:dyDescent="0.2">
      <c r="B8536" s="3"/>
      <c r="C8536" s="3"/>
      <c r="D8536" s="3"/>
      <c r="E8536" s="3"/>
      <c r="F8536" s="3"/>
      <c r="G8536" s="3"/>
      <c r="H8536" s="3"/>
      <c r="I8536" s="3"/>
      <c r="J8536" s="3"/>
      <c r="K8536" s="3"/>
      <c r="L8536" s="8"/>
      <c r="M8536" s="1"/>
      <c r="W8536" s="15"/>
    </row>
    <row r="8537" spans="2:23" ht="0" hidden="1" customHeight="1" x14ac:dyDescent="0.2">
      <c r="B8537" s="3"/>
      <c r="C8537" s="3"/>
      <c r="D8537" s="3"/>
      <c r="E8537" s="3"/>
      <c r="F8537" s="3"/>
      <c r="G8537" s="3"/>
      <c r="H8537" s="3"/>
      <c r="I8537" s="3"/>
      <c r="J8537" s="3"/>
      <c r="K8537" s="3"/>
      <c r="L8537" s="8"/>
      <c r="M8537" s="1"/>
      <c r="W8537" s="15"/>
    </row>
    <row r="8538" spans="2:23" ht="0" hidden="1" customHeight="1" x14ac:dyDescent="0.2">
      <c r="B8538" s="3"/>
      <c r="C8538" s="3"/>
      <c r="D8538" s="3"/>
      <c r="E8538" s="3"/>
      <c r="F8538" s="3"/>
      <c r="G8538" s="3"/>
      <c r="H8538" s="3"/>
      <c r="I8538" s="3"/>
      <c r="J8538" s="3"/>
      <c r="K8538" s="3"/>
      <c r="L8538" s="8"/>
      <c r="M8538" s="1"/>
      <c r="W8538" s="15"/>
    </row>
    <row r="8539" spans="2:23" ht="0" hidden="1" customHeight="1" x14ac:dyDescent="0.2">
      <c r="B8539" s="3"/>
      <c r="C8539" s="3"/>
      <c r="D8539" s="3"/>
      <c r="E8539" s="3"/>
      <c r="F8539" s="3"/>
      <c r="G8539" s="3"/>
      <c r="H8539" s="3"/>
      <c r="I8539" s="3"/>
      <c r="J8539" s="3"/>
      <c r="K8539" s="3"/>
      <c r="L8539" s="8"/>
      <c r="M8539" s="1"/>
      <c r="W8539" s="15"/>
    </row>
    <row r="8540" spans="2:23" ht="0" hidden="1" customHeight="1" x14ac:dyDescent="0.2">
      <c r="B8540" s="3"/>
      <c r="C8540" s="3"/>
      <c r="D8540" s="3"/>
      <c r="E8540" s="3"/>
      <c r="F8540" s="3"/>
      <c r="G8540" s="3"/>
      <c r="H8540" s="3"/>
      <c r="I8540" s="3"/>
      <c r="J8540" s="3"/>
      <c r="K8540" s="3"/>
      <c r="L8540" s="8"/>
      <c r="M8540" s="1"/>
      <c r="W8540" s="15"/>
    </row>
    <row r="8541" spans="2:23" ht="0" hidden="1" customHeight="1" x14ac:dyDescent="0.2">
      <c r="B8541" s="3"/>
      <c r="C8541" s="3"/>
      <c r="D8541" s="3"/>
      <c r="E8541" s="3"/>
      <c r="F8541" s="3"/>
      <c r="G8541" s="3"/>
      <c r="H8541" s="3"/>
      <c r="I8541" s="3"/>
      <c r="J8541" s="3"/>
      <c r="K8541" s="3"/>
      <c r="L8541" s="8"/>
      <c r="M8541" s="1"/>
      <c r="W8541" s="15"/>
    </row>
    <row r="8542" spans="2:23" ht="0" hidden="1" customHeight="1" x14ac:dyDescent="0.2">
      <c r="B8542" s="3"/>
      <c r="C8542" s="3"/>
      <c r="D8542" s="3"/>
      <c r="E8542" s="3"/>
      <c r="F8542" s="3"/>
      <c r="G8542" s="3"/>
      <c r="H8542" s="3"/>
      <c r="I8542" s="3"/>
      <c r="J8542" s="3"/>
      <c r="K8542" s="3"/>
      <c r="L8542" s="8"/>
      <c r="M8542" s="1"/>
      <c r="W8542" s="15"/>
    </row>
    <row r="8543" spans="2:23" ht="0" hidden="1" customHeight="1" x14ac:dyDescent="0.2">
      <c r="B8543" s="3"/>
      <c r="C8543" s="3"/>
      <c r="D8543" s="3"/>
      <c r="E8543" s="3"/>
      <c r="F8543" s="3"/>
      <c r="G8543" s="3"/>
      <c r="H8543" s="3"/>
      <c r="I8543" s="3"/>
      <c r="J8543" s="3"/>
      <c r="K8543" s="3"/>
      <c r="L8543" s="8"/>
      <c r="M8543" s="1"/>
      <c r="W8543" s="15"/>
    </row>
    <row r="8544" spans="2:23" ht="0" hidden="1" customHeight="1" x14ac:dyDescent="0.2">
      <c r="B8544" s="3"/>
      <c r="C8544" s="3"/>
      <c r="D8544" s="3"/>
      <c r="E8544" s="3"/>
      <c r="F8544" s="3"/>
      <c r="G8544" s="3"/>
      <c r="H8544" s="3"/>
      <c r="I8544" s="3"/>
      <c r="J8544" s="3"/>
      <c r="K8544" s="3"/>
      <c r="L8544" s="8"/>
      <c r="M8544" s="1"/>
      <c r="W8544" s="15"/>
    </row>
    <row r="8545" spans="2:23" ht="0" hidden="1" customHeight="1" x14ac:dyDescent="0.2">
      <c r="B8545" s="3"/>
      <c r="C8545" s="3"/>
      <c r="D8545" s="3"/>
      <c r="E8545" s="3"/>
      <c r="F8545" s="3"/>
      <c r="G8545" s="3"/>
      <c r="H8545" s="3"/>
      <c r="I8545" s="3"/>
      <c r="J8545" s="3"/>
      <c r="K8545" s="3"/>
      <c r="L8545" s="8"/>
      <c r="M8545" s="1"/>
      <c r="W8545" s="15"/>
    </row>
    <row r="8546" spans="2:23" ht="0" hidden="1" customHeight="1" x14ac:dyDescent="0.2">
      <c r="B8546" s="3"/>
      <c r="C8546" s="3"/>
      <c r="D8546" s="3"/>
      <c r="E8546" s="3"/>
      <c r="F8546" s="3"/>
      <c r="G8546" s="3"/>
      <c r="H8546" s="3"/>
      <c r="I8546" s="3"/>
      <c r="J8546" s="3"/>
      <c r="K8546" s="3"/>
      <c r="L8546" s="8"/>
      <c r="M8546" s="1"/>
      <c r="W8546" s="15"/>
    </row>
    <row r="8547" spans="2:23" ht="0" hidden="1" customHeight="1" x14ac:dyDescent="0.2">
      <c r="B8547" s="3"/>
      <c r="C8547" s="3"/>
      <c r="D8547" s="3"/>
      <c r="E8547" s="3"/>
      <c r="F8547" s="3"/>
      <c r="G8547" s="3"/>
      <c r="H8547" s="3"/>
      <c r="I8547" s="3"/>
      <c r="J8547" s="3"/>
      <c r="K8547" s="3"/>
      <c r="L8547" s="8"/>
      <c r="M8547" s="1"/>
      <c r="W8547" s="15"/>
    </row>
    <row r="8548" spans="2:23" ht="0" hidden="1" customHeight="1" x14ac:dyDescent="0.2">
      <c r="B8548" s="3"/>
      <c r="C8548" s="3"/>
      <c r="D8548" s="3"/>
      <c r="E8548" s="3"/>
      <c r="F8548" s="3"/>
      <c r="G8548" s="3"/>
      <c r="H8548" s="3"/>
      <c r="I8548" s="3"/>
      <c r="J8548" s="3"/>
      <c r="K8548" s="3"/>
      <c r="L8548" s="8"/>
      <c r="M8548" s="1"/>
      <c r="W8548" s="15"/>
    </row>
    <row r="8549" spans="2:23" ht="0" hidden="1" customHeight="1" x14ac:dyDescent="0.2">
      <c r="B8549" s="3"/>
      <c r="C8549" s="3"/>
      <c r="D8549" s="3"/>
      <c r="E8549" s="3"/>
      <c r="F8549" s="3"/>
      <c r="G8549" s="3"/>
      <c r="H8549" s="3"/>
      <c r="I8549" s="3"/>
      <c r="J8549" s="3"/>
      <c r="K8549" s="3"/>
      <c r="L8549" s="8"/>
      <c r="M8549" s="1"/>
      <c r="W8549" s="15"/>
    </row>
    <row r="8550" spans="2:23" ht="0" hidden="1" customHeight="1" x14ac:dyDescent="0.2">
      <c r="B8550" s="3"/>
      <c r="C8550" s="3"/>
      <c r="D8550" s="3"/>
      <c r="E8550" s="3"/>
      <c r="F8550" s="3"/>
      <c r="G8550" s="3"/>
      <c r="H8550" s="3"/>
      <c r="I8550" s="3"/>
      <c r="J8550" s="3"/>
      <c r="K8550" s="3"/>
      <c r="L8550" s="8"/>
      <c r="M8550" s="1"/>
      <c r="W8550" s="15"/>
    </row>
    <row r="8551" spans="2:23" ht="0" hidden="1" customHeight="1" x14ac:dyDescent="0.2">
      <c r="B8551" s="3"/>
      <c r="C8551" s="3"/>
      <c r="D8551" s="3"/>
      <c r="E8551" s="3"/>
      <c r="F8551" s="3"/>
      <c r="G8551" s="3"/>
      <c r="H8551" s="3"/>
      <c r="I8551" s="3"/>
      <c r="J8551" s="3"/>
      <c r="K8551" s="3"/>
      <c r="L8551" s="8"/>
      <c r="M8551" s="1"/>
      <c r="W8551" s="15"/>
    </row>
    <row r="8552" spans="2:23" ht="0" hidden="1" customHeight="1" x14ac:dyDescent="0.2">
      <c r="B8552" s="3"/>
      <c r="C8552" s="3"/>
      <c r="D8552" s="3"/>
      <c r="E8552" s="3"/>
      <c r="F8552" s="3"/>
      <c r="G8552" s="3"/>
      <c r="H8552" s="3"/>
      <c r="I8552" s="3"/>
      <c r="J8552" s="3"/>
      <c r="K8552" s="3"/>
      <c r="L8552" s="8"/>
      <c r="M8552" s="1"/>
      <c r="W8552" s="15"/>
    </row>
    <row r="8553" spans="2:23" ht="0" hidden="1" customHeight="1" x14ac:dyDescent="0.2">
      <c r="B8553" s="3"/>
      <c r="C8553" s="3"/>
      <c r="D8553" s="3"/>
      <c r="E8553" s="3"/>
      <c r="F8553" s="3"/>
      <c r="G8553" s="3"/>
      <c r="H8553" s="3"/>
      <c r="I8553" s="3"/>
      <c r="J8553" s="3"/>
      <c r="K8553" s="3"/>
      <c r="L8553" s="8"/>
      <c r="M8553" s="1"/>
      <c r="W8553" s="15"/>
    </row>
    <row r="8554" spans="2:23" ht="0" hidden="1" customHeight="1" x14ac:dyDescent="0.2">
      <c r="B8554" s="3"/>
      <c r="C8554" s="3"/>
      <c r="D8554" s="3"/>
      <c r="E8554" s="3"/>
      <c r="F8554" s="3"/>
      <c r="G8554" s="3"/>
      <c r="H8554" s="3"/>
      <c r="I8554" s="3"/>
      <c r="J8554" s="3"/>
      <c r="K8554" s="3"/>
      <c r="L8554" s="8"/>
      <c r="M8554" s="1"/>
      <c r="W8554" s="15"/>
    </row>
    <row r="8555" spans="2:23" ht="0" hidden="1" customHeight="1" x14ac:dyDescent="0.2">
      <c r="B8555" s="3"/>
      <c r="C8555" s="3"/>
      <c r="D8555" s="3"/>
      <c r="E8555" s="3"/>
      <c r="F8555" s="3"/>
      <c r="G8555" s="3"/>
      <c r="H8555" s="3"/>
      <c r="I8555" s="3"/>
      <c r="J8555" s="3"/>
      <c r="K8555" s="3"/>
      <c r="L8555" s="8"/>
      <c r="M8555" s="1"/>
      <c r="W8555" s="15"/>
    </row>
    <row r="8556" spans="2:23" ht="0" hidden="1" customHeight="1" x14ac:dyDescent="0.2">
      <c r="B8556" s="3"/>
      <c r="C8556" s="3"/>
      <c r="D8556" s="3"/>
      <c r="E8556" s="3"/>
      <c r="F8556" s="3"/>
      <c r="G8556" s="3"/>
      <c r="H8556" s="3"/>
      <c r="I8556" s="3"/>
      <c r="J8556" s="3"/>
      <c r="K8556" s="3"/>
      <c r="L8556" s="8"/>
      <c r="M8556" s="1"/>
      <c r="W8556" s="15"/>
    </row>
    <row r="8557" spans="2:23" ht="0" hidden="1" customHeight="1" x14ac:dyDescent="0.2">
      <c r="B8557" s="3"/>
      <c r="C8557" s="3"/>
      <c r="D8557" s="3"/>
      <c r="E8557" s="3"/>
      <c r="F8557" s="3"/>
      <c r="G8557" s="3"/>
      <c r="H8557" s="3"/>
      <c r="I8557" s="3"/>
      <c r="J8557" s="3"/>
      <c r="K8557" s="3"/>
      <c r="L8557" s="8"/>
      <c r="M8557" s="1"/>
      <c r="W8557" s="15"/>
    </row>
    <row r="8558" spans="2:23" ht="0" hidden="1" customHeight="1" x14ac:dyDescent="0.2">
      <c r="B8558" s="3"/>
      <c r="C8558" s="3"/>
      <c r="D8558" s="3"/>
      <c r="E8558" s="3"/>
      <c r="F8558" s="3"/>
      <c r="G8558" s="3"/>
      <c r="H8558" s="3"/>
      <c r="I8558" s="3"/>
      <c r="J8558" s="3"/>
      <c r="K8558" s="3"/>
      <c r="L8558" s="8"/>
      <c r="M8558" s="1"/>
      <c r="W8558" s="15"/>
    </row>
    <row r="8559" spans="2:23" ht="0" hidden="1" customHeight="1" x14ac:dyDescent="0.2">
      <c r="B8559" s="3"/>
      <c r="C8559" s="3"/>
      <c r="D8559" s="3"/>
      <c r="E8559" s="3"/>
      <c r="F8559" s="3"/>
      <c r="G8559" s="3"/>
      <c r="H8559" s="3"/>
      <c r="I8559" s="3"/>
      <c r="J8559" s="3"/>
      <c r="K8559" s="3"/>
      <c r="L8559" s="8"/>
      <c r="M8559" s="1"/>
      <c r="W8559" s="15"/>
    </row>
    <row r="8560" spans="2:23" ht="0" hidden="1" customHeight="1" x14ac:dyDescent="0.2">
      <c r="B8560" s="3"/>
      <c r="C8560" s="3"/>
      <c r="D8560" s="3"/>
      <c r="E8560" s="3"/>
      <c r="F8560" s="3"/>
      <c r="G8560" s="3"/>
      <c r="H8560" s="3"/>
      <c r="I8560" s="3"/>
      <c r="J8560" s="3"/>
      <c r="K8560" s="3"/>
      <c r="L8560" s="8"/>
      <c r="M8560" s="1"/>
      <c r="W8560" s="15"/>
    </row>
    <row r="8561" spans="2:23" ht="0" hidden="1" customHeight="1" x14ac:dyDescent="0.2">
      <c r="B8561" s="3"/>
      <c r="C8561" s="3"/>
      <c r="D8561" s="3"/>
      <c r="E8561" s="3"/>
      <c r="F8561" s="3"/>
      <c r="G8561" s="3"/>
      <c r="H8561" s="3"/>
      <c r="I8561" s="3"/>
      <c r="J8561" s="3"/>
      <c r="K8561" s="3"/>
      <c r="L8561" s="8"/>
      <c r="M8561" s="1"/>
      <c r="W8561" s="15"/>
    </row>
    <row r="8562" spans="2:23" ht="0" hidden="1" customHeight="1" x14ac:dyDescent="0.2">
      <c r="B8562" s="3"/>
      <c r="C8562" s="3"/>
      <c r="D8562" s="3"/>
      <c r="E8562" s="3"/>
      <c r="F8562" s="3"/>
      <c r="G8562" s="3"/>
      <c r="H8562" s="3"/>
      <c r="I8562" s="3"/>
      <c r="J8562" s="3"/>
      <c r="K8562" s="3"/>
      <c r="L8562" s="8"/>
      <c r="M8562" s="1"/>
      <c r="W8562" s="15"/>
    </row>
    <row r="8563" spans="2:23" ht="0" hidden="1" customHeight="1" x14ac:dyDescent="0.2">
      <c r="B8563" s="3"/>
      <c r="C8563" s="3"/>
      <c r="D8563" s="3"/>
      <c r="E8563" s="3"/>
      <c r="F8563" s="3"/>
      <c r="G8563" s="3"/>
      <c r="H8563" s="3"/>
      <c r="I8563" s="3"/>
      <c r="J8563" s="3"/>
      <c r="K8563" s="3"/>
      <c r="L8563" s="8"/>
      <c r="M8563" s="1"/>
      <c r="W8563" s="15"/>
    </row>
    <row r="8564" spans="2:23" ht="0" hidden="1" customHeight="1" x14ac:dyDescent="0.2">
      <c r="B8564" s="3"/>
      <c r="C8564" s="3"/>
      <c r="D8564" s="3"/>
      <c r="E8564" s="3"/>
      <c r="F8564" s="3"/>
      <c r="G8564" s="3"/>
      <c r="H8564" s="3"/>
      <c r="I8564" s="3"/>
      <c r="J8564" s="3"/>
      <c r="K8564" s="3"/>
      <c r="L8564" s="8"/>
      <c r="M8564" s="1"/>
      <c r="W8564" s="15"/>
    </row>
    <row r="8565" spans="2:23" ht="0" hidden="1" customHeight="1" x14ac:dyDescent="0.2">
      <c r="B8565" s="3"/>
      <c r="C8565" s="3"/>
      <c r="D8565" s="3"/>
      <c r="E8565" s="3"/>
      <c r="F8565" s="3"/>
      <c r="G8565" s="3"/>
      <c r="H8565" s="3"/>
      <c r="I8565" s="3"/>
      <c r="J8565" s="3"/>
      <c r="K8565" s="3"/>
      <c r="L8565" s="8"/>
      <c r="M8565" s="1"/>
      <c r="W8565" s="15"/>
    </row>
    <row r="8566" spans="2:23" ht="0" hidden="1" customHeight="1" x14ac:dyDescent="0.2">
      <c r="B8566" s="3"/>
      <c r="C8566" s="3"/>
      <c r="D8566" s="3"/>
      <c r="E8566" s="3"/>
      <c r="F8566" s="3"/>
      <c r="G8566" s="3"/>
      <c r="H8566" s="3"/>
      <c r="I8566" s="3"/>
      <c r="J8566" s="3"/>
      <c r="K8566" s="3"/>
      <c r="L8566" s="8"/>
      <c r="M8566" s="1"/>
      <c r="W8566" s="15"/>
    </row>
    <row r="8567" spans="2:23" ht="0" hidden="1" customHeight="1" x14ac:dyDescent="0.2">
      <c r="B8567" s="3"/>
      <c r="C8567" s="3"/>
      <c r="D8567" s="3"/>
      <c r="E8567" s="3"/>
      <c r="F8567" s="3"/>
      <c r="G8567" s="3"/>
      <c r="H8567" s="3"/>
      <c r="I8567" s="3"/>
      <c r="J8567" s="3"/>
      <c r="K8567" s="3"/>
      <c r="L8567" s="8"/>
      <c r="M8567" s="1"/>
      <c r="W8567" s="15"/>
    </row>
    <row r="8568" spans="2:23" ht="0" hidden="1" customHeight="1" x14ac:dyDescent="0.2">
      <c r="B8568" s="3"/>
      <c r="C8568" s="3"/>
      <c r="D8568" s="3"/>
      <c r="E8568" s="3"/>
      <c r="F8568" s="3"/>
      <c r="G8568" s="3"/>
      <c r="H8568" s="3"/>
      <c r="I8568" s="3"/>
      <c r="J8568" s="3"/>
      <c r="K8568" s="3"/>
      <c r="L8568" s="8"/>
      <c r="M8568" s="1"/>
      <c r="W8568" s="15"/>
    </row>
    <row r="8569" spans="2:23" ht="0" hidden="1" customHeight="1" x14ac:dyDescent="0.2">
      <c r="B8569" s="3"/>
      <c r="C8569" s="3"/>
      <c r="D8569" s="3"/>
      <c r="E8569" s="3"/>
      <c r="F8569" s="3"/>
      <c r="G8569" s="3"/>
      <c r="H8569" s="3"/>
      <c r="I8569" s="3"/>
      <c r="J8569" s="3"/>
      <c r="K8569" s="3"/>
      <c r="L8569" s="8"/>
      <c r="M8569" s="1"/>
      <c r="W8569" s="15"/>
    </row>
    <row r="8570" spans="2:23" ht="0" hidden="1" customHeight="1" x14ac:dyDescent="0.2">
      <c r="B8570" s="3"/>
      <c r="C8570" s="3"/>
      <c r="D8570" s="3"/>
      <c r="E8570" s="3"/>
      <c r="F8570" s="3"/>
      <c r="G8570" s="3"/>
      <c r="H8570" s="3"/>
      <c r="I8570" s="3"/>
      <c r="J8570" s="3"/>
      <c r="K8570" s="3"/>
      <c r="L8570" s="8"/>
      <c r="M8570" s="1"/>
      <c r="W8570" s="15"/>
    </row>
    <row r="8571" spans="2:23" ht="0" hidden="1" customHeight="1" x14ac:dyDescent="0.2">
      <c r="B8571" s="3"/>
      <c r="C8571" s="3"/>
      <c r="D8571" s="3"/>
      <c r="E8571" s="3"/>
      <c r="F8571" s="3"/>
      <c r="G8571" s="3"/>
      <c r="H8571" s="3"/>
      <c r="I8571" s="3"/>
      <c r="J8571" s="3"/>
      <c r="K8571" s="3"/>
      <c r="L8571" s="8"/>
      <c r="M8571" s="1"/>
      <c r="W8571" s="15"/>
    </row>
    <row r="8572" spans="2:23" ht="0" hidden="1" customHeight="1" x14ac:dyDescent="0.2">
      <c r="B8572" s="3"/>
      <c r="C8572" s="3"/>
      <c r="D8572" s="3"/>
      <c r="E8572" s="3"/>
      <c r="F8572" s="3"/>
      <c r="G8572" s="3"/>
      <c r="H8572" s="3"/>
      <c r="I8572" s="3"/>
      <c r="J8572" s="3"/>
      <c r="K8572" s="3"/>
      <c r="L8572" s="8"/>
      <c r="M8572" s="1"/>
      <c r="W8572" s="15"/>
    </row>
    <row r="8573" spans="2:23" ht="0" hidden="1" customHeight="1" x14ac:dyDescent="0.2">
      <c r="B8573" s="3"/>
      <c r="C8573" s="3"/>
      <c r="D8573" s="3"/>
      <c r="E8573" s="3"/>
      <c r="F8573" s="3"/>
      <c r="G8573" s="3"/>
      <c r="H8573" s="3"/>
      <c r="I8573" s="3"/>
      <c r="J8573" s="3"/>
      <c r="K8573" s="3"/>
      <c r="L8573" s="8"/>
      <c r="M8573" s="1"/>
      <c r="W8573" s="15"/>
    </row>
    <row r="8574" spans="2:23" ht="0" hidden="1" customHeight="1" x14ac:dyDescent="0.2">
      <c r="B8574" s="3"/>
      <c r="C8574" s="3"/>
      <c r="D8574" s="3"/>
      <c r="E8574" s="3"/>
      <c r="F8574" s="3"/>
      <c r="G8574" s="3"/>
      <c r="H8574" s="3"/>
      <c r="I8574" s="3"/>
      <c r="J8574" s="3"/>
      <c r="K8574" s="3"/>
      <c r="L8574" s="8"/>
      <c r="M8574" s="1"/>
      <c r="W8574" s="15"/>
    </row>
    <row r="8575" spans="2:23" ht="0" hidden="1" customHeight="1" x14ac:dyDescent="0.2">
      <c r="B8575" s="3"/>
      <c r="C8575" s="3"/>
      <c r="D8575" s="3"/>
      <c r="E8575" s="3"/>
      <c r="F8575" s="3"/>
      <c r="G8575" s="3"/>
      <c r="H8575" s="3"/>
      <c r="I8575" s="3"/>
      <c r="J8575" s="3"/>
      <c r="K8575" s="3"/>
      <c r="L8575" s="8"/>
      <c r="M8575" s="1"/>
      <c r="W8575" s="15"/>
    </row>
    <row r="8576" spans="2:23" ht="0" hidden="1" customHeight="1" x14ac:dyDescent="0.2">
      <c r="B8576" s="3"/>
      <c r="C8576" s="3"/>
      <c r="D8576" s="3"/>
      <c r="E8576" s="3"/>
      <c r="F8576" s="3"/>
      <c r="G8576" s="3"/>
      <c r="H8576" s="3"/>
      <c r="I8576" s="3"/>
      <c r="J8576" s="3"/>
      <c r="K8576" s="3"/>
      <c r="L8576" s="8"/>
      <c r="M8576" s="1"/>
      <c r="W8576" s="15"/>
    </row>
    <row r="8577" spans="2:23" ht="0" hidden="1" customHeight="1" x14ac:dyDescent="0.2">
      <c r="B8577" s="3"/>
      <c r="C8577" s="3"/>
      <c r="D8577" s="3"/>
      <c r="E8577" s="3"/>
      <c r="F8577" s="3"/>
      <c r="G8577" s="3"/>
      <c r="H8577" s="3"/>
      <c r="I8577" s="3"/>
      <c r="J8577" s="3"/>
      <c r="K8577" s="3"/>
      <c r="L8577" s="8"/>
      <c r="M8577" s="1"/>
      <c r="W8577" s="15"/>
    </row>
    <row r="8578" spans="2:23" ht="0" hidden="1" customHeight="1" x14ac:dyDescent="0.2">
      <c r="B8578" s="3"/>
      <c r="C8578" s="3"/>
      <c r="D8578" s="3"/>
      <c r="E8578" s="3"/>
      <c r="F8578" s="3"/>
      <c r="G8578" s="3"/>
      <c r="H8578" s="3"/>
      <c r="I8578" s="3"/>
      <c r="J8578" s="3"/>
      <c r="K8578" s="3"/>
      <c r="L8578" s="8"/>
      <c r="M8578" s="1"/>
      <c r="W8578" s="15"/>
    </row>
    <row r="8579" spans="2:23" ht="0" hidden="1" customHeight="1" x14ac:dyDescent="0.2">
      <c r="B8579" s="3"/>
      <c r="C8579" s="3"/>
      <c r="D8579" s="3"/>
      <c r="E8579" s="3"/>
      <c r="F8579" s="3"/>
      <c r="G8579" s="3"/>
      <c r="H8579" s="3"/>
      <c r="I8579" s="3"/>
      <c r="J8579" s="3"/>
      <c r="K8579" s="3"/>
      <c r="L8579" s="8"/>
      <c r="M8579" s="1"/>
      <c r="W8579" s="15"/>
    </row>
    <row r="8580" spans="2:23" ht="0" hidden="1" customHeight="1" x14ac:dyDescent="0.2">
      <c r="B8580" s="3"/>
      <c r="C8580" s="3"/>
      <c r="D8580" s="3"/>
      <c r="E8580" s="3"/>
      <c r="F8580" s="3"/>
      <c r="G8580" s="3"/>
      <c r="H8580" s="3"/>
      <c r="I8580" s="3"/>
      <c r="J8580" s="3"/>
      <c r="K8580" s="3"/>
      <c r="L8580" s="8"/>
      <c r="M8580" s="1"/>
      <c r="W8580" s="15"/>
    </row>
    <row r="8581" spans="2:23" ht="0" hidden="1" customHeight="1" x14ac:dyDescent="0.2">
      <c r="B8581" s="3"/>
      <c r="C8581" s="3"/>
      <c r="D8581" s="3"/>
      <c r="E8581" s="3"/>
      <c r="F8581" s="3"/>
      <c r="G8581" s="3"/>
      <c r="H8581" s="3"/>
      <c r="I8581" s="3"/>
      <c r="J8581" s="3"/>
      <c r="K8581" s="3"/>
      <c r="L8581" s="8"/>
      <c r="M8581" s="1"/>
      <c r="W8581" s="15"/>
    </row>
    <row r="8582" spans="2:23" ht="0" hidden="1" customHeight="1" x14ac:dyDescent="0.2">
      <c r="B8582" s="3"/>
      <c r="C8582" s="3"/>
      <c r="D8582" s="3"/>
      <c r="E8582" s="3"/>
      <c r="F8582" s="3"/>
      <c r="G8582" s="3"/>
      <c r="H8582" s="3"/>
      <c r="I8582" s="3"/>
      <c r="J8582" s="3"/>
      <c r="K8582" s="3"/>
      <c r="L8582" s="8"/>
      <c r="M8582" s="1"/>
      <c r="W8582" s="15"/>
    </row>
    <row r="8583" spans="2:23" ht="0" hidden="1" customHeight="1" x14ac:dyDescent="0.2">
      <c r="B8583" s="3"/>
      <c r="C8583" s="3"/>
      <c r="D8583" s="3"/>
      <c r="E8583" s="3"/>
      <c r="F8583" s="3"/>
      <c r="G8583" s="3"/>
      <c r="H8583" s="3"/>
      <c r="I8583" s="3"/>
      <c r="J8583" s="3"/>
      <c r="K8583" s="3"/>
      <c r="L8583" s="8"/>
      <c r="M8583" s="1"/>
      <c r="W8583" s="15"/>
    </row>
    <row r="8584" spans="2:23" ht="0" hidden="1" customHeight="1" x14ac:dyDescent="0.2">
      <c r="B8584" s="3"/>
      <c r="C8584" s="3"/>
      <c r="D8584" s="3"/>
      <c r="E8584" s="3"/>
      <c r="F8584" s="3"/>
      <c r="G8584" s="3"/>
      <c r="H8584" s="3"/>
      <c r="I8584" s="3"/>
      <c r="J8584" s="3"/>
      <c r="K8584" s="3"/>
      <c r="L8584" s="8"/>
      <c r="M8584" s="1"/>
      <c r="W8584" s="15"/>
    </row>
    <row r="8585" spans="2:23" ht="0" hidden="1" customHeight="1" x14ac:dyDescent="0.2">
      <c r="B8585" s="3"/>
      <c r="C8585" s="3"/>
      <c r="D8585" s="3"/>
      <c r="E8585" s="3"/>
      <c r="F8585" s="3"/>
      <c r="G8585" s="3"/>
      <c r="H8585" s="3"/>
      <c r="I8585" s="3"/>
      <c r="J8585" s="3"/>
      <c r="K8585" s="3"/>
      <c r="L8585" s="8"/>
      <c r="M8585" s="1"/>
      <c r="W8585" s="15"/>
    </row>
    <row r="8586" spans="2:23" ht="0" hidden="1" customHeight="1" x14ac:dyDescent="0.2">
      <c r="B8586" s="3"/>
      <c r="C8586" s="3"/>
      <c r="D8586" s="3"/>
      <c r="E8586" s="3"/>
      <c r="F8586" s="3"/>
      <c r="G8586" s="3"/>
      <c r="H8586" s="3"/>
      <c r="I8586" s="3"/>
      <c r="J8586" s="3"/>
      <c r="K8586" s="3"/>
      <c r="L8586" s="8"/>
      <c r="M8586" s="1"/>
      <c r="W8586" s="15"/>
    </row>
    <row r="8587" spans="2:23" ht="0" hidden="1" customHeight="1" x14ac:dyDescent="0.2">
      <c r="B8587" s="3"/>
      <c r="C8587" s="3"/>
      <c r="D8587" s="3"/>
      <c r="E8587" s="3"/>
      <c r="F8587" s="3"/>
      <c r="G8587" s="3"/>
      <c r="H8587" s="3"/>
      <c r="I8587" s="3"/>
      <c r="J8587" s="3"/>
      <c r="K8587" s="3"/>
      <c r="L8587" s="8"/>
      <c r="M8587" s="1"/>
      <c r="W8587" s="15"/>
    </row>
    <row r="8588" spans="2:23" ht="0" hidden="1" customHeight="1" x14ac:dyDescent="0.2">
      <c r="B8588" s="3"/>
      <c r="C8588" s="3"/>
      <c r="D8588" s="3"/>
      <c r="E8588" s="3"/>
      <c r="F8588" s="3"/>
      <c r="G8588" s="3"/>
      <c r="H8588" s="3"/>
      <c r="I8588" s="3"/>
      <c r="J8588" s="3"/>
      <c r="K8588" s="3"/>
      <c r="L8588" s="8"/>
      <c r="M8588" s="1"/>
      <c r="W8588" s="15"/>
    </row>
    <row r="8589" spans="2:23" ht="0" hidden="1" customHeight="1" x14ac:dyDescent="0.2">
      <c r="B8589" s="3"/>
      <c r="C8589" s="3"/>
      <c r="D8589" s="3"/>
      <c r="E8589" s="3"/>
      <c r="F8589" s="3"/>
      <c r="G8589" s="3"/>
      <c r="H8589" s="3"/>
      <c r="I8589" s="3"/>
      <c r="J8589" s="3"/>
      <c r="K8589" s="3"/>
      <c r="L8589" s="8"/>
      <c r="M8589" s="1"/>
      <c r="W8589" s="15"/>
    </row>
    <row r="8590" spans="2:23" ht="0" hidden="1" customHeight="1" x14ac:dyDescent="0.2">
      <c r="B8590" s="3"/>
      <c r="C8590" s="3"/>
      <c r="D8590" s="3"/>
      <c r="E8590" s="3"/>
      <c r="F8590" s="3"/>
      <c r="G8590" s="3"/>
      <c r="H8590" s="3"/>
      <c r="I8590" s="3"/>
      <c r="J8590" s="3"/>
      <c r="K8590" s="3"/>
      <c r="L8590" s="8"/>
      <c r="M8590" s="1"/>
      <c r="W8590" s="15"/>
    </row>
    <row r="8591" spans="2:23" ht="0" hidden="1" customHeight="1" x14ac:dyDescent="0.2">
      <c r="B8591" s="3"/>
      <c r="C8591" s="3"/>
      <c r="D8591" s="3"/>
      <c r="E8591" s="3"/>
      <c r="F8591" s="3"/>
      <c r="G8591" s="3"/>
      <c r="H8591" s="3"/>
      <c r="I8591" s="3"/>
      <c r="J8591" s="3"/>
      <c r="K8591" s="3"/>
      <c r="L8591" s="8"/>
      <c r="M8591" s="1"/>
      <c r="W8591" s="15"/>
    </row>
    <row r="8592" spans="2:23" ht="0" hidden="1" customHeight="1" x14ac:dyDescent="0.2">
      <c r="B8592" s="3"/>
      <c r="C8592" s="3"/>
      <c r="D8592" s="3"/>
      <c r="E8592" s="3"/>
      <c r="F8592" s="3"/>
      <c r="G8592" s="3"/>
      <c r="H8592" s="3"/>
      <c r="I8592" s="3"/>
      <c r="J8592" s="3"/>
      <c r="K8592" s="3"/>
      <c r="L8592" s="8"/>
      <c r="M8592" s="1"/>
      <c r="W8592" s="15"/>
    </row>
    <row r="8593" spans="2:23" ht="0" hidden="1" customHeight="1" x14ac:dyDescent="0.2">
      <c r="B8593" s="3"/>
      <c r="C8593" s="3"/>
      <c r="D8593" s="3"/>
      <c r="E8593" s="3"/>
      <c r="F8593" s="3"/>
      <c r="G8593" s="3"/>
      <c r="H8593" s="3"/>
      <c r="I8593" s="3"/>
      <c r="J8593" s="3"/>
      <c r="K8593" s="3"/>
      <c r="L8593" s="8"/>
      <c r="M8593" s="1"/>
      <c r="W8593" s="15"/>
    </row>
    <row r="8594" spans="2:23" ht="0" hidden="1" customHeight="1" x14ac:dyDescent="0.2">
      <c r="B8594" s="3"/>
      <c r="C8594" s="3"/>
      <c r="D8594" s="3"/>
      <c r="E8594" s="3"/>
      <c r="F8594" s="3"/>
      <c r="G8594" s="3"/>
      <c r="H8594" s="3"/>
      <c r="I8594" s="3"/>
      <c r="J8594" s="3"/>
      <c r="K8594" s="3"/>
      <c r="L8594" s="8"/>
      <c r="M8594" s="1"/>
      <c r="W8594" s="15"/>
    </row>
    <row r="8595" spans="2:23" ht="0" hidden="1" customHeight="1" x14ac:dyDescent="0.2">
      <c r="B8595" s="3"/>
      <c r="C8595" s="3"/>
      <c r="D8595" s="3"/>
      <c r="E8595" s="3"/>
      <c r="F8595" s="3"/>
      <c r="G8595" s="3"/>
      <c r="H8595" s="3"/>
      <c r="I8595" s="3"/>
      <c r="J8595" s="3"/>
      <c r="K8595" s="3"/>
      <c r="L8595" s="8"/>
      <c r="M8595" s="1"/>
      <c r="W8595" s="15"/>
    </row>
    <row r="8596" spans="2:23" ht="0" hidden="1" customHeight="1" x14ac:dyDescent="0.2">
      <c r="B8596" s="3"/>
      <c r="C8596" s="3"/>
      <c r="D8596" s="3"/>
      <c r="E8596" s="3"/>
      <c r="F8596" s="3"/>
      <c r="G8596" s="3"/>
      <c r="H8596" s="3"/>
      <c r="I8596" s="3"/>
      <c r="J8596" s="3"/>
      <c r="K8596" s="3"/>
      <c r="L8596" s="8"/>
      <c r="M8596" s="1"/>
      <c r="W8596" s="15"/>
    </row>
    <row r="8597" spans="2:23" ht="0" hidden="1" customHeight="1" x14ac:dyDescent="0.2">
      <c r="B8597" s="3"/>
      <c r="C8597" s="3"/>
      <c r="D8597" s="3"/>
      <c r="E8597" s="3"/>
      <c r="F8597" s="3"/>
      <c r="G8597" s="3"/>
      <c r="H8597" s="3"/>
      <c r="I8597" s="3"/>
      <c r="J8597" s="3"/>
      <c r="K8597" s="3"/>
      <c r="L8597" s="8"/>
      <c r="M8597" s="1"/>
      <c r="W8597" s="15"/>
    </row>
    <row r="8598" spans="2:23" ht="0" hidden="1" customHeight="1" x14ac:dyDescent="0.2">
      <c r="B8598" s="3"/>
      <c r="C8598" s="3"/>
      <c r="D8598" s="3"/>
      <c r="E8598" s="3"/>
      <c r="F8598" s="3"/>
      <c r="G8598" s="3"/>
      <c r="H8598" s="3"/>
      <c r="I8598" s="3"/>
      <c r="J8598" s="3"/>
      <c r="K8598" s="3"/>
      <c r="L8598" s="8"/>
      <c r="M8598" s="1"/>
      <c r="W8598" s="15"/>
    </row>
    <row r="8599" spans="2:23" ht="0" hidden="1" customHeight="1" x14ac:dyDescent="0.2">
      <c r="B8599" s="3"/>
      <c r="C8599" s="3"/>
      <c r="D8599" s="3"/>
      <c r="E8599" s="3"/>
      <c r="F8599" s="3"/>
      <c r="G8599" s="3"/>
      <c r="H8599" s="3"/>
      <c r="I8599" s="3"/>
      <c r="J8599" s="3"/>
      <c r="K8599" s="3"/>
      <c r="L8599" s="8"/>
      <c r="M8599" s="1"/>
      <c r="W8599" s="15"/>
    </row>
    <row r="8600" spans="2:23" ht="0" hidden="1" customHeight="1" x14ac:dyDescent="0.2">
      <c r="B8600" s="3"/>
      <c r="C8600" s="3"/>
      <c r="D8600" s="3"/>
      <c r="E8600" s="3"/>
      <c r="F8600" s="3"/>
      <c r="G8600" s="3"/>
      <c r="H8600" s="3"/>
      <c r="I8600" s="3"/>
      <c r="J8600" s="3"/>
      <c r="K8600" s="3"/>
      <c r="L8600" s="8"/>
      <c r="M8600" s="1"/>
      <c r="W8600" s="15"/>
    </row>
    <row r="8601" spans="2:23" ht="0" hidden="1" customHeight="1" x14ac:dyDescent="0.2">
      <c r="B8601" s="3"/>
      <c r="C8601" s="3"/>
      <c r="D8601" s="3"/>
      <c r="E8601" s="3"/>
      <c r="F8601" s="3"/>
      <c r="G8601" s="3"/>
      <c r="H8601" s="3"/>
      <c r="I8601" s="3"/>
      <c r="J8601" s="3"/>
      <c r="K8601" s="3"/>
      <c r="L8601" s="8"/>
      <c r="M8601" s="1"/>
      <c r="W8601" s="15"/>
    </row>
    <row r="8602" spans="2:23" ht="0" hidden="1" customHeight="1" x14ac:dyDescent="0.2">
      <c r="B8602" s="3"/>
      <c r="C8602" s="3"/>
      <c r="D8602" s="3"/>
      <c r="E8602" s="3"/>
      <c r="F8602" s="3"/>
      <c r="G8602" s="3"/>
      <c r="H8602" s="3"/>
      <c r="I8602" s="3"/>
      <c r="J8602" s="3"/>
      <c r="K8602" s="3"/>
      <c r="L8602" s="8"/>
      <c r="M8602" s="1"/>
      <c r="W8602" s="15"/>
    </row>
    <row r="8603" spans="2:23" ht="0" hidden="1" customHeight="1" x14ac:dyDescent="0.2">
      <c r="B8603" s="3"/>
      <c r="C8603" s="3"/>
      <c r="D8603" s="3"/>
      <c r="E8603" s="3"/>
      <c r="F8603" s="3"/>
      <c r="G8603" s="3"/>
      <c r="H8603" s="3"/>
      <c r="I8603" s="3"/>
      <c r="J8603" s="3"/>
      <c r="K8603" s="3"/>
      <c r="L8603" s="8"/>
      <c r="M8603" s="1"/>
      <c r="W8603" s="15"/>
    </row>
    <row r="8604" spans="2:23" ht="0" hidden="1" customHeight="1" x14ac:dyDescent="0.2">
      <c r="B8604" s="3"/>
      <c r="C8604" s="3"/>
      <c r="D8604" s="3"/>
      <c r="E8604" s="3"/>
      <c r="F8604" s="3"/>
      <c r="G8604" s="3"/>
      <c r="H8604" s="3"/>
      <c r="I8604" s="3"/>
      <c r="J8604" s="3"/>
      <c r="K8604" s="3"/>
      <c r="L8604" s="8"/>
      <c r="M8604" s="1"/>
      <c r="W8604" s="15"/>
    </row>
    <row r="8605" spans="2:23" ht="0" hidden="1" customHeight="1" x14ac:dyDescent="0.2">
      <c r="B8605" s="3"/>
      <c r="C8605" s="3"/>
      <c r="D8605" s="3"/>
      <c r="E8605" s="3"/>
      <c r="F8605" s="3"/>
      <c r="G8605" s="3"/>
      <c r="H8605" s="3"/>
      <c r="I8605" s="3"/>
      <c r="J8605" s="3"/>
      <c r="K8605" s="3"/>
      <c r="L8605" s="8"/>
      <c r="M8605" s="1"/>
      <c r="W8605" s="15"/>
    </row>
    <row r="8606" spans="2:23" ht="0" hidden="1" customHeight="1" x14ac:dyDescent="0.2">
      <c r="B8606" s="3"/>
      <c r="C8606" s="3"/>
      <c r="D8606" s="3"/>
      <c r="E8606" s="3"/>
      <c r="F8606" s="3"/>
      <c r="G8606" s="3"/>
      <c r="H8606" s="3"/>
      <c r="I8606" s="3"/>
      <c r="J8606" s="3"/>
      <c r="K8606" s="3"/>
      <c r="L8606" s="8"/>
      <c r="M8606" s="1"/>
      <c r="W8606" s="15"/>
    </row>
    <row r="8607" spans="2:23" ht="0" hidden="1" customHeight="1" x14ac:dyDescent="0.2">
      <c r="B8607" s="3"/>
      <c r="C8607" s="3"/>
      <c r="D8607" s="3"/>
      <c r="E8607" s="3"/>
      <c r="F8607" s="3"/>
      <c r="G8607" s="3"/>
      <c r="H8607" s="3"/>
      <c r="I8607" s="3"/>
      <c r="J8607" s="3"/>
      <c r="K8607" s="3"/>
      <c r="L8607" s="8"/>
      <c r="M8607" s="1"/>
      <c r="W8607" s="15"/>
    </row>
    <row r="8608" spans="2:23" ht="0" hidden="1" customHeight="1" x14ac:dyDescent="0.2">
      <c r="B8608" s="3"/>
      <c r="C8608" s="3"/>
      <c r="D8608" s="3"/>
      <c r="E8608" s="3"/>
      <c r="F8608" s="3"/>
      <c r="G8608" s="3"/>
      <c r="H8608" s="3"/>
      <c r="I8608" s="3"/>
      <c r="J8608" s="3"/>
      <c r="K8608" s="3"/>
      <c r="L8608" s="8"/>
      <c r="M8608" s="1"/>
      <c r="W8608" s="15"/>
    </row>
    <row r="8609" spans="2:23" ht="0" hidden="1" customHeight="1" x14ac:dyDescent="0.2">
      <c r="B8609" s="3"/>
      <c r="C8609" s="3"/>
      <c r="D8609" s="3"/>
      <c r="E8609" s="3"/>
      <c r="F8609" s="3"/>
      <c r="G8609" s="3"/>
      <c r="H8609" s="3"/>
      <c r="I8609" s="3"/>
      <c r="J8609" s="3"/>
      <c r="K8609" s="3"/>
      <c r="L8609" s="8"/>
      <c r="M8609" s="1"/>
      <c r="W8609" s="15"/>
    </row>
    <row r="8610" spans="2:23" ht="0" hidden="1" customHeight="1" x14ac:dyDescent="0.2">
      <c r="B8610" s="3"/>
      <c r="C8610" s="3"/>
      <c r="D8610" s="3"/>
      <c r="E8610" s="3"/>
      <c r="F8610" s="3"/>
      <c r="G8610" s="3"/>
      <c r="H8610" s="3"/>
      <c r="I8610" s="3"/>
      <c r="J8610" s="3"/>
      <c r="K8610" s="3"/>
      <c r="L8610" s="8"/>
      <c r="M8610" s="1"/>
      <c r="W8610" s="15"/>
    </row>
    <row r="8611" spans="2:23" ht="0" hidden="1" customHeight="1" x14ac:dyDescent="0.2">
      <c r="B8611" s="3"/>
      <c r="C8611" s="3"/>
      <c r="D8611" s="3"/>
      <c r="E8611" s="3"/>
      <c r="F8611" s="3"/>
      <c r="G8611" s="3"/>
      <c r="H8611" s="3"/>
      <c r="I8611" s="3"/>
      <c r="J8611" s="3"/>
      <c r="K8611" s="3"/>
      <c r="L8611" s="8"/>
      <c r="M8611" s="1"/>
      <c r="W8611" s="15"/>
    </row>
    <row r="8612" spans="2:23" ht="0" hidden="1" customHeight="1" x14ac:dyDescent="0.2">
      <c r="B8612" s="3"/>
      <c r="C8612" s="3"/>
      <c r="D8612" s="3"/>
      <c r="E8612" s="3"/>
      <c r="F8612" s="3"/>
      <c r="G8612" s="3"/>
      <c r="H8612" s="3"/>
      <c r="I8612" s="3"/>
      <c r="J8612" s="3"/>
      <c r="K8612" s="3"/>
      <c r="L8612" s="8"/>
      <c r="M8612" s="1"/>
      <c r="W8612" s="15"/>
    </row>
    <row r="8613" spans="2:23" ht="0" hidden="1" customHeight="1" x14ac:dyDescent="0.2">
      <c r="B8613" s="3"/>
      <c r="C8613" s="3"/>
      <c r="D8613" s="3"/>
      <c r="E8613" s="3"/>
      <c r="F8613" s="3"/>
      <c r="G8613" s="3"/>
      <c r="H8613" s="3"/>
      <c r="I8613" s="3"/>
      <c r="J8613" s="3"/>
      <c r="K8613" s="3"/>
      <c r="L8613" s="8"/>
      <c r="M8613" s="1"/>
      <c r="W8613" s="15"/>
    </row>
    <row r="8614" spans="2:23" ht="0" hidden="1" customHeight="1" x14ac:dyDescent="0.2">
      <c r="B8614" s="3"/>
      <c r="C8614" s="3"/>
      <c r="D8614" s="3"/>
      <c r="E8614" s="3"/>
      <c r="F8614" s="3"/>
      <c r="G8614" s="3"/>
      <c r="H8614" s="3"/>
      <c r="I8614" s="3"/>
      <c r="J8614" s="3"/>
      <c r="K8614" s="3"/>
      <c r="L8614" s="8"/>
      <c r="M8614" s="1"/>
      <c r="W8614" s="15"/>
    </row>
    <row r="8615" spans="2:23" ht="0" hidden="1" customHeight="1" x14ac:dyDescent="0.2">
      <c r="B8615" s="3"/>
      <c r="C8615" s="3"/>
      <c r="D8615" s="3"/>
      <c r="E8615" s="3"/>
      <c r="F8615" s="3"/>
      <c r="G8615" s="3"/>
      <c r="H8615" s="3"/>
      <c r="I8615" s="3"/>
      <c r="J8615" s="3"/>
      <c r="K8615" s="3"/>
      <c r="L8615" s="8"/>
      <c r="M8615" s="1"/>
      <c r="W8615" s="15"/>
    </row>
    <row r="8616" spans="2:23" ht="0" hidden="1" customHeight="1" x14ac:dyDescent="0.2">
      <c r="B8616" s="3"/>
      <c r="C8616" s="3"/>
      <c r="D8616" s="3"/>
      <c r="E8616" s="3"/>
      <c r="F8616" s="3"/>
      <c r="G8616" s="3"/>
      <c r="H8616" s="3"/>
      <c r="I8616" s="3"/>
      <c r="J8616" s="3"/>
      <c r="K8616" s="3"/>
      <c r="L8616" s="8"/>
      <c r="M8616" s="1"/>
      <c r="W8616" s="15"/>
    </row>
    <row r="8617" spans="2:23" ht="0" hidden="1" customHeight="1" x14ac:dyDescent="0.2">
      <c r="B8617" s="3"/>
      <c r="C8617" s="3"/>
      <c r="D8617" s="3"/>
      <c r="E8617" s="3"/>
      <c r="F8617" s="3"/>
      <c r="G8617" s="3"/>
      <c r="H8617" s="3"/>
      <c r="I8617" s="3"/>
      <c r="J8617" s="3"/>
      <c r="K8617" s="3"/>
      <c r="L8617" s="8"/>
      <c r="M8617" s="1"/>
      <c r="W8617" s="15"/>
    </row>
    <row r="8618" spans="2:23" ht="0" hidden="1" customHeight="1" x14ac:dyDescent="0.2">
      <c r="B8618" s="3"/>
      <c r="C8618" s="3"/>
      <c r="D8618" s="3"/>
      <c r="E8618" s="3"/>
      <c r="F8618" s="3"/>
      <c r="G8618" s="3"/>
      <c r="H8618" s="3"/>
      <c r="I8618" s="3"/>
      <c r="J8618" s="3"/>
      <c r="K8618" s="3"/>
      <c r="L8618" s="8"/>
      <c r="M8618" s="1"/>
      <c r="W8618" s="15"/>
    </row>
    <row r="8619" spans="2:23" ht="0" hidden="1" customHeight="1" x14ac:dyDescent="0.2">
      <c r="B8619" s="3"/>
      <c r="C8619" s="3"/>
      <c r="D8619" s="3"/>
      <c r="E8619" s="3"/>
      <c r="F8619" s="3"/>
      <c r="G8619" s="3"/>
      <c r="H8619" s="3"/>
      <c r="I8619" s="3"/>
      <c r="J8619" s="3"/>
      <c r="K8619" s="3"/>
      <c r="L8619" s="8"/>
      <c r="M8619" s="1"/>
      <c r="W8619" s="15"/>
    </row>
    <row r="8620" spans="2:23" ht="0" hidden="1" customHeight="1" x14ac:dyDescent="0.2">
      <c r="B8620" s="3"/>
      <c r="C8620" s="3"/>
      <c r="D8620" s="3"/>
      <c r="E8620" s="3"/>
      <c r="F8620" s="3"/>
      <c r="G8620" s="3"/>
      <c r="H8620" s="3"/>
      <c r="I8620" s="3"/>
      <c r="J8620" s="3"/>
      <c r="K8620" s="3"/>
      <c r="L8620" s="8"/>
      <c r="M8620" s="1"/>
      <c r="W8620" s="15"/>
    </row>
    <row r="8621" spans="2:23" ht="0" hidden="1" customHeight="1" x14ac:dyDescent="0.2">
      <c r="B8621" s="3"/>
      <c r="C8621" s="3"/>
      <c r="D8621" s="3"/>
      <c r="E8621" s="3"/>
      <c r="F8621" s="3"/>
      <c r="G8621" s="3"/>
      <c r="H8621" s="3"/>
      <c r="I8621" s="3"/>
      <c r="J8621" s="3"/>
      <c r="K8621" s="3"/>
      <c r="L8621" s="8"/>
      <c r="M8621" s="1"/>
      <c r="W8621" s="15"/>
    </row>
    <row r="8622" spans="2:23" ht="0" hidden="1" customHeight="1" x14ac:dyDescent="0.2">
      <c r="B8622" s="3"/>
      <c r="C8622" s="3"/>
      <c r="D8622" s="3"/>
      <c r="E8622" s="3"/>
      <c r="F8622" s="3"/>
      <c r="G8622" s="3"/>
      <c r="H8622" s="3"/>
      <c r="I8622" s="3"/>
      <c r="J8622" s="3"/>
      <c r="K8622" s="3"/>
      <c r="L8622" s="8"/>
      <c r="M8622" s="1"/>
      <c r="W8622" s="15"/>
    </row>
    <row r="8623" spans="2:23" ht="0" hidden="1" customHeight="1" x14ac:dyDescent="0.2">
      <c r="B8623" s="3"/>
      <c r="C8623" s="3"/>
      <c r="D8623" s="3"/>
      <c r="E8623" s="3"/>
      <c r="F8623" s="3"/>
      <c r="G8623" s="3"/>
      <c r="H8623" s="3"/>
      <c r="I8623" s="3"/>
      <c r="J8623" s="3"/>
      <c r="K8623" s="3"/>
      <c r="L8623" s="8"/>
      <c r="M8623" s="1"/>
      <c r="W8623" s="15"/>
    </row>
    <row r="8624" spans="2:23" ht="0" hidden="1" customHeight="1" x14ac:dyDescent="0.2">
      <c r="B8624" s="3"/>
      <c r="C8624" s="3"/>
      <c r="D8624" s="3"/>
      <c r="E8624" s="3"/>
      <c r="F8624" s="3"/>
      <c r="G8624" s="3"/>
      <c r="H8624" s="3"/>
      <c r="I8624" s="3"/>
      <c r="J8624" s="3"/>
      <c r="K8624" s="3"/>
      <c r="L8624" s="8"/>
      <c r="M8624" s="1"/>
      <c r="W8624" s="15"/>
    </row>
    <row r="8625" spans="2:23" ht="0" hidden="1" customHeight="1" x14ac:dyDescent="0.2">
      <c r="B8625" s="3"/>
      <c r="C8625" s="3"/>
      <c r="D8625" s="3"/>
      <c r="E8625" s="3"/>
      <c r="F8625" s="3"/>
      <c r="G8625" s="3"/>
      <c r="H8625" s="3"/>
      <c r="I8625" s="3"/>
      <c r="J8625" s="3"/>
      <c r="K8625" s="3"/>
      <c r="L8625" s="8"/>
      <c r="M8625" s="1"/>
      <c r="W8625" s="15"/>
    </row>
    <row r="8626" spans="2:23" ht="0" hidden="1" customHeight="1" x14ac:dyDescent="0.2">
      <c r="B8626" s="3"/>
      <c r="C8626" s="3"/>
      <c r="D8626" s="3"/>
      <c r="E8626" s="3"/>
      <c r="F8626" s="3"/>
      <c r="G8626" s="3"/>
      <c r="H8626" s="3"/>
      <c r="I8626" s="3"/>
      <c r="J8626" s="3"/>
      <c r="K8626" s="3"/>
      <c r="L8626" s="8"/>
      <c r="M8626" s="1"/>
      <c r="W8626" s="15"/>
    </row>
    <row r="8627" spans="2:23" ht="0" hidden="1" customHeight="1" x14ac:dyDescent="0.2">
      <c r="B8627" s="3"/>
      <c r="C8627" s="3"/>
      <c r="D8627" s="3"/>
      <c r="E8627" s="3"/>
      <c r="F8627" s="3"/>
      <c r="G8627" s="3"/>
      <c r="H8627" s="3"/>
      <c r="I8627" s="3"/>
      <c r="J8627" s="3"/>
      <c r="K8627" s="3"/>
      <c r="L8627" s="8"/>
      <c r="M8627" s="1"/>
      <c r="W8627" s="15"/>
    </row>
    <row r="8628" spans="2:23" ht="0" hidden="1" customHeight="1" x14ac:dyDescent="0.2">
      <c r="B8628" s="3"/>
      <c r="C8628" s="3"/>
      <c r="D8628" s="3"/>
      <c r="E8628" s="3"/>
      <c r="F8628" s="3"/>
      <c r="G8628" s="3"/>
      <c r="H8628" s="3"/>
      <c r="I8628" s="3"/>
      <c r="J8628" s="3"/>
      <c r="K8628" s="3"/>
      <c r="L8628" s="8"/>
      <c r="M8628" s="1"/>
      <c r="W8628" s="15"/>
    </row>
    <row r="8629" spans="2:23" ht="0" hidden="1" customHeight="1" x14ac:dyDescent="0.2">
      <c r="B8629" s="3"/>
      <c r="C8629" s="3"/>
      <c r="D8629" s="3"/>
      <c r="E8629" s="3"/>
      <c r="F8629" s="3"/>
      <c r="G8629" s="3"/>
      <c r="H8629" s="3"/>
      <c r="I8629" s="3"/>
      <c r="J8629" s="3"/>
      <c r="K8629" s="3"/>
      <c r="L8629" s="8"/>
      <c r="M8629" s="1"/>
      <c r="W8629" s="15"/>
    </row>
    <row r="8630" spans="2:23" ht="0" hidden="1" customHeight="1" x14ac:dyDescent="0.2">
      <c r="B8630" s="3"/>
      <c r="C8630" s="3"/>
      <c r="D8630" s="3"/>
      <c r="E8630" s="3"/>
      <c r="F8630" s="3"/>
      <c r="G8630" s="3"/>
      <c r="H8630" s="3"/>
      <c r="I8630" s="3"/>
      <c r="J8630" s="3"/>
      <c r="K8630" s="3"/>
      <c r="L8630" s="8"/>
      <c r="M8630" s="1"/>
      <c r="W8630" s="15"/>
    </row>
    <row r="8631" spans="2:23" ht="0" hidden="1" customHeight="1" x14ac:dyDescent="0.2">
      <c r="B8631" s="3"/>
      <c r="C8631" s="3"/>
      <c r="D8631" s="3"/>
      <c r="E8631" s="3"/>
      <c r="F8631" s="3"/>
      <c r="G8631" s="3"/>
      <c r="H8631" s="3"/>
      <c r="I8631" s="3"/>
      <c r="J8631" s="3"/>
      <c r="K8631" s="3"/>
      <c r="L8631" s="8"/>
      <c r="M8631" s="1"/>
      <c r="W8631" s="15"/>
    </row>
    <row r="8632" spans="2:23" ht="0" hidden="1" customHeight="1" x14ac:dyDescent="0.2">
      <c r="B8632" s="3"/>
      <c r="C8632" s="3"/>
      <c r="D8632" s="3"/>
      <c r="E8632" s="3"/>
      <c r="F8632" s="3"/>
      <c r="G8632" s="3"/>
      <c r="H8632" s="3"/>
      <c r="I8632" s="3"/>
      <c r="J8632" s="3"/>
      <c r="K8632" s="3"/>
      <c r="L8632" s="8"/>
      <c r="M8632" s="1"/>
      <c r="W8632" s="15"/>
    </row>
    <row r="8633" spans="2:23" ht="0" hidden="1" customHeight="1" x14ac:dyDescent="0.2">
      <c r="B8633" s="3"/>
      <c r="C8633" s="3"/>
      <c r="D8633" s="3"/>
      <c r="E8633" s="3"/>
      <c r="F8633" s="3"/>
      <c r="G8633" s="3"/>
      <c r="H8633" s="3"/>
      <c r="I8633" s="3"/>
      <c r="J8633" s="3"/>
      <c r="K8633" s="3"/>
      <c r="L8633" s="8"/>
      <c r="M8633" s="1"/>
      <c r="W8633" s="15"/>
    </row>
    <row r="8634" spans="2:23" ht="0" hidden="1" customHeight="1" x14ac:dyDescent="0.2">
      <c r="B8634" s="3"/>
      <c r="C8634" s="3"/>
      <c r="D8634" s="3"/>
      <c r="E8634" s="3"/>
      <c r="F8634" s="3"/>
      <c r="G8634" s="3"/>
      <c r="H8634" s="3"/>
      <c r="I8634" s="3"/>
      <c r="J8634" s="3"/>
      <c r="K8634" s="3"/>
      <c r="L8634" s="8"/>
      <c r="M8634" s="1"/>
      <c r="W8634" s="15"/>
    </row>
    <row r="8635" spans="2:23" ht="0" hidden="1" customHeight="1" x14ac:dyDescent="0.2">
      <c r="B8635" s="3"/>
      <c r="C8635" s="3"/>
      <c r="D8635" s="3"/>
      <c r="E8635" s="3"/>
      <c r="F8635" s="3"/>
      <c r="G8635" s="3"/>
      <c r="H8635" s="3"/>
      <c r="I8635" s="3"/>
      <c r="J8635" s="3"/>
      <c r="K8635" s="3"/>
      <c r="L8635" s="8"/>
      <c r="M8635" s="1"/>
      <c r="W8635" s="15"/>
    </row>
    <row r="8636" spans="2:23" ht="0" hidden="1" customHeight="1" x14ac:dyDescent="0.2">
      <c r="B8636" s="3"/>
      <c r="C8636" s="3"/>
      <c r="D8636" s="3"/>
      <c r="E8636" s="3"/>
      <c r="F8636" s="3"/>
      <c r="G8636" s="3"/>
      <c r="H8636" s="3"/>
      <c r="I8636" s="3"/>
      <c r="J8636" s="3"/>
      <c r="K8636" s="3"/>
      <c r="L8636" s="8"/>
      <c r="M8636" s="1"/>
      <c r="W8636" s="15"/>
    </row>
    <row r="8637" spans="2:23" ht="0" hidden="1" customHeight="1" x14ac:dyDescent="0.2">
      <c r="B8637" s="3"/>
      <c r="C8637" s="3"/>
      <c r="D8637" s="3"/>
      <c r="E8637" s="3"/>
      <c r="F8637" s="3"/>
      <c r="G8637" s="3"/>
      <c r="H8637" s="3"/>
      <c r="I8637" s="3"/>
      <c r="J8637" s="3"/>
      <c r="K8637" s="3"/>
      <c r="L8637" s="8"/>
      <c r="M8637" s="1"/>
      <c r="W8637" s="15"/>
    </row>
    <row r="8638" spans="2:23" ht="0" hidden="1" customHeight="1" x14ac:dyDescent="0.2">
      <c r="B8638" s="3"/>
      <c r="C8638" s="3"/>
      <c r="D8638" s="3"/>
      <c r="E8638" s="3"/>
      <c r="F8638" s="3"/>
      <c r="G8638" s="3"/>
      <c r="H8638" s="3"/>
      <c r="I8638" s="3"/>
      <c r="J8638" s="3"/>
      <c r="K8638" s="3"/>
      <c r="L8638" s="8"/>
      <c r="M8638" s="1"/>
      <c r="W8638" s="15"/>
    </row>
    <row r="8639" spans="2:23" ht="0" hidden="1" customHeight="1" x14ac:dyDescent="0.2">
      <c r="B8639" s="3"/>
      <c r="C8639" s="3"/>
      <c r="D8639" s="3"/>
      <c r="E8639" s="3"/>
      <c r="F8639" s="3"/>
      <c r="G8639" s="3"/>
      <c r="H8639" s="3"/>
      <c r="I8639" s="3"/>
      <c r="J8639" s="3"/>
      <c r="K8639" s="3"/>
      <c r="L8639" s="8"/>
      <c r="M8639" s="1"/>
      <c r="W8639" s="15"/>
    </row>
    <row r="8640" spans="2:23" ht="0" hidden="1" customHeight="1" x14ac:dyDescent="0.2">
      <c r="B8640" s="3"/>
      <c r="C8640" s="3"/>
      <c r="D8640" s="3"/>
      <c r="E8640" s="3"/>
      <c r="F8640" s="3"/>
      <c r="G8640" s="3"/>
      <c r="H8640" s="3"/>
      <c r="I8640" s="3"/>
      <c r="J8640" s="3"/>
      <c r="K8640" s="3"/>
      <c r="L8640" s="8"/>
      <c r="M8640" s="1"/>
      <c r="W8640" s="15"/>
    </row>
    <row r="8641" spans="2:23" ht="0" hidden="1" customHeight="1" x14ac:dyDescent="0.2">
      <c r="B8641" s="3"/>
      <c r="C8641" s="3"/>
      <c r="D8641" s="3"/>
      <c r="E8641" s="3"/>
      <c r="F8641" s="3"/>
      <c r="G8641" s="3"/>
      <c r="H8641" s="3"/>
      <c r="I8641" s="3"/>
      <c r="J8641" s="3"/>
      <c r="K8641" s="3"/>
      <c r="L8641" s="8"/>
      <c r="M8641" s="1"/>
      <c r="W8641" s="15"/>
    </row>
    <row r="8642" spans="2:23" ht="0" hidden="1" customHeight="1" x14ac:dyDescent="0.2">
      <c r="B8642" s="3"/>
      <c r="C8642" s="3"/>
      <c r="D8642" s="3"/>
      <c r="E8642" s="3"/>
      <c r="F8642" s="3"/>
      <c r="G8642" s="3"/>
      <c r="H8642" s="3"/>
      <c r="I8642" s="3"/>
      <c r="J8642" s="3"/>
      <c r="K8642" s="3"/>
      <c r="L8642" s="8"/>
      <c r="M8642" s="1"/>
      <c r="W8642" s="15"/>
    </row>
    <row r="8643" spans="2:23" ht="0" hidden="1" customHeight="1" x14ac:dyDescent="0.2">
      <c r="B8643" s="3"/>
      <c r="C8643" s="3"/>
      <c r="D8643" s="3"/>
      <c r="E8643" s="3"/>
      <c r="F8643" s="3"/>
      <c r="G8643" s="3"/>
      <c r="H8643" s="3"/>
      <c r="I8643" s="3"/>
      <c r="J8643" s="3"/>
      <c r="K8643" s="3"/>
      <c r="L8643" s="8"/>
      <c r="M8643" s="1"/>
      <c r="W8643" s="15"/>
    </row>
    <row r="8644" spans="2:23" ht="0" hidden="1" customHeight="1" x14ac:dyDescent="0.2">
      <c r="B8644" s="3"/>
      <c r="C8644" s="3"/>
      <c r="D8644" s="3"/>
      <c r="E8644" s="3"/>
      <c r="F8644" s="3"/>
      <c r="G8644" s="3"/>
      <c r="H8644" s="3"/>
      <c r="I8644" s="3"/>
      <c r="J8644" s="3"/>
      <c r="K8644" s="3"/>
      <c r="L8644" s="8"/>
      <c r="M8644" s="1"/>
      <c r="W8644" s="15"/>
    </row>
    <row r="8645" spans="2:23" ht="0" hidden="1" customHeight="1" x14ac:dyDescent="0.2">
      <c r="B8645" s="3"/>
      <c r="C8645" s="3"/>
      <c r="D8645" s="3"/>
      <c r="E8645" s="3"/>
      <c r="F8645" s="3"/>
      <c r="G8645" s="3"/>
      <c r="H8645" s="3"/>
      <c r="I8645" s="3"/>
      <c r="J8645" s="3"/>
      <c r="K8645" s="3"/>
      <c r="L8645" s="8"/>
      <c r="M8645" s="1"/>
      <c r="W8645" s="15"/>
    </row>
    <row r="8646" spans="2:23" ht="0" hidden="1" customHeight="1" x14ac:dyDescent="0.2">
      <c r="B8646" s="3"/>
      <c r="C8646" s="3"/>
      <c r="D8646" s="3"/>
      <c r="E8646" s="3"/>
      <c r="F8646" s="3"/>
      <c r="G8646" s="3"/>
      <c r="H8646" s="3"/>
      <c r="I8646" s="3"/>
      <c r="J8646" s="3"/>
      <c r="K8646" s="3"/>
      <c r="L8646" s="8"/>
      <c r="M8646" s="1"/>
      <c r="W8646" s="15"/>
    </row>
    <row r="8647" spans="2:23" ht="0" hidden="1" customHeight="1" x14ac:dyDescent="0.2">
      <c r="B8647" s="3"/>
      <c r="C8647" s="3"/>
      <c r="D8647" s="3"/>
      <c r="E8647" s="3"/>
      <c r="F8647" s="3"/>
      <c r="G8647" s="3"/>
      <c r="H8647" s="3"/>
      <c r="I8647" s="3"/>
      <c r="J8647" s="3"/>
      <c r="K8647" s="3"/>
      <c r="L8647" s="8"/>
      <c r="M8647" s="1"/>
      <c r="W8647" s="15"/>
    </row>
    <row r="8648" spans="2:23" ht="0" hidden="1" customHeight="1" x14ac:dyDescent="0.2">
      <c r="B8648" s="3"/>
      <c r="C8648" s="3"/>
      <c r="D8648" s="3"/>
      <c r="E8648" s="3"/>
      <c r="F8648" s="3"/>
      <c r="G8648" s="3"/>
      <c r="H8648" s="3"/>
      <c r="I8648" s="3"/>
      <c r="J8648" s="3"/>
      <c r="K8648" s="3"/>
      <c r="L8648" s="8"/>
      <c r="M8648" s="1"/>
      <c r="W8648" s="15"/>
    </row>
    <row r="8649" spans="2:23" ht="0" hidden="1" customHeight="1" x14ac:dyDescent="0.2">
      <c r="B8649" s="3"/>
      <c r="C8649" s="3"/>
      <c r="D8649" s="3"/>
      <c r="E8649" s="3"/>
      <c r="F8649" s="3"/>
      <c r="G8649" s="3"/>
      <c r="H8649" s="3"/>
      <c r="I8649" s="3"/>
      <c r="J8649" s="3"/>
      <c r="K8649" s="3"/>
      <c r="L8649" s="8"/>
      <c r="M8649" s="1"/>
      <c r="W8649" s="15"/>
    </row>
    <row r="8650" spans="2:23" ht="0" hidden="1" customHeight="1" x14ac:dyDescent="0.2">
      <c r="B8650" s="3"/>
      <c r="C8650" s="3"/>
      <c r="D8650" s="3"/>
      <c r="E8650" s="3"/>
      <c r="F8650" s="3"/>
      <c r="G8650" s="3"/>
      <c r="H8650" s="3"/>
      <c r="I8650" s="3"/>
      <c r="J8650" s="3"/>
      <c r="K8650" s="3"/>
      <c r="L8650" s="8"/>
      <c r="M8650" s="1"/>
      <c r="W8650" s="15"/>
    </row>
    <row r="8651" spans="2:23" ht="0" hidden="1" customHeight="1" x14ac:dyDescent="0.2">
      <c r="B8651" s="3"/>
      <c r="C8651" s="3"/>
      <c r="D8651" s="3"/>
      <c r="E8651" s="3"/>
      <c r="F8651" s="3"/>
      <c r="G8651" s="3"/>
      <c r="H8651" s="3"/>
      <c r="I8651" s="3"/>
      <c r="J8651" s="3"/>
      <c r="K8651" s="3"/>
      <c r="L8651" s="8"/>
      <c r="M8651" s="1"/>
      <c r="W8651" s="15"/>
    </row>
    <row r="8652" spans="2:23" ht="0" hidden="1" customHeight="1" x14ac:dyDescent="0.2">
      <c r="B8652" s="3"/>
      <c r="C8652" s="3"/>
      <c r="D8652" s="3"/>
      <c r="E8652" s="3"/>
      <c r="F8652" s="3"/>
      <c r="G8652" s="3"/>
      <c r="H8652" s="3"/>
      <c r="I8652" s="3"/>
      <c r="J8652" s="3"/>
      <c r="K8652" s="3"/>
      <c r="L8652" s="8"/>
      <c r="M8652" s="1"/>
      <c r="W8652" s="15"/>
    </row>
    <row r="8653" spans="2:23" ht="0" hidden="1" customHeight="1" x14ac:dyDescent="0.2">
      <c r="B8653" s="3"/>
      <c r="C8653" s="3"/>
      <c r="D8653" s="3"/>
      <c r="E8653" s="3"/>
      <c r="F8653" s="3"/>
      <c r="G8653" s="3"/>
      <c r="H8653" s="3"/>
      <c r="I8653" s="3"/>
      <c r="J8653" s="3"/>
      <c r="K8653" s="3"/>
      <c r="L8653" s="8"/>
      <c r="M8653" s="1"/>
      <c r="W8653" s="15"/>
    </row>
    <row r="8654" spans="2:23" ht="0" hidden="1" customHeight="1" x14ac:dyDescent="0.2">
      <c r="B8654" s="3"/>
      <c r="C8654" s="3"/>
      <c r="D8654" s="3"/>
      <c r="E8654" s="3"/>
      <c r="F8654" s="3"/>
      <c r="G8654" s="3"/>
      <c r="H8654" s="3"/>
      <c r="I8654" s="3"/>
      <c r="J8654" s="3"/>
      <c r="K8654" s="3"/>
      <c r="L8654" s="8"/>
      <c r="M8654" s="1"/>
      <c r="W8654" s="15"/>
    </row>
    <row r="8655" spans="2:23" ht="0" hidden="1" customHeight="1" x14ac:dyDescent="0.2">
      <c r="B8655" s="3"/>
      <c r="C8655" s="3"/>
      <c r="D8655" s="3"/>
      <c r="E8655" s="3"/>
      <c r="F8655" s="3"/>
      <c r="G8655" s="3"/>
      <c r="H8655" s="3"/>
      <c r="I8655" s="3"/>
      <c r="J8655" s="3"/>
      <c r="K8655" s="3"/>
      <c r="L8655" s="8"/>
      <c r="M8655" s="1"/>
      <c r="W8655" s="15"/>
    </row>
    <row r="8656" spans="2:23" ht="0" hidden="1" customHeight="1" x14ac:dyDescent="0.2">
      <c r="B8656" s="3"/>
      <c r="C8656" s="3"/>
      <c r="D8656" s="3"/>
      <c r="E8656" s="3"/>
      <c r="F8656" s="3"/>
      <c r="G8656" s="3"/>
      <c r="H8656" s="3"/>
      <c r="I8656" s="3"/>
      <c r="J8656" s="3"/>
      <c r="K8656" s="3"/>
      <c r="L8656" s="8"/>
      <c r="M8656" s="1"/>
      <c r="W8656" s="15"/>
    </row>
    <row r="8657" spans="2:23" ht="0" hidden="1" customHeight="1" x14ac:dyDescent="0.2">
      <c r="B8657" s="3"/>
      <c r="C8657" s="3"/>
      <c r="D8657" s="3"/>
      <c r="E8657" s="3"/>
      <c r="F8657" s="3"/>
      <c r="G8657" s="3"/>
      <c r="H8657" s="3"/>
      <c r="I8657" s="3"/>
      <c r="J8657" s="3"/>
      <c r="K8657" s="3"/>
      <c r="L8657" s="8"/>
      <c r="M8657" s="1"/>
      <c r="W8657" s="15"/>
    </row>
    <row r="8658" spans="2:23" ht="0" hidden="1" customHeight="1" x14ac:dyDescent="0.2">
      <c r="B8658" s="3"/>
      <c r="C8658" s="3"/>
      <c r="D8658" s="3"/>
      <c r="E8658" s="3"/>
      <c r="F8658" s="3"/>
      <c r="G8658" s="3"/>
      <c r="H8658" s="3"/>
      <c r="I8658" s="3"/>
      <c r="J8658" s="3"/>
      <c r="K8658" s="3"/>
      <c r="L8658" s="8"/>
      <c r="M8658" s="1"/>
      <c r="W8658" s="15"/>
    </row>
    <row r="8659" spans="2:23" ht="0" hidden="1" customHeight="1" x14ac:dyDescent="0.2">
      <c r="B8659" s="3"/>
      <c r="C8659" s="3"/>
      <c r="D8659" s="3"/>
      <c r="E8659" s="3"/>
      <c r="F8659" s="3"/>
      <c r="G8659" s="3"/>
      <c r="H8659" s="3"/>
      <c r="I8659" s="3"/>
      <c r="J8659" s="3"/>
      <c r="K8659" s="3"/>
      <c r="L8659" s="8"/>
      <c r="M8659" s="1"/>
      <c r="W8659" s="15"/>
    </row>
    <row r="8660" spans="2:23" ht="0" hidden="1" customHeight="1" x14ac:dyDescent="0.2">
      <c r="B8660" s="3"/>
      <c r="C8660" s="3"/>
      <c r="D8660" s="3"/>
      <c r="E8660" s="3"/>
      <c r="F8660" s="3"/>
      <c r="G8660" s="3"/>
      <c r="H8660" s="3"/>
      <c r="I8660" s="3"/>
      <c r="J8660" s="3"/>
      <c r="K8660" s="3"/>
      <c r="L8660" s="8"/>
      <c r="M8660" s="1"/>
      <c r="W8660" s="15"/>
    </row>
    <row r="8661" spans="2:23" ht="0" hidden="1" customHeight="1" x14ac:dyDescent="0.2">
      <c r="B8661" s="3"/>
      <c r="C8661" s="3"/>
      <c r="D8661" s="3"/>
      <c r="E8661" s="3"/>
      <c r="F8661" s="3"/>
      <c r="G8661" s="3"/>
      <c r="H8661" s="3"/>
      <c r="I8661" s="3"/>
      <c r="J8661" s="3"/>
      <c r="K8661" s="3"/>
      <c r="L8661" s="8"/>
      <c r="M8661" s="1"/>
      <c r="W8661" s="15"/>
    </row>
    <row r="8662" spans="2:23" ht="0" hidden="1" customHeight="1" x14ac:dyDescent="0.2">
      <c r="B8662" s="3"/>
      <c r="C8662" s="3"/>
      <c r="D8662" s="3"/>
      <c r="E8662" s="3"/>
      <c r="F8662" s="3"/>
      <c r="G8662" s="3"/>
      <c r="H8662" s="3"/>
      <c r="I8662" s="3"/>
      <c r="J8662" s="3"/>
      <c r="K8662" s="3"/>
      <c r="L8662" s="8"/>
      <c r="M8662" s="1"/>
      <c r="W8662" s="15"/>
    </row>
    <row r="8663" spans="2:23" ht="0" hidden="1" customHeight="1" x14ac:dyDescent="0.2">
      <c r="B8663" s="3"/>
      <c r="C8663" s="3"/>
      <c r="D8663" s="3"/>
      <c r="E8663" s="3"/>
      <c r="F8663" s="3"/>
      <c r="G8663" s="3"/>
      <c r="H8663" s="3"/>
      <c r="I8663" s="3"/>
      <c r="J8663" s="3"/>
      <c r="K8663" s="3"/>
      <c r="L8663" s="8"/>
      <c r="M8663" s="1"/>
      <c r="W8663" s="15"/>
    </row>
    <row r="8664" spans="2:23" ht="0" hidden="1" customHeight="1" x14ac:dyDescent="0.2">
      <c r="B8664" s="3"/>
      <c r="C8664" s="3"/>
      <c r="D8664" s="3"/>
      <c r="E8664" s="3"/>
      <c r="F8664" s="3"/>
      <c r="G8664" s="3"/>
      <c r="H8664" s="3"/>
      <c r="I8664" s="3"/>
      <c r="J8664" s="3"/>
      <c r="K8664" s="3"/>
      <c r="L8664" s="8"/>
      <c r="M8664" s="1"/>
      <c r="W8664" s="15"/>
    </row>
    <row r="8665" spans="2:23" ht="0" hidden="1" customHeight="1" x14ac:dyDescent="0.2">
      <c r="B8665" s="3"/>
      <c r="C8665" s="3"/>
      <c r="D8665" s="3"/>
      <c r="E8665" s="3"/>
      <c r="F8665" s="3"/>
      <c r="G8665" s="3"/>
      <c r="H8665" s="3"/>
      <c r="I8665" s="3"/>
      <c r="J8665" s="3"/>
      <c r="K8665" s="3"/>
      <c r="L8665" s="8"/>
      <c r="M8665" s="1"/>
      <c r="W8665" s="15"/>
    </row>
    <row r="8666" spans="2:23" ht="0" hidden="1" customHeight="1" x14ac:dyDescent="0.2">
      <c r="B8666" s="3"/>
      <c r="C8666" s="3"/>
      <c r="D8666" s="3"/>
      <c r="E8666" s="3"/>
      <c r="F8666" s="3"/>
      <c r="G8666" s="3"/>
      <c r="H8666" s="3"/>
      <c r="I8666" s="3"/>
      <c r="J8666" s="3"/>
      <c r="K8666" s="3"/>
      <c r="L8666" s="8"/>
      <c r="M8666" s="1"/>
      <c r="W8666" s="15"/>
    </row>
    <row r="8667" spans="2:23" ht="0" hidden="1" customHeight="1" x14ac:dyDescent="0.2">
      <c r="B8667" s="3"/>
      <c r="C8667" s="3"/>
      <c r="D8667" s="3"/>
      <c r="E8667" s="3"/>
      <c r="F8667" s="3"/>
      <c r="G8667" s="3"/>
      <c r="H8667" s="3"/>
      <c r="I8667" s="3"/>
      <c r="J8667" s="3"/>
      <c r="K8667" s="3"/>
      <c r="L8667" s="8"/>
      <c r="M8667" s="1"/>
      <c r="W8667" s="15"/>
    </row>
    <row r="8668" spans="2:23" ht="0" hidden="1" customHeight="1" x14ac:dyDescent="0.2">
      <c r="B8668" s="3"/>
      <c r="C8668" s="3"/>
      <c r="D8668" s="3"/>
      <c r="E8668" s="3"/>
      <c r="F8668" s="3"/>
      <c r="G8668" s="3"/>
      <c r="H8668" s="3"/>
      <c r="I8668" s="3"/>
      <c r="J8668" s="3"/>
      <c r="K8668" s="3"/>
      <c r="L8668" s="8"/>
      <c r="M8668" s="1"/>
      <c r="W8668" s="15"/>
    </row>
    <row r="8669" spans="2:23" ht="0" hidden="1" customHeight="1" x14ac:dyDescent="0.2">
      <c r="B8669" s="3"/>
      <c r="C8669" s="3"/>
      <c r="D8669" s="3"/>
      <c r="E8669" s="3"/>
      <c r="F8669" s="3"/>
      <c r="G8669" s="3"/>
      <c r="H8669" s="3"/>
      <c r="I8669" s="3"/>
      <c r="J8669" s="3"/>
      <c r="K8669" s="3"/>
      <c r="L8669" s="8"/>
      <c r="M8669" s="1"/>
      <c r="W8669" s="15"/>
    </row>
    <row r="8670" spans="2:23" ht="0" hidden="1" customHeight="1" x14ac:dyDescent="0.2">
      <c r="B8670" s="3"/>
      <c r="C8670" s="3"/>
      <c r="D8670" s="3"/>
      <c r="E8670" s="3"/>
      <c r="F8670" s="3"/>
      <c r="G8670" s="3"/>
      <c r="H8670" s="3"/>
      <c r="I8670" s="3"/>
      <c r="J8670" s="3"/>
      <c r="K8670" s="3"/>
      <c r="L8670" s="8"/>
      <c r="M8670" s="1"/>
      <c r="W8670" s="15"/>
    </row>
    <row r="8671" spans="2:23" ht="0" hidden="1" customHeight="1" x14ac:dyDescent="0.2">
      <c r="B8671" s="3"/>
      <c r="C8671" s="3"/>
      <c r="D8671" s="3"/>
      <c r="E8671" s="3"/>
      <c r="F8671" s="3"/>
      <c r="G8671" s="3"/>
      <c r="H8671" s="3"/>
      <c r="I8671" s="3"/>
      <c r="J8671" s="3"/>
      <c r="K8671" s="3"/>
      <c r="L8671" s="8"/>
      <c r="M8671" s="1"/>
      <c r="W8671" s="15"/>
    </row>
    <row r="8672" spans="2:23" ht="0" hidden="1" customHeight="1" x14ac:dyDescent="0.2">
      <c r="B8672" s="3"/>
      <c r="C8672" s="3"/>
      <c r="D8672" s="3"/>
      <c r="E8672" s="3"/>
      <c r="F8672" s="3"/>
      <c r="G8672" s="3"/>
      <c r="H8672" s="3"/>
      <c r="I8672" s="3"/>
      <c r="J8672" s="3"/>
      <c r="K8672" s="3"/>
      <c r="L8672" s="8"/>
      <c r="M8672" s="1"/>
      <c r="W8672" s="15"/>
    </row>
    <row r="8673" spans="2:23" ht="0" hidden="1" customHeight="1" x14ac:dyDescent="0.2">
      <c r="B8673" s="3"/>
      <c r="C8673" s="3"/>
      <c r="D8673" s="3"/>
      <c r="E8673" s="3"/>
      <c r="F8673" s="3"/>
      <c r="G8673" s="3"/>
      <c r="H8673" s="3"/>
      <c r="I8673" s="3"/>
      <c r="J8673" s="3"/>
      <c r="K8673" s="3"/>
      <c r="L8673" s="8"/>
      <c r="M8673" s="1"/>
      <c r="W8673" s="15"/>
    </row>
    <row r="8674" spans="2:23" ht="0" hidden="1" customHeight="1" x14ac:dyDescent="0.2">
      <c r="B8674" s="3"/>
      <c r="C8674" s="3"/>
      <c r="D8674" s="3"/>
      <c r="E8674" s="3"/>
      <c r="F8674" s="3"/>
      <c r="G8674" s="3"/>
      <c r="H8674" s="3"/>
      <c r="I8674" s="3"/>
      <c r="J8674" s="3"/>
      <c r="K8674" s="3"/>
      <c r="L8674" s="8"/>
      <c r="M8674" s="1"/>
      <c r="W8674" s="15"/>
    </row>
    <row r="8675" spans="2:23" ht="0" hidden="1" customHeight="1" x14ac:dyDescent="0.2">
      <c r="B8675" s="3"/>
      <c r="C8675" s="3"/>
      <c r="D8675" s="3"/>
      <c r="E8675" s="3"/>
      <c r="F8675" s="3"/>
      <c r="G8675" s="3"/>
      <c r="H8675" s="3"/>
      <c r="I8675" s="3"/>
      <c r="J8675" s="3"/>
      <c r="K8675" s="3"/>
      <c r="L8675" s="8"/>
      <c r="M8675" s="1"/>
      <c r="W8675" s="15"/>
    </row>
    <row r="8676" spans="2:23" ht="0" hidden="1" customHeight="1" x14ac:dyDescent="0.2">
      <c r="B8676" s="3"/>
      <c r="C8676" s="3"/>
      <c r="D8676" s="3"/>
      <c r="E8676" s="3"/>
      <c r="F8676" s="3"/>
      <c r="G8676" s="3"/>
      <c r="H8676" s="3"/>
      <c r="I8676" s="3"/>
      <c r="J8676" s="3"/>
      <c r="K8676" s="3"/>
      <c r="L8676" s="8"/>
      <c r="M8676" s="1"/>
      <c r="W8676" s="15"/>
    </row>
    <row r="8677" spans="2:23" ht="0" hidden="1" customHeight="1" x14ac:dyDescent="0.2">
      <c r="B8677" s="3"/>
      <c r="C8677" s="3"/>
      <c r="D8677" s="3"/>
      <c r="E8677" s="3"/>
      <c r="F8677" s="3"/>
      <c r="G8677" s="3"/>
      <c r="H8677" s="3"/>
      <c r="I8677" s="3"/>
      <c r="J8677" s="3"/>
      <c r="K8677" s="3"/>
      <c r="L8677" s="8"/>
      <c r="M8677" s="1"/>
      <c r="W8677" s="15"/>
    </row>
    <row r="8678" spans="2:23" ht="0" hidden="1" customHeight="1" x14ac:dyDescent="0.2">
      <c r="B8678" s="3"/>
      <c r="C8678" s="3"/>
      <c r="D8678" s="3"/>
      <c r="E8678" s="3"/>
      <c r="F8678" s="3"/>
      <c r="G8678" s="3"/>
      <c r="H8678" s="3"/>
      <c r="I8678" s="3"/>
      <c r="J8678" s="3"/>
      <c r="K8678" s="3"/>
      <c r="L8678" s="8"/>
      <c r="M8678" s="1"/>
      <c r="W8678" s="15"/>
    </row>
    <row r="8679" spans="2:23" ht="0" hidden="1" customHeight="1" x14ac:dyDescent="0.2">
      <c r="B8679" s="3"/>
      <c r="C8679" s="3"/>
      <c r="D8679" s="3"/>
      <c r="E8679" s="3"/>
      <c r="F8679" s="3"/>
      <c r="G8679" s="3"/>
      <c r="H8679" s="3"/>
      <c r="I8679" s="3"/>
      <c r="J8679" s="3"/>
      <c r="K8679" s="3"/>
      <c r="L8679" s="8"/>
      <c r="M8679" s="1"/>
      <c r="W8679" s="15"/>
    </row>
    <row r="8680" spans="2:23" ht="0" hidden="1" customHeight="1" x14ac:dyDescent="0.2">
      <c r="B8680" s="3"/>
      <c r="C8680" s="3"/>
      <c r="D8680" s="3"/>
      <c r="E8680" s="3"/>
      <c r="F8680" s="3"/>
      <c r="G8680" s="3"/>
      <c r="H8680" s="3"/>
      <c r="I8680" s="3"/>
      <c r="J8680" s="3"/>
      <c r="K8680" s="3"/>
      <c r="L8680" s="8"/>
      <c r="M8680" s="1"/>
      <c r="W8680" s="15"/>
    </row>
    <row r="8681" spans="2:23" ht="0" hidden="1" customHeight="1" x14ac:dyDescent="0.2">
      <c r="B8681" s="3"/>
      <c r="C8681" s="3"/>
      <c r="D8681" s="3"/>
      <c r="E8681" s="3"/>
      <c r="F8681" s="3"/>
      <c r="G8681" s="3"/>
      <c r="H8681" s="3"/>
      <c r="I8681" s="3"/>
      <c r="J8681" s="3"/>
      <c r="K8681" s="3"/>
      <c r="L8681" s="8"/>
      <c r="M8681" s="1"/>
      <c r="W8681" s="15"/>
    </row>
    <row r="8682" spans="2:23" ht="0" hidden="1" customHeight="1" x14ac:dyDescent="0.2">
      <c r="B8682" s="3"/>
      <c r="C8682" s="3"/>
      <c r="D8682" s="3"/>
      <c r="E8682" s="3"/>
      <c r="F8682" s="3"/>
      <c r="G8682" s="3"/>
      <c r="H8682" s="3"/>
      <c r="I8682" s="3"/>
      <c r="J8682" s="3"/>
      <c r="K8682" s="3"/>
      <c r="L8682" s="8"/>
      <c r="M8682" s="1"/>
      <c r="W8682" s="15"/>
    </row>
    <row r="8683" spans="2:23" ht="0" hidden="1" customHeight="1" x14ac:dyDescent="0.2">
      <c r="B8683" s="3"/>
      <c r="C8683" s="3"/>
      <c r="D8683" s="3"/>
      <c r="E8683" s="3"/>
      <c r="F8683" s="3"/>
      <c r="G8683" s="3"/>
      <c r="H8683" s="3"/>
      <c r="I8683" s="3"/>
      <c r="J8683" s="3"/>
      <c r="K8683" s="3"/>
      <c r="L8683" s="8"/>
      <c r="M8683" s="1"/>
      <c r="W8683" s="15"/>
    </row>
    <row r="8684" spans="2:23" ht="0" hidden="1" customHeight="1" x14ac:dyDescent="0.2">
      <c r="B8684" s="3"/>
      <c r="C8684" s="3"/>
      <c r="D8684" s="3"/>
      <c r="E8684" s="3"/>
      <c r="F8684" s="3"/>
      <c r="G8684" s="3"/>
      <c r="H8684" s="3"/>
      <c r="I8684" s="3"/>
      <c r="J8684" s="3"/>
      <c r="K8684" s="3"/>
      <c r="L8684" s="8"/>
      <c r="M8684" s="1"/>
      <c r="W8684" s="15"/>
    </row>
    <row r="8685" spans="2:23" ht="0" hidden="1" customHeight="1" x14ac:dyDescent="0.2">
      <c r="B8685" s="3"/>
      <c r="C8685" s="3"/>
      <c r="D8685" s="3"/>
      <c r="E8685" s="3"/>
      <c r="F8685" s="3"/>
      <c r="G8685" s="3"/>
      <c r="H8685" s="3"/>
      <c r="I8685" s="3"/>
      <c r="J8685" s="3"/>
      <c r="K8685" s="3"/>
      <c r="L8685" s="8"/>
      <c r="M8685" s="1"/>
      <c r="W8685" s="15"/>
    </row>
    <row r="8686" spans="2:23" ht="0" hidden="1" customHeight="1" x14ac:dyDescent="0.2">
      <c r="B8686" s="3"/>
      <c r="C8686" s="3"/>
      <c r="D8686" s="3"/>
      <c r="E8686" s="3"/>
      <c r="F8686" s="3"/>
      <c r="G8686" s="3"/>
      <c r="H8686" s="3"/>
      <c r="I8686" s="3"/>
      <c r="J8686" s="3"/>
      <c r="K8686" s="3"/>
      <c r="L8686" s="8"/>
      <c r="M8686" s="1"/>
      <c r="W8686" s="15"/>
    </row>
    <row r="8687" spans="2:23" ht="0" hidden="1" customHeight="1" x14ac:dyDescent="0.2">
      <c r="B8687" s="3"/>
      <c r="C8687" s="3"/>
      <c r="D8687" s="3"/>
      <c r="E8687" s="3"/>
      <c r="F8687" s="3"/>
      <c r="G8687" s="3"/>
      <c r="H8687" s="3"/>
      <c r="I8687" s="3"/>
      <c r="J8687" s="3"/>
      <c r="K8687" s="3"/>
      <c r="L8687" s="8"/>
      <c r="M8687" s="1"/>
      <c r="W8687" s="15"/>
    </row>
    <row r="8688" spans="2:23" ht="0" hidden="1" customHeight="1" x14ac:dyDescent="0.2">
      <c r="B8688" s="3"/>
      <c r="C8688" s="3"/>
      <c r="D8688" s="3"/>
      <c r="E8688" s="3"/>
      <c r="F8688" s="3"/>
      <c r="G8688" s="3"/>
      <c r="H8688" s="3"/>
      <c r="I8688" s="3"/>
      <c r="J8688" s="3"/>
      <c r="K8688" s="3"/>
      <c r="L8688" s="8"/>
      <c r="M8688" s="1"/>
      <c r="W8688" s="15"/>
    </row>
    <row r="8689" spans="2:23" ht="0" hidden="1" customHeight="1" x14ac:dyDescent="0.2">
      <c r="B8689" s="3"/>
      <c r="C8689" s="3"/>
      <c r="D8689" s="3"/>
      <c r="E8689" s="3"/>
      <c r="F8689" s="3"/>
      <c r="G8689" s="3"/>
      <c r="H8689" s="3"/>
      <c r="I8689" s="3"/>
      <c r="J8689" s="3"/>
      <c r="K8689" s="3"/>
      <c r="L8689" s="8"/>
      <c r="M8689" s="1"/>
      <c r="W8689" s="15"/>
    </row>
    <row r="8690" spans="2:23" ht="0" hidden="1" customHeight="1" x14ac:dyDescent="0.2">
      <c r="B8690" s="3"/>
      <c r="C8690" s="3"/>
      <c r="D8690" s="3"/>
      <c r="E8690" s="3"/>
      <c r="F8690" s="3"/>
      <c r="G8690" s="3"/>
      <c r="H8690" s="3"/>
      <c r="I8690" s="3"/>
      <c r="J8690" s="3"/>
      <c r="K8690" s="3"/>
      <c r="L8690" s="8"/>
      <c r="M8690" s="1"/>
      <c r="W8690" s="15"/>
    </row>
    <row r="8691" spans="2:23" ht="0" hidden="1" customHeight="1" x14ac:dyDescent="0.2">
      <c r="B8691" s="3"/>
      <c r="C8691" s="3"/>
      <c r="D8691" s="3"/>
      <c r="E8691" s="3"/>
      <c r="F8691" s="3"/>
      <c r="G8691" s="3"/>
      <c r="H8691" s="3"/>
      <c r="I8691" s="3"/>
      <c r="J8691" s="3"/>
      <c r="K8691" s="3"/>
      <c r="L8691" s="8"/>
      <c r="M8691" s="1"/>
      <c r="W8691" s="15"/>
    </row>
    <row r="8692" spans="2:23" ht="0" hidden="1" customHeight="1" x14ac:dyDescent="0.2">
      <c r="B8692" s="3"/>
      <c r="C8692" s="3"/>
      <c r="D8692" s="3"/>
      <c r="E8692" s="3"/>
      <c r="F8692" s="3"/>
      <c r="G8692" s="3"/>
      <c r="H8692" s="3"/>
      <c r="I8692" s="3"/>
      <c r="J8692" s="3"/>
      <c r="K8692" s="3"/>
      <c r="L8692" s="8"/>
      <c r="M8692" s="1"/>
      <c r="W8692" s="15"/>
    </row>
    <row r="8693" spans="2:23" ht="0" hidden="1" customHeight="1" x14ac:dyDescent="0.2">
      <c r="B8693" s="3"/>
      <c r="C8693" s="3"/>
      <c r="D8693" s="3"/>
      <c r="E8693" s="3"/>
      <c r="F8693" s="3"/>
      <c r="G8693" s="3"/>
      <c r="H8693" s="3"/>
      <c r="I8693" s="3"/>
      <c r="J8693" s="3"/>
      <c r="K8693" s="3"/>
      <c r="L8693" s="8"/>
      <c r="M8693" s="1"/>
      <c r="W8693" s="15"/>
    </row>
    <row r="8694" spans="2:23" ht="0" hidden="1" customHeight="1" x14ac:dyDescent="0.2">
      <c r="B8694" s="3"/>
      <c r="C8694" s="3"/>
      <c r="D8694" s="3"/>
      <c r="E8694" s="3"/>
      <c r="F8694" s="3"/>
      <c r="G8694" s="3"/>
      <c r="H8694" s="3"/>
      <c r="I8694" s="3"/>
      <c r="J8694" s="3"/>
      <c r="K8694" s="3"/>
      <c r="L8694" s="8"/>
      <c r="M8694" s="1"/>
      <c r="W8694" s="15"/>
    </row>
    <row r="8695" spans="2:23" ht="0" hidden="1" customHeight="1" x14ac:dyDescent="0.2">
      <c r="B8695" s="3"/>
      <c r="C8695" s="3"/>
      <c r="D8695" s="3"/>
      <c r="E8695" s="3"/>
      <c r="F8695" s="3"/>
      <c r="G8695" s="3"/>
      <c r="H8695" s="3"/>
      <c r="I8695" s="3"/>
      <c r="J8695" s="3"/>
      <c r="K8695" s="3"/>
      <c r="L8695" s="8"/>
      <c r="M8695" s="1"/>
      <c r="W8695" s="15"/>
    </row>
    <row r="8696" spans="2:23" ht="0" hidden="1" customHeight="1" x14ac:dyDescent="0.2">
      <c r="B8696" s="3"/>
      <c r="C8696" s="3"/>
      <c r="D8696" s="3"/>
      <c r="E8696" s="3"/>
      <c r="F8696" s="3"/>
      <c r="G8696" s="3"/>
      <c r="H8696" s="3"/>
      <c r="I8696" s="3"/>
      <c r="J8696" s="3"/>
      <c r="K8696" s="3"/>
      <c r="L8696" s="8"/>
      <c r="M8696" s="1"/>
      <c r="W8696" s="15"/>
    </row>
    <row r="8697" spans="2:23" ht="0" hidden="1" customHeight="1" x14ac:dyDescent="0.2">
      <c r="B8697" s="3"/>
      <c r="C8697" s="3"/>
      <c r="D8697" s="3"/>
      <c r="E8697" s="3"/>
      <c r="F8697" s="3"/>
      <c r="G8697" s="3"/>
      <c r="H8697" s="3"/>
      <c r="I8697" s="3"/>
      <c r="J8697" s="3"/>
      <c r="K8697" s="3"/>
      <c r="L8697" s="8"/>
      <c r="M8697" s="1"/>
      <c r="W8697" s="15"/>
    </row>
    <row r="8698" spans="2:23" ht="0" hidden="1" customHeight="1" x14ac:dyDescent="0.2">
      <c r="B8698" s="3"/>
      <c r="C8698" s="3"/>
      <c r="D8698" s="3"/>
      <c r="E8698" s="3"/>
      <c r="F8698" s="3"/>
      <c r="G8698" s="3"/>
      <c r="H8698" s="3"/>
      <c r="I8698" s="3"/>
      <c r="J8698" s="3"/>
      <c r="K8698" s="3"/>
      <c r="L8698" s="8"/>
      <c r="M8698" s="1"/>
      <c r="W8698" s="15"/>
    </row>
    <row r="8699" spans="2:23" ht="0" hidden="1" customHeight="1" x14ac:dyDescent="0.2">
      <c r="B8699" s="3"/>
      <c r="C8699" s="3"/>
      <c r="D8699" s="3"/>
      <c r="E8699" s="3"/>
      <c r="F8699" s="3"/>
      <c r="G8699" s="3"/>
      <c r="H8699" s="3"/>
      <c r="I8699" s="3"/>
      <c r="J8699" s="3"/>
      <c r="K8699" s="3"/>
      <c r="L8699" s="8"/>
      <c r="M8699" s="1"/>
      <c r="W8699" s="15"/>
    </row>
    <row r="8700" spans="2:23" ht="0" hidden="1" customHeight="1" x14ac:dyDescent="0.2">
      <c r="B8700" s="3"/>
      <c r="C8700" s="3"/>
      <c r="D8700" s="3"/>
      <c r="E8700" s="3"/>
      <c r="F8700" s="3"/>
      <c r="G8700" s="3"/>
      <c r="H8700" s="3"/>
      <c r="I8700" s="3"/>
      <c r="J8700" s="3"/>
      <c r="K8700" s="3"/>
      <c r="L8700" s="8"/>
      <c r="M8700" s="1"/>
      <c r="W8700" s="15"/>
    </row>
    <row r="8701" spans="2:23" ht="0" hidden="1" customHeight="1" x14ac:dyDescent="0.2">
      <c r="B8701" s="3"/>
      <c r="C8701" s="3"/>
      <c r="D8701" s="3"/>
      <c r="E8701" s="3"/>
      <c r="F8701" s="3"/>
      <c r="G8701" s="3"/>
      <c r="H8701" s="3"/>
      <c r="I8701" s="3"/>
      <c r="J8701" s="3"/>
      <c r="K8701" s="3"/>
      <c r="L8701" s="8"/>
      <c r="M8701" s="1"/>
      <c r="W8701" s="15"/>
    </row>
    <row r="8702" spans="2:23" ht="0" hidden="1" customHeight="1" x14ac:dyDescent="0.2">
      <c r="B8702" s="3"/>
      <c r="C8702" s="3"/>
      <c r="D8702" s="3"/>
      <c r="E8702" s="3"/>
      <c r="F8702" s="3"/>
      <c r="G8702" s="3"/>
      <c r="H8702" s="3"/>
      <c r="I8702" s="3"/>
      <c r="J8702" s="3"/>
      <c r="K8702" s="3"/>
      <c r="L8702" s="8"/>
      <c r="M8702" s="1"/>
      <c r="W8702" s="15"/>
    </row>
    <row r="8703" spans="2:23" ht="0" hidden="1" customHeight="1" x14ac:dyDescent="0.2">
      <c r="B8703" s="3"/>
      <c r="C8703" s="3"/>
      <c r="D8703" s="3"/>
      <c r="E8703" s="3"/>
      <c r="F8703" s="3"/>
      <c r="G8703" s="3"/>
      <c r="H8703" s="3"/>
      <c r="I8703" s="3"/>
      <c r="J8703" s="3"/>
      <c r="K8703" s="3"/>
      <c r="L8703" s="8"/>
      <c r="M8703" s="1"/>
      <c r="W8703" s="15"/>
    </row>
    <row r="8704" spans="2:23" ht="0" hidden="1" customHeight="1" x14ac:dyDescent="0.2">
      <c r="B8704" s="3"/>
      <c r="C8704" s="3"/>
      <c r="D8704" s="3"/>
      <c r="E8704" s="3"/>
      <c r="F8704" s="3"/>
      <c r="G8704" s="3"/>
      <c r="H8704" s="3"/>
      <c r="I8704" s="3"/>
      <c r="J8704" s="3"/>
      <c r="K8704" s="3"/>
      <c r="L8704" s="8"/>
      <c r="M8704" s="1"/>
      <c r="W8704" s="15"/>
    </row>
    <row r="8705" spans="2:23" ht="0" hidden="1" customHeight="1" x14ac:dyDescent="0.2">
      <c r="B8705" s="3"/>
      <c r="C8705" s="3"/>
      <c r="D8705" s="3"/>
      <c r="E8705" s="3"/>
      <c r="F8705" s="3"/>
      <c r="G8705" s="3"/>
      <c r="H8705" s="3"/>
      <c r="I8705" s="3"/>
      <c r="J8705" s="3"/>
      <c r="K8705" s="3"/>
      <c r="L8705" s="8"/>
      <c r="M8705" s="1"/>
      <c r="W8705" s="15"/>
    </row>
    <row r="8706" spans="2:23" ht="0" hidden="1" customHeight="1" x14ac:dyDescent="0.2">
      <c r="B8706" s="3"/>
      <c r="C8706" s="3"/>
      <c r="D8706" s="3"/>
      <c r="E8706" s="3"/>
      <c r="F8706" s="3"/>
      <c r="G8706" s="3"/>
      <c r="H8706" s="3"/>
      <c r="I8706" s="3"/>
      <c r="J8706" s="3"/>
      <c r="K8706" s="3"/>
      <c r="L8706" s="8"/>
      <c r="M8706" s="1"/>
      <c r="W8706" s="15"/>
    </row>
    <row r="8707" spans="2:23" ht="0" hidden="1" customHeight="1" x14ac:dyDescent="0.2">
      <c r="B8707" s="3"/>
      <c r="C8707" s="3"/>
      <c r="D8707" s="3"/>
      <c r="E8707" s="3"/>
      <c r="F8707" s="3"/>
      <c r="G8707" s="3"/>
      <c r="H8707" s="3"/>
      <c r="I8707" s="3"/>
      <c r="J8707" s="3"/>
      <c r="K8707" s="3"/>
      <c r="L8707" s="8"/>
      <c r="M8707" s="1"/>
      <c r="W8707" s="15"/>
    </row>
    <row r="8708" spans="2:23" ht="0" hidden="1" customHeight="1" x14ac:dyDescent="0.2">
      <c r="B8708" s="3"/>
      <c r="C8708" s="3"/>
      <c r="D8708" s="3"/>
      <c r="E8708" s="3"/>
      <c r="F8708" s="3"/>
      <c r="G8708" s="3"/>
      <c r="H8708" s="3"/>
      <c r="I8708" s="3"/>
      <c r="J8708" s="3"/>
      <c r="K8708" s="3"/>
      <c r="L8708" s="8"/>
      <c r="M8708" s="1"/>
      <c r="W8708" s="15"/>
    </row>
    <row r="8709" spans="2:23" ht="0" hidden="1" customHeight="1" x14ac:dyDescent="0.2">
      <c r="B8709" s="3"/>
      <c r="C8709" s="3"/>
      <c r="D8709" s="3"/>
      <c r="E8709" s="3"/>
      <c r="F8709" s="3"/>
      <c r="G8709" s="3"/>
      <c r="H8709" s="3"/>
      <c r="I8709" s="3"/>
      <c r="J8709" s="3"/>
      <c r="K8709" s="3"/>
      <c r="L8709" s="8"/>
      <c r="M8709" s="1"/>
      <c r="W8709" s="15"/>
    </row>
    <row r="8710" spans="2:23" ht="0" hidden="1" customHeight="1" x14ac:dyDescent="0.2">
      <c r="B8710" s="3"/>
      <c r="C8710" s="3"/>
      <c r="D8710" s="3"/>
      <c r="E8710" s="3"/>
      <c r="F8710" s="3"/>
      <c r="G8710" s="3"/>
      <c r="H8710" s="3"/>
      <c r="I8710" s="3"/>
      <c r="J8710" s="3"/>
      <c r="K8710" s="3"/>
      <c r="L8710" s="8"/>
      <c r="M8710" s="1"/>
      <c r="W8710" s="15"/>
    </row>
    <row r="8711" spans="2:23" ht="0" hidden="1" customHeight="1" x14ac:dyDescent="0.2">
      <c r="B8711" s="3"/>
      <c r="C8711" s="3"/>
      <c r="D8711" s="3"/>
      <c r="E8711" s="3"/>
      <c r="F8711" s="3"/>
      <c r="G8711" s="3"/>
      <c r="H8711" s="3"/>
      <c r="I8711" s="3"/>
      <c r="J8711" s="3"/>
      <c r="K8711" s="3"/>
      <c r="L8711" s="8"/>
      <c r="M8711" s="1"/>
      <c r="W8711" s="15"/>
    </row>
    <row r="8712" spans="2:23" ht="0" hidden="1" customHeight="1" x14ac:dyDescent="0.2">
      <c r="B8712" s="3"/>
      <c r="C8712" s="3"/>
      <c r="D8712" s="3"/>
      <c r="E8712" s="3"/>
      <c r="F8712" s="3"/>
      <c r="G8712" s="3"/>
      <c r="H8712" s="3"/>
      <c r="I8712" s="3"/>
      <c r="J8712" s="3"/>
      <c r="K8712" s="3"/>
      <c r="L8712" s="8"/>
      <c r="M8712" s="1"/>
      <c r="W8712" s="15"/>
    </row>
    <row r="8713" spans="2:23" ht="0" hidden="1" customHeight="1" x14ac:dyDescent="0.2">
      <c r="B8713" s="3"/>
      <c r="C8713" s="3"/>
      <c r="D8713" s="3"/>
      <c r="E8713" s="3"/>
      <c r="F8713" s="3"/>
      <c r="G8713" s="3"/>
      <c r="H8713" s="3"/>
      <c r="I8713" s="3"/>
      <c r="J8713" s="3"/>
      <c r="K8713" s="3"/>
      <c r="L8713" s="8"/>
      <c r="M8713" s="1"/>
      <c r="W8713" s="15"/>
    </row>
    <row r="8714" spans="2:23" ht="0" hidden="1" customHeight="1" x14ac:dyDescent="0.2">
      <c r="B8714" s="3"/>
      <c r="C8714" s="3"/>
      <c r="D8714" s="3"/>
      <c r="E8714" s="3"/>
      <c r="F8714" s="3"/>
      <c r="G8714" s="3"/>
      <c r="H8714" s="3"/>
      <c r="I8714" s="3"/>
      <c r="J8714" s="3"/>
      <c r="K8714" s="3"/>
      <c r="L8714" s="8"/>
      <c r="M8714" s="1"/>
      <c r="W8714" s="15"/>
    </row>
    <row r="8715" spans="2:23" ht="0" hidden="1" customHeight="1" x14ac:dyDescent="0.2">
      <c r="B8715" s="3"/>
      <c r="C8715" s="3"/>
      <c r="D8715" s="3"/>
      <c r="E8715" s="3"/>
      <c r="F8715" s="3"/>
      <c r="G8715" s="3"/>
      <c r="H8715" s="3"/>
      <c r="I8715" s="3"/>
      <c r="J8715" s="3"/>
      <c r="K8715" s="3"/>
      <c r="L8715" s="8"/>
      <c r="M8715" s="1"/>
      <c r="W8715" s="15"/>
    </row>
    <row r="8716" spans="2:23" ht="0" hidden="1" customHeight="1" x14ac:dyDescent="0.2">
      <c r="B8716" s="3"/>
      <c r="C8716" s="3"/>
      <c r="D8716" s="3"/>
      <c r="E8716" s="3"/>
      <c r="F8716" s="3"/>
      <c r="G8716" s="3"/>
      <c r="H8716" s="3"/>
      <c r="I8716" s="3"/>
      <c r="J8716" s="3"/>
      <c r="K8716" s="3"/>
      <c r="L8716" s="8"/>
      <c r="M8716" s="1"/>
      <c r="W8716" s="15"/>
    </row>
    <row r="8717" spans="2:23" ht="0" hidden="1" customHeight="1" x14ac:dyDescent="0.2">
      <c r="B8717" s="3"/>
      <c r="C8717" s="3"/>
      <c r="D8717" s="3"/>
      <c r="E8717" s="3"/>
      <c r="F8717" s="3"/>
      <c r="G8717" s="3"/>
      <c r="H8717" s="3"/>
      <c r="I8717" s="3"/>
      <c r="J8717" s="3"/>
      <c r="K8717" s="3"/>
      <c r="L8717" s="8"/>
      <c r="M8717" s="1"/>
      <c r="W8717" s="15"/>
    </row>
    <row r="8718" spans="2:23" ht="0" hidden="1" customHeight="1" x14ac:dyDescent="0.2">
      <c r="B8718" s="3"/>
      <c r="C8718" s="3"/>
      <c r="D8718" s="3"/>
      <c r="E8718" s="3"/>
      <c r="F8718" s="3"/>
      <c r="G8718" s="3"/>
      <c r="H8718" s="3"/>
      <c r="I8718" s="3"/>
      <c r="J8718" s="3"/>
      <c r="K8718" s="3"/>
      <c r="L8718" s="8"/>
      <c r="M8718" s="1"/>
      <c r="W8718" s="15"/>
    </row>
    <row r="8719" spans="2:23" ht="0" hidden="1" customHeight="1" x14ac:dyDescent="0.2">
      <c r="B8719" s="3"/>
      <c r="C8719" s="3"/>
      <c r="D8719" s="3"/>
      <c r="E8719" s="3"/>
      <c r="F8719" s="3"/>
      <c r="G8719" s="3"/>
      <c r="H8719" s="3"/>
      <c r="I8719" s="3"/>
      <c r="J8719" s="3"/>
      <c r="K8719" s="3"/>
      <c r="L8719" s="8"/>
      <c r="M8719" s="1"/>
      <c r="W8719" s="15"/>
    </row>
    <row r="8720" spans="2:23" ht="0" hidden="1" customHeight="1" x14ac:dyDescent="0.2">
      <c r="B8720" s="3"/>
      <c r="C8720" s="3"/>
      <c r="D8720" s="3"/>
      <c r="E8720" s="3"/>
      <c r="F8720" s="3"/>
      <c r="G8720" s="3"/>
      <c r="H8720" s="3"/>
      <c r="I8720" s="3"/>
      <c r="J8720" s="3"/>
      <c r="K8720" s="3"/>
      <c r="L8720" s="8"/>
      <c r="M8720" s="1"/>
      <c r="W8720" s="15"/>
    </row>
    <row r="8721" spans="2:23" ht="0" hidden="1" customHeight="1" x14ac:dyDescent="0.2">
      <c r="B8721" s="3"/>
      <c r="C8721" s="3"/>
      <c r="D8721" s="3"/>
      <c r="E8721" s="3"/>
      <c r="F8721" s="3"/>
      <c r="G8721" s="3"/>
      <c r="H8721" s="3"/>
      <c r="I8721" s="3"/>
      <c r="J8721" s="3"/>
      <c r="K8721" s="3"/>
      <c r="L8721" s="8"/>
      <c r="M8721" s="1"/>
      <c r="W8721" s="15"/>
    </row>
    <row r="8722" spans="2:23" ht="0" hidden="1" customHeight="1" x14ac:dyDescent="0.2">
      <c r="B8722" s="3"/>
      <c r="C8722" s="3"/>
      <c r="D8722" s="3"/>
      <c r="E8722" s="3"/>
      <c r="F8722" s="3"/>
      <c r="G8722" s="3"/>
      <c r="H8722" s="3"/>
      <c r="I8722" s="3"/>
      <c r="J8722" s="3"/>
      <c r="K8722" s="3"/>
      <c r="L8722" s="8"/>
      <c r="M8722" s="1"/>
      <c r="W8722" s="15"/>
    </row>
    <row r="8723" spans="2:23" ht="0" hidden="1" customHeight="1" x14ac:dyDescent="0.2">
      <c r="B8723" s="3"/>
      <c r="C8723" s="3"/>
      <c r="D8723" s="3"/>
      <c r="E8723" s="3"/>
      <c r="F8723" s="3"/>
      <c r="G8723" s="3"/>
      <c r="H8723" s="3"/>
      <c r="I8723" s="3"/>
      <c r="J8723" s="3"/>
      <c r="K8723" s="3"/>
      <c r="L8723" s="8"/>
      <c r="M8723" s="1"/>
      <c r="W8723" s="15"/>
    </row>
    <row r="8724" spans="2:23" ht="0" hidden="1" customHeight="1" x14ac:dyDescent="0.2">
      <c r="B8724" s="3"/>
      <c r="C8724" s="3"/>
      <c r="D8724" s="3"/>
      <c r="E8724" s="3"/>
      <c r="F8724" s="3"/>
      <c r="G8724" s="3"/>
      <c r="H8724" s="3"/>
      <c r="I8724" s="3"/>
      <c r="J8724" s="3"/>
      <c r="K8724" s="3"/>
      <c r="L8724" s="8"/>
      <c r="M8724" s="1"/>
      <c r="W8724" s="15"/>
    </row>
    <row r="8725" spans="2:23" ht="0" hidden="1" customHeight="1" x14ac:dyDescent="0.2">
      <c r="B8725" s="3"/>
      <c r="C8725" s="3"/>
      <c r="D8725" s="3"/>
      <c r="E8725" s="3"/>
      <c r="F8725" s="3"/>
      <c r="G8725" s="3"/>
      <c r="H8725" s="3"/>
      <c r="I8725" s="3"/>
      <c r="J8725" s="3"/>
      <c r="K8725" s="3"/>
      <c r="L8725" s="8"/>
      <c r="M8725" s="1"/>
      <c r="W8725" s="15"/>
    </row>
    <row r="8726" spans="2:23" ht="0" hidden="1" customHeight="1" x14ac:dyDescent="0.2">
      <c r="B8726" s="3"/>
      <c r="C8726" s="3"/>
      <c r="D8726" s="3"/>
      <c r="E8726" s="3"/>
      <c r="F8726" s="3"/>
      <c r="G8726" s="3"/>
      <c r="H8726" s="3"/>
      <c r="I8726" s="3"/>
      <c r="J8726" s="3"/>
      <c r="K8726" s="3"/>
      <c r="L8726" s="8"/>
      <c r="M8726" s="1"/>
      <c r="W8726" s="15"/>
    </row>
    <row r="8727" spans="2:23" ht="0" hidden="1" customHeight="1" x14ac:dyDescent="0.2">
      <c r="B8727" s="3"/>
      <c r="C8727" s="3"/>
      <c r="D8727" s="3"/>
      <c r="E8727" s="3"/>
      <c r="F8727" s="3"/>
      <c r="G8727" s="3"/>
      <c r="H8727" s="3"/>
      <c r="I8727" s="3"/>
      <c r="J8727" s="3"/>
      <c r="K8727" s="3"/>
      <c r="L8727" s="8"/>
      <c r="M8727" s="1"/>
      <c r="W8727" s="15"/>
    </row>
    <row r="8728" spans="2:23" ht="0" hidden="1" customHeight="1" x14ac:dyDescent="0.2">
      <c r="B8728" s="3"/>
      <c r="C8728" s="3"/>
      <c r="D8728" s="3"/>
      <c r="E8728" s="3"/>
      <c r="F8728" s="3"/>
      <c r="G8728" s="3"/>
      <c r="H8728" s="3"/>
      <c r="I8728" s="3"/>
      <c r="J8728" s="3"/>
      <c r="K8728" s="3"/>
      <c r="L8728" s="8"/>
      <c r="M8728" s="1"/>
      <c r="W8728" s="15"/>
    </row>
    <row r="8729" spans="2:23" ht="0" hidden="1" customHeight="1" x14ac:dyDescent="0.2">
      <c r="B8729" s="3"/>
      <c r="C8729" s="3"/>
      <c r="D8729" s="3"/>
      <c r="E8729" s="3"/>
      <c r="F8729" s="3"/>
      <c r="G8729" s="3"/>
      <c r="H8729" s="3"/>
      <c r="I8729" s="3"/>
      <c r="J8729" s="3"/>
      <c r="K8729" s="3"/>
      <c r="L8729" s="8"/>
      <c r="M8729" s="1"/>
      <c r="W8729" s="15"/>
    </row>
    <row r="8730" spans="2:23" ht="0" hidden="1" customHeight="1" x14ac:dyDescent="0.2">
      <c r="B8730" s="3"/>
      <c r="C8730" s="3"/>
      <c r="D8730" s="3"/>
      <c r="E8730" s="3"/>
      <c r="F8730" s="3"/>
      <c r="G8730" s="3"/>
      <c r="H8730" s="3"/>
      <c r="I8730" s="3"/>
      <c r="J8730" s="3"/>
      <c r="K8730" s="3"/>
      <c r="L8730" s="8"/>
      <c r="M8730" s="1"/>
      <c r="W8730" s="15"/>
    </row>
    <row r="8731" spans="2:23" ht="0" hidden="1" customHeight="1" x14ac:dyDescent="0.2">
      <c r="B8731" s="3"/>
      <c r="C8731" s="3"/>
      <c r="D8731" s="3"/>
      <c r="E8731" s="3"/>
      <c r="F8731" s="3"/>
      <c r="G8731" s="3"/>
      <c r="H8731" s="3"/>
      <c r="I8731" s="3"/>
      <c r="J8731" s="3"/>
      <c r="K8731" s="3"/>
      <c r="L8731" s="8"/>
      <c r="M8731" s="1"/>
      <c r="W8731" s="15"/>
    </row>
    <row r="8732" spans="2:23" ht="0" hidden="1" customHeight="1" x14ac:dyDescent="0.2">
      <c r="B8732" s="3"/>
      <c r="C8732" s="3"/>
      <c r="D8732" s="3"/>
      <c r="E8732" s="3"/>
      <c r="F8732" s="3"/>
      <c r="G8732" s="3"/>
      <c r="H8732" s="3"/>
      <c r="I8732" s="3"/>
      <c r="J8732" s="3"/>
      <c r="K8732" s="3"/>
      <c r="L8732" s="8"/>
      <c r="M8732" s="1"/>
      <c r="W8732" s="15"/>
    </row>
    <row r="8733" spans="2:23" ht="0" hidden="1" customHeight="1" x14ac:dyDescent="0.2">
      <c r="B8733" s="3"/>
      <c r="C8733" s="3"/>
      <c r="D8733" s="3"/>
      <c r="E8733" s="3"/>
      <c r="F8733" s="3"/>
      <c r="G8733" s="3"/>
      <c r="H8733" s="3"/>
      <c r="I8733" s="3"/>
      <c r="J8733" s="3"/>
      <c r="K8733" s="3"/>
      <c r="L8733" s="8"/>
      <c r="M8733" s="1"/>
      <c r="W8733" s="15"/>
    </row>
    <row r="8734" spans="2:23" ht="0" hidden="1" customHeight="1" x14ac:dyDescent="0.2">
      <c r="B8734" s="3"/>
      <c r="C8734" s="3"/>
      <c r="D8734" s="3"/>
      <c r="E8734" s="3"/>
      <c r="F8734" s="3"/>
      <c r="G8734" s="3"/>
      <c r="H8734" s="3"/>
      <c r="I8734" s="3"/>
      <c r="J8734" s="3"/>
      <c r="K8734" s="3"/>
      <c r="L8734" s="8"/>
      <c r="M8734" s="1"/>
      <c r="W8734" s="15"/>
    </row>
    <row r="8735" spans="2:23" ht="0" hidden="1" customHeight="1" x14ac:dyDescent="0.2">
      <c r="B8735" s="3"/>
      <c r="C8735" s="3"/>
      <c r="D8735" s="3"/>
      <c r="E8735" s="3"/>
      <c r="F8735" s="3"/>
      <c r="G8735" s="3"/>
      <c r="H8735" s="3"/>
      <c r="I8735" s="3"/>
      <c r="J8735" s="3"/>
      <c r="K8735" s="3"/>
      <c r="L8735" s="8"/>
      <c r="M8735" s="1"/>
      <c r="W8735" s="15"/>
    </row>
    <row r="8736" spans="2:23" ht="0" hidden="1" customHeight="1" x14ac:dyDescent="0.2">
      <c r="B8736" s="3"/>
      <c r="C8736" s="3"/>
      <c r="D8736" s="3"/>
      <c r="E8736" s="3"/>
      <c r="F8736" s="3"/>
      <c r="G8736" s="3"/>
      <c r="H8736" s="3"/>
      <c r="I8736" s="3"/>
      <c r="J8736" s="3"/>
      <c r="K8736" s="3"/>
      <c r="L8736" s="8"/>
      <c r="M8736" s="1"/>
      <c r="W8736" s="15"/>
    </row>
    <row r="8737" spans="2:23" ht="0" hidden="1" customHeight="1" x14ac:dyDescent="0.2">
      <c r="B8737" s="3"/>
      <c r="C8737" s="3"/>
      <c r="D8737" s="3"/>
      <c r="E8737" s="3"/>
      <c r="F8737" s="3"/>
      <c r="G8737" s="3"/>
      <c r="H8737" s="3"/>
      <c r="I8737" s="3"/>
      <c r="J8737" s="3"/>
      <c r="K8737" s="3"/>
      <c r="L8737" s="8"/>
      <c r="M8737" s="1"/>
      <c r="W8737" s="15"/>
    </row>
    <row r="8738" spans="2:23" ht="0" hidden="1" customHeight="1" x14ac:dyDescent="0.2">
      <c r="B8738" s="3"/>
      <c r="C8738" s="3"/>
      <c r="D8738" s="3"/>
      <c r="E8738" s="3"/>
      <c r="F8738" s="3"/>
      <c r="G8738" s="3"/>
      <c r="H8738" s="3"/>
      <c r="I8738" s="3"/>
      <c r="J8738" s="3"/>
      <c r="K8738" s="3"/>
      <c r="L8738" s="8"/>
      <c r="M8738" s="1"/>
      <c r="W8738" s="15"/>
    </row>
    <row r="8739" spans="2:23" ht="0" hidden="1" customHeight="1" x14ac:dyDescent="0.2">
      <c r="B8739" s="3"/>
      <c r="C8739" s="3"/>
      <c r="D8739" s="3"/>
      <c r="E8739" s="3"/>
      <c r="F8739" s="3"/>
      <c r="G8739" s="3"/>
      <c r="H8739" s="3"/>
      <c r="I8739" s="3"/>
      <c r="J8739" s="3"/>
      <c r="K8739" s="3"/>
      <c r="L8739" s="8"/>
      <c r="M8739" s="1"/>
      <c r="W8739" s="15"/>
    </row>
    <row r="8740" spans="2:23" ht="0" hidden="1" customHeight="1" x14ac:dyDescent="0.2">
      <c r="B8740" s="3"/>
      <c r="C8740" s="3"/>
      <c r="D8740" s="3"/>
      <c r="E8740" s="3"/>
      <c r="F8740" s="3"/>
      <c r="G8740" s="3"/>
      <c r="H8740" s="3"/>
      <c r="I8740" s="3"/>
      <c r="J8740" s="3"/>
      <c r="K8740" s="3"/>
      <c r="L8740" s="8"/>
      <c r="M8740" s="1"/>
      <c r="W8740" s="15"/>
    </row>
    <row r="8741" spans="2:23" ht="0" hidden="1" customHeight="1" x14ac:dyDescent="0.2">
      <c r="B8741" s="3"/>
      <c r="C8741" s="3"/>
      <c r="D8741" s="3"/>
      <c r="E8741" s="3"/>
      <c r="F8741" s="3"/>
      <c r="G8741" s="3"/>
      <c r="H8741" s="3"/>
      <c r="I8741" s="3"/>
      <c r="J8741" s="3"/>
      <c r="K8741" s="3"/>
      <c r="L8741" s="8"/>
      <c r="M8741" s="1"/>
      <c r="W8741" s="15"/>
    </row>
    <row r="8742" spans="2:23" ht="0" hidden="1" customHeight="1" x14ac:dyDescent="0.2">
      <c r="B8742" s="3"/>
      <c r="C8742" s="3"/>
      <c r="D8742" s="3"/>
      <c r="E8742" s="3"/>
      <c r="F8742" s="3"/>
      <c r="G8742" s="3"/>
      <c r="H8742" s="3"/>
      <c r="I8742" s="3"/>
      <c r="J8742" s="3"/>
      <c r="K8742" s="3"/>
      <c r="L8742" s="8"/>
      <c r="M8742" s="1"/>
      <c r="W8742" s="15"/>
    </row>
    <row r="8743" spans="2:23" ht="0" hidden="1" customHeight="1" x14ac:dyDescent="0.2">
      <c r="B8743" s="3"/>
      <c r="C8743" s="3"/>
      <c r="D8743" s="3"/>
      <c r="E8743" s="3"/>
      <c r="F8743" s="3"/>
      <c r="G8743" s="3"/>
      <c r="H8743" s="3"/>
      <c r="I8743" s="3"/>
      <c r="J8743" s="3"/>
      <c r="K8743" s="3"/>
      <c r="L8743" s="8"/>
      <c r="M8743" s="1"/>
      <c r="W8743" s="15"/>
    </row>
    <row r="8744" spans="2:23" ht="0" hidden="1" customHeight="1" x14ac:dyDescent="0.2">
      <c r="B8744" s="3"/>
      <c r="C8744" s="3"/>
      <c r="D8744" s="3"/>
      <c r="E8744" s="3"/>
      <c r="F8744" s="3"/>
      <c r="G8744" s="3"/>
      <c r="H8744" s="3"/>
      <c r="I8744" s="3"/>
      <c r="J8744" s="3"/>
      <c r="K8744" s="3"/>
      <c r="L8744" s="8"/>
      <c r="M8744" s="1"/>
      <c r="W8744" s="15"/>
    </row>
    <row r="8745" spans="2:23" ht="0" hidden="1" customHeight="1" x14ac:dyDescent="0.2">
      <c r="B8745" s="3"/>
      <c r="C8745" s="3"/>
      <c r="D8745" s="3"/>
      <c r="E8745" s="3"/>
      <c r="F8745" s="3"/>
      <c r="G8745" s="3"/>
      <c r="H8745" s="3"/>
      <c r="I8745" s="3"/>
      <c r="J8745" s="3"/>
      <c r="K8745" s="3"/>
      <c r="L8745" s="8"/>
      <c r="M8745" s="1"/>
      <c r="W8745" s="15"/>
    </row>
    <row r="8746" spans="2:23" ht="0" hidden="1" customHeight="1" x14ac:dyDescent="0.2">
      <c r="B8746" s="3"/>
      <c r="C8746" s="3"/>
      <c r="D8746" s="3"/>
      <c r="E8746" s="3"/>
      <c r="F8746" s="3"/>
      <c r="G8746" s="3"/>
      <c r="H8746" s="3"/>
      <c r="I8746" s="3"/>
      <c r="J8746" s="3"/>
      <c r="K8746" s="3"/>
      <c r="L8746" s="8"/>
      <c r="M8746" s="1"/>
      <c r="W8746" s="15"/>
    </row>
    <row r="8747" spans="2:23" ht="0" hidden="1" customHeight="1" x14ac:dyDescent="0.2">
      <c r="B8747" s="3"/>
      <c r="C8747" s="3"/>
      <c r="D8747" s="3"/>
      <c r="E8747" s="3"/>
      <c r="F8747" s="3"/>
      <c r="G8747" s="3"/>
      <c r="H8747" s="3"/>
      <c r="I8747" s="3"/>
      <c r="J8747" s="3"/>
      <c r="K8747" s="3"/>
      <c r="L8747" s="8"/>
      <c r="M8747" s="1"/>
      <c r="W8747" s="15"/>
    </row>
    <row r="8748" spans="2:23" ht="0" hidden="1" customHeight="1" x14ac:dyDescent="0.2">
      <c r="B8748" s="3"/>
      <c r="C8748" s="3"/>
      <c r="D8748" s="3"/>
      <c r="E8748" s="3"/>
      <c r="F8748" s="3"/>
      <c r="G8748" s="3"/>
      <c r="H8748" s="3"/>
      <c r="I8748" s="3"/>
      <c r="J8748" s="3"/>
      <c r="K8748" s="3"/>
      <c r="L8748" s="8"/>
      <c r="M8748" s="1"/>
      <c r="W8748" s="15"/>
    </row>
    <row r="8749" spans="2:23" ht="0" hidden="1" customHeight="1" x14ac:dyDescent="0.2">
      <c r="B8749" s="3"/>
      <c r="C8749" s="3"/>
      <c r="D8749" s="3"/>
      <c r="E8749" s="3"/>
      <c r="F8749" s="3"/>
      <c r="G8749" s="3"/>
      <c r="H8749" s="3"/>
      <c r="I8749" s="3"/>
      <c r="J8749" s="3"/>
      <c r="K8749" s="3"/>
      <c r="L8749" s="8"/>
      <c r="M8749" s="1"/>
      <c r="W8749" s="15"/>
    </row>
    <row r="8750" spans="2:23" ht="0" hidden="1" customHeight="1" x14ac:dyDescent="0.2">
      <c r="B8750" s="3"/>
      <c r="C8750" s="3"/>
      <c r="D8750" s="3"/>
      <c r="E8750" s="3"/>
      <c r="F8750" s="3"/>
      <c r="G8750" s="3"/>
      <c r="H8750" s="3"/>
      <c r="I8750" s="3"/>
      <c r="J8750" s="3"/>
      <c r="K8750" s="3"/>
      <c r="L8750" s="8"/>
      <c r="M8750" s="1"/>
      <c r="W8750" s="15"/>
    </row>
    <row r="8751" spans="2:23" ht="0" hidden="1" customHeight="1" x14ac:dyDescent="0.2">
      <c r="B8751" s="3"/>
      <c r="C8751" s="3"/>
      <c r="D8751" s="3"/>
      <c r="E8751" s="3"/>
      <c r="F8751" s="3"/>
      <c r="G8751" s="3"/>
      <c r="H8751" s="3"/>
      <c r="I8751" s="3"/>
      <c r="J8751" s="3"/>
      <c r="K8751" s="3"/>
      <c r="L8751" s="8"/>
      <c r="M8751" s="1"/>
      <c r="W8751" s="15"/>
    </row>
    <row r="8752" spans="2:23" ht="0" hidden="1" customHeight="1" x14ac:dyDescent="0.2">
      <c r="B8752" s="3"/>
      <c r="C8752" s="3"/>
      <c r="D8752" s="3"/>
      <c r="E8752" s="3"/>
      <c r="F8752" s="3"/>
      <c r="G8752" s="3"/>
      <c r="H8752" s="3"/>
      <c r="I8752" s="3"/>
      <c r="J8752" s="3"/>
      <c r="K8752" s="3"/>
      <c r="L8752" s="8"/>
      <c r="M8752" s="1"/>
      <c r="W8752" s="15"/>
    </row>
    <row r="8753" spans="2:23" ht="0" hidden="1" customHeight="1" x14ac:dyDescent="0.2">
      <c r="B8753" s="3"/>
      <c r="C8753" s="3"/>
      <c r="D8753" s="3"/>
      <c r="E8753" s="3"/>
      <c r="F8753" s="3"/>
      <c r="G8753" s="3"/>
      <c r="H8753" s="3"/>
      <c r="I8753" s="3"/>
      <c r="J8753" s="3"/>
      <c r="K8753" s="3"/>
      <c r="L8753" s="8"/>
      <c r="M8753" s="1"/>
      <c r="W8753" s="15"/>
    </row>
    <row r="8754" spans="2:23" ht="0" hidden="1" customHeight="1" x14ac:dyDescent="0.2">
      <c r="B8754" s="3"/>
      <c r="C8754" s="3"/>
      <c r="D8754" s="3"/>
      <c r="E8754" s="3"/>
      <c r="F8754" s="3"/>
      <c r="G8754" s="3"/>
      <c r="H8754" s="3"/>
      <c r="I8754" s="3"/>
      <c r="J8754" s="3"/>
      <c r="K8754" s="3"/>
      <c r="L8754" s="8"/>
      <c r="M8754" s="1"/>
      <c r="W8754" s="15"/>
    </row>
    <row r="8755" spans="2:23" ht="0" hidden="1" customHeight="1" x14ac:dyDescent="0.2">
      <c r="B8755" s="3"/>
      <c r="C8755" s="3"/>
      <c r="D8755" s="3"/>
      <c r="E8755" s="3"/>
      <c r="F8755" s="3"/>
      <c r="G8755" s="3"/>
      <c r="H8755" s="3"/>
      <c r="I8755" s="3"/>
      <c r="J8755" s="3"/>
      <c r="K8755" s="3"/>
      <c r="L8755" s="8"/>
      <c r="M8755" s="1"/>
      <c r="W8755" s="15"/>
    </row>
    <row r="8756" spans="2:23" ht="0" hidden="1" customHeight="1" x14ac:dyDescent="0.2">
      <c r="B8756" s="3"/>
      <c r="C8756" s="3"/>
      <c r="D8756" s="3"/>
      <c r="E8756" s="3"/>
      <c r="F8756" s="3"/>
      <c r="G8756" s="3"/>
      <c r="H8756" s="3"/>
      <c r="I8756" s="3"/>
      <c r="J8756" s="3"/>
      <c r="K8756" s="3"/>
      <c r="L8756" s="8"/>
      <c r="M8756" s="1"/>
      <c r="W8756" s="15"/>
    </row>
    <row r="8757" spans="2:23" ht="0" hidden="1" customHeight="1" x14ac:dyDescent="0.2">
      <c r="B8757" s="3"/>
      <c r="C8757" s="3"/>
      <c r="D8757" s="3"/>
      <c r="E8757" s="3"/>
      <c r="F8757" s="3"/>
      <c r="G8757" s="3"/>
      <c r="H8757" s="3"/>
      <c r="I8757" s="3"/>
      <c r="J8757" s="3"/>
      <c r="K8757" s="3"/>
      <c r="L8757" s="8"/>
      <c r="M8757" s="1"/>
      <c r="W8757" s="15"/>
    </row>
    <row r="8758" spans="2:23" ht="0" hidden="1" customHeight="1" x14ac:dyDescent="0.2">
      <c r="B8758" s="3"/>
      <c r="C8758" s="3"/>
      <c r="D8758" s="3"/>
      <c r="E8758" s="3"/>
      <c r="F8758" s="3"/>
      <c r="G8758" s="3"/>
      <c r="H8758" s="3"/>
      <c r="I8758" s="3"/>
      <c r="J8758" s="3"/>
      <c r="K8758" s="3"/>
      <c r="L8758" s="8"/>
      <c r="M8758" s="1"/>
      <c r="W8758" s="15"/>
    </row>
    <row r="8759" spans="2:23" ht="0" hidden="1" customHeight="1" x14ac:dyDescent="0.2">
      <c r="B8759" s="3"/>
      <c r="C8759" s="3"/>
      <c r="D8759" s="3"/>
      <c r="E8759" s="3"/>
      <c r="F8759" s="3"/>
      <c r="G8759" s="3"/>
      <c r="H8759" s="3"/>
      <c r="I8759" s="3"/>
      <c r="J8759" s="3"/>
      <c r="K8759" s="3"/>
      <c r="L8759" s="8"/>
      <c r="M8759" s="1"/>
      <c r="W8759" s="15"/>
    </row>
    <row r="8760" spans="2:23" ht="0" hidden="1" customHeight="1" x14ac:dyDescent="0.2">
      <c r="B8760" s="3"/>
      <c r="C8760" s="3"/>
      <c r="D8760" s="3"/>
      <c r="E8760" s="3"/>
      <c r="F8760" s="3"/>
      <c r="G8760" s="3"/>
      <c r="H8760" s="3"/>
      <c r="I8760" s="3"/>
      <c r="J8760" s="3"/>
      <c r="K8760" s="3"/>
      <c r="L8760" s="8"/>
      <c r="M8760" s="1"/>
      <c r="W8760" s="15"/>
    </row>
    <row r="8761" spans="2:23" ht="0" hidden="1" customHeight="1" x14ac:dyDescent="0.2">
      <c r="B8761" s="3"/>
      <c r="C8761" s="3"/>
      <c r="D8761" s="3"/>
      <c r="E8761" s="3"/>
      <c r="F8761" s="3"/>
      <c r="G8761" s="3"/>
      <c r="H8761" s="3"/>
      <c r="I8761" s="3"/>
      <c r="J8761" s="3"/>
      <c r="K8761" s="3"/>
      <c r="L8761" s="8"/>
      <c r="M8761" s="1"/>
      <c r="W8761" s="15"/>
    </row>
    <row r="8762" spans="2:23" ht="0" hidden="1" customHeight="1" x14ac:dyDescent="0.2">
      <c r="B8762" s="3"/>
      <c r="C8762" s="3"/>
      <c r="D8762" s="3"/>
      <c r="E8762" s="3"/>
      <c r="F8762" s="3"/>
      <c r="G8762" s="3"/>
      <c r="H8762" s="3"/>
      <c r="I8762" s="3"/>
      <c r="J8762" s="3"/>
      <c r="K8762" s="3"/>
      <c r="L8762" s="8"/>
      <c r="M8762" s="1"/>
      <c r="W8762" s="15"/>
    </row>
    <row r="8763" spans="2:23" ht="0" hidden="1" customHeight="1" x14ac:dyDescent="0.2">
      <c r="B8763" s="3"/>
      <c r="C8763" s="3"/>
      <c r="D8763" s="3"/>
      <c r="E8763" s="3"/>
      <c r="F8763" s="3"/>
      <c r="G8763" s="3"/>
      <c r="H8763" s="3"/>
      <c r="I8763" s="3"/>
      <c r="J8763" s="3"/>
      <c r="K8763" s="3"/>
      <c r="L8763" s="8"/>
      <c r="M8763" s="1"/>
      <c r="W8763" s="15"/>
    </row>
    <row r="8764" spans="2:23" ht="0" hidden="1" customHeight="1" x14ac:dyDescent="0.2">
      <c r="B8764" s="3"/>
      <c r="C8764" s="3"/>
      <c r="D8764" s="3"/>
      <c r="E8764" s="3"/>
      <c r="F8764" s="3"/>
      <c r="G8764" s="3"/>
      <c r="H8764" s="3"/>
      <c r="I8764" s="3"/>
      <c r="J8764" s="3"/>
      <c r="K8764" s="3"/>
      <c r="L8764" s="8"/>
      <c r="M8764" s="1"/>
      <c r="W8764" s="15"/>
    </row>
    <row r="8765" spans="2:23" ht="0" hidden="1" customHeight="1" x14ac:dyDescent="0.2">
      <c r="B8765" s="3"/>
      <c r="C8765" s="3"/>
      <c r="D8765" s="3"/>
      <c r="E8765" s="3"/>
      <c r="F8765" s="3"/>
      <c r="G8765" s="3"/>
      <c r="H8765" s="3"/>
      <c r="I8765" s="3"/>
      <c r="J8765" s="3"/>
      <c r="K8765" s="3"/>
      <c r="L8765" s="8"/>
      <c r="M8765" s="1"/>
      <c r="W8765" s="15"/>
    </row>
    <row r="8766" spans="2:23" ht="0" hidden="1" customHeight="1" x14ac:dyDescent="0.2">
      <c r="B8766" s="3"/>
      <c r="C8766" s="3"/>
      <c r="D8766" s="3"/>
      <c r="E8766" s="3"/>
      <c r="F8766" s="3"/>
      <c r="G8766" s="3"/>
      <c r="H8766" s="3"/>
      <c r="I8766" s="3"/>
      <c r="J8766" s="3"/>
      <c r="K8766" s="3"/>
      <c r="L8766" s="8"/>
      <c r="M8766" s="1"/>
      <c r="W8766" s="15"/>
    </row>
    <row r="8767" spans="2:23" ht="0" hidden="1" customHeight="1" x14ac:dyDescent="0.2">
      <c r="B8767" s="3"/>
      <c r="C8767" s="3"/>
      <c r="D8767" s="3"/>
      <c r="E8767" s="3"/>
      <c r="F8767" s="3"/>
      <c r="G8767" s="3"/>
      <c r="H8767" s="3"/>
      <c r="I8767" s="3"/>
      <c r="J8767" s="3"/>
      <c r="K8767" s="3"/>
      <c r="L8767" s="8"/>
      <c r="M8767" s="1"/>
      <c r="W8767" s="15"/>
    </row>
    <row r="8768" spans="2:23" ht="0" hidden="1" customHeight="1" x14ac:dyDescent="0.2">
      <c r="B8768" s="3"/>
      <c r="C8768" s="3"/>
      <c r="D8768" s="3"/>
      <c r="E8768" s="3"/>
      <c r="F8768" s="3"/>
      <c r="G8768" s="3"/>
      <c r="H8768" s="3"/>
      <c r="I8768" s="3"/>
      <c r="J8768" s="3"/>
      <c r="K8768" s="3"/>
      <c r="L8768" s="8"/>
      <c r="M8768" s="1"/>
      <c r="W8768" s="15"/>
    </row>
    <row r="8769" spans="2:23" ht="0" hidden="1" customHeight="1" x14ac:dyDescent="0.2">
      <c r="B8769" s="3"/>
      <c r="C8769" s="3"/>
      <c r="D8769" s="3"/>
      <c r="E8769" s="3"/>
      <c r="F8769" s="3"/>
      <c r="G8769" s="3"/>
      <c r="H8769" s="3"/>
      <c r="I8769" s="3"/>
      <c r="J8769" s="3"/>
      <c r="K8769" s="3"/>
      <c r="L8769" s="8"/>
      <c r="M8769" s="1"/>
      <c r="W8769" s="15"/>
    </row>
    <row r="8770" spans="2:23" ht="0" hidden="1" customHeight="1" x14ac:dyDescent="0.2">
      <c r="B8770" s="3"/>
      <c r="C8770" s="3"/>
      <c r="D8770" s="3"/>
      <c r="E8770" s="3"/>
      <c r="F8770" s="3"/>
      <c r="G8770" s="3"/>
      <c r="H8770" s="3"/>
      <c r="I8770" s="3"/>
      <c r="J8770" s="3"/>
      <c r="K8770" s="3"/>
      <c r="L8770" s="8"/>
      <c r="M8770" s="1"/>
      <c r="W8770" s="15"/>
    </row>
    <row r="8771" spans="2:23" ht="0" hidden="1" customHeight="1" x14ac:dyDescent="0.2">
      <c r="B8771" s="3"/>
      <c r="C8771" s="3"/>
      <c r="D8771" s="3"/>
      <c r="E8771" s="3"/>
      <c r="F8771" s="3"/>
      <c r="G8771" s="3"/>
      <c r="H8771" s="3"/>
      <c r="I8771" s="3"/>
      <c r="J8771" s="3"/>
      <c r="K8771" s="3"/>
      <c r="L8771" s="8"/>
      <c r="M8771" s="1"/>
      <c r="W8771" s="15"/>
    </row>
    <row r="8772" spans="2:23" ht="0" hidden="1" customHeight="1" x14ac:dyDescent="0.2">
      <c r="B8772" s="3"/>
      <c r="C8772" s="3"/>
      <c r="D8772" s="3"/>
      <c r="E8772" s="3"/>
      <c r="F8772" s="3"/>
      <c r="G8772" s="3"/>
      <c r="H8772" s="3"/>
      <c r="I8772" s="3"/>
      <c r="J8772" s="3"/>
      <c r="K8772" s="3"/>
      <c r="L8772" s="8"/>
      <c r="M8772" s="1"/>
      <c r="W8772" s="15"/>
    </row>
    <row r="8773" spans="2:23" ht="0" hidden="1" customHeight="1" x14ac:dyDescent="0.2">
      <c r="B8773" s="3"/>
      <c r="C8773" s="3"/>
      <c r="D8773" s="3"/>
      <c r="E8773" s="3"/>
      <c r="F8773" s="3"/>
      <c r="G8773" s="3"/>
      <c r="H8773" s="3"/>
      <c r="I8773" s="3"/>
      <c r="J8773" s="3"/>
      <c r="K8773" s="3"/>
      <c r="L8773" s="8"/>
      <c r="M8773" s="1"/>
      <c r="W8773" s="15"/>
    </row>
    <row r="8774" spans="2:23" ht="0" hidden="1" customHeight="1" x14ac:dyDescent="0.2">
      <c r="B8774" s="3"/>
      <c r="C8774" s="3"/>
      <c r="D8774" s="3"/>
      <c r="E8774" s="3"/>
      <c r="F8774" s="3"/>
      <c r="G8774" s="3"/>
      <c r="H8774" s="3"/>
      <c r="I8774" s="3"/>
      <c r="J8774" s="3"/>
      <c r="K8774" s="3"/>
      <c r="L8774" s="8"/>
      <c r="M8774" s="1"/>
      <c r="W8774" s="15"/>
    </row>
    <row r="8775" spans="2:23" ht="0" hidden="1" customHeight="1" x14ac:dyDescent="0.2">
      <c r="B8775" s="3"/>
      <c r="C8775" s="3"/>
      <c r="D8775" s="3"/>
      <c r="E8775" s="3"/>
      <c r="F8775" s="3"/>
      <c r="G8775" s="3"/>
      <c r="H8775" s="3"/>
      <c r="I8775" s="3"/>
      <c r="J8775" s="3"/>
      <c r="K8775" s="3"/>
      <c r="L8775" s="8"/>
      <c r="M8775" s="1"/>
      <c r="W8775" s="15"/>
    </row>
    <row r="8776" spans="2:23" ht="0" hidden="1" customHeight="1" x14ac:dyDescent="0.2">
      <c r="B8776" s="3"/>
      <c r="C8776" s="3"/>
      <c r="D8776" s="3"/>
      <c r="E8776" s="3"/>
      <c r="F8776" s="3"/>
      <c r="G8776" s="3"/>
      <c r="H8776" s="3"/>
      <c r="I8776" s="3"/>
      <c r="J8776" s="3"/>
      <c r="K8776" s="3"/>
      <c r="L8776" s="8"/>
      <c r="M8776" s="1"/>
      <c r="W8776" s="15"/>
    </row>
    <row r="8777" spans="2:23" ht="0" hidden="1" customHeight="1" x14ac:dyDescent="0.2">
      <c r="B8777" s="3"/>
      <c r="C8777" s="3"/>
      <c r="D8777" s="3"/>
      <c r="E8777" s="3"/>
      <c r="F8777" s="3"/>
      <c r="G8777" s="3"/>
      <c r="H8777" s="3"/>
      <c r="I8777" s="3"/>
      <c r="J8777" s="3"/>
      <c r="K8777" s="3"/>
      <c r="L8777" s="8"/>
      <c r="M8777" s="1"/>
      <c r="W8777" s="15"/>
    </row>
    <row r="8778" spans="2:23" ht="0" hidden="1" customHeight="1" x14ac:dyDescent="0.2">
      <c r="B8778" s="3"/>
      <c r="C8778" s="3"/>
      <c r="D8778" s="3"/>
      <c r="E8778" s="3"/>
      <c r="F8778" s="3"/>
      <c r="G8778" s="3"/>
      <c r="H8778" s="3"/>
      <c r="I8778" s="3"/>
      <c r="J8778" s="3"/>
      <c r="K8778" s="3"/>
      <c r="L8778" s="8"/>
      <c r="M8778" s="1"/>
      <c r="W8778" s="15"/>
    </row>
    <row r="8779" spans="2:23" ht="0" hidden="1" customHeight="1" x14ac:dyDescent="0.2">
      <c r="B8779" s="3"/>
      <c r="C8779" s="3"/>
      <c r="D8779" s="3"/>
      <c r="E8779" s="3"/>
      <c r="F8779" s="3"/>
      <c r="G8779" s="3"/>
      <c r="H8779" s="3"/>
      <c r="I8779" s="3"/>
      <c r="J8779" s="3"/>
      <c r="K8779" s="3"/>
      <c r="L8779" s="8"/>
      <c r="M8779" s="1"/>
      <c r="W8779" s="15"/>
    </row>
    <row r="8780" spans="2:23" ht="0" hidden="1" customHeight="1" x14ac:dyDescent="0.2">
      <c r="B8780" s="3"/>
      <c r="C8780" s="3"/>
      <c r="D8780" s="3"/>
      <c r="E8780" s="3"/>
      <c r="F8780" s="3"/>
      <c r="G8780" s="3"/>
      <c r="H8780" s="3"/>
      <c r="I8780" s="3"/>
      <c r="J8780" s="3"/>
      <c r="K8780" s="3"/>
      <c r="L8780" s="8"/>
      <c r="M8780" s="1"/>
      <c r="W8780" s="15"/>
    </row>
    <row r="8781" spans="2:23" ht="0" hidden="1" customHeight="1" x14ac:dyDescent="0.2">
      <c r="B8781" s="3"/>
      <c r="C8781" s="3"/>
      <c r="D8781" s="3"/>
      <c r="E8781" s="3"/>
      <c r="F8781" s="3"/>
      <c r="G8781" s="3"/>
      <c r="H8781" s="3"/>
      <c r="I8781" s="3"/>
      <c r="J8781" s="3"/>
      <c r="K8781" s="3"/>
      <c r="L8781" s="8"/>
      <c r="M8781" s="1"/>
      <c r="W8781" s="15"/>
    </row>
    <row r="8782" spans="2:23" ht="0" hidden="1" customHeight="1" x14ac:dyDescent="0.2">
      <c r="B8782" s="3"/>
      <c r="C8782" s="3"/>
      <c r="D8782" s="3"/>
      <c r="E8782" s="3"/>
      <c r="F8782" s="3"/>
      <c r="G8782" s="3"/>
      <c r="H8782" s="3"/>
      <c r="I8782" s="3"/>
      <c r="J8782" s="3"/>
      <c r="K8782" s="3"/>
      <c r="L8782" s="8"/>
      <c r="M8782" s="1"/>
      <c r="W8782" s="15"/>
    </row>
    <row r="8783" spans="2:23" ht="0" hidden="1" customHeight="1" x14ac:dyDescent="0.2">
      <c r="B8783" s="3"/>
      <c r="C8783" s="3"/>
      <c r="D8783" s="3"/>
      <c r="E8783" s="3"/>
      <c r="F8783" s="3"/>
      <c r="G8783" s="3"/>
      <c r="H8783" s="3"/>
      <c r="I8783" s="3"/>
      <c r="J8783" s="3"/>
      <c r="K8783" s="3"/>
      <c r="L8783" s="8"/>
      <c r="M8783" s="1"/>
      <c r="W8783" s="15"/>
    </row>
    <row r="8784" spans="2:23" ht="0" hidden="1" customHeight="1" x14ac:dyDescent="0.2">
      <c r="B8784" s="3"/>
      <c r="C8784" s="3"/>
      <c r="D8784" s="3"/>
      <c r="E8784" s="3"/>
      <c r="F8784" s="3"/>
      <c r="G8784" s="3"/>
      <c r="H8784" s="3"/>
      <c r="I8784" s="3"/>
      <c r="J8784" s="3"/>
      <c r="K8784" s="3"/>
      <c r="L8784" s="8"/>
      <c r="M8784" s="1"/>
      <c r="W8784" s="15"/>
    </row>
    <row r="8785" spans="2:23" ht="0" hidden="1" customHeight="1" x14ac:dyDescent="0.2">
      <c r="B8785" s="3"/>
      <c r="C8785" s="3"/>
      <c r="D8785" s="3"/>
      <c r="E8785" s="3"/>
      <c r="F8785" s="3"/>
      <c r="G8785" s="3"/>
      <c r="H8785" s="3"/>
      <c r="I8785" s="3"/>
      <c r="J8785" s="3"/>
      <c r="K8785" s="3"/>
      <c r="L8785" s="8"/>
      <c r="M8785" s="1"/>
      <c r="W8785" s="15"/>
    </row>
    <row r="8786" spans="2:23" ht="0" hidden="1" customHeight="1" x14ac:dyDescent="0.2">
      <c r="B8786" s="3"/>
      <c r="C8786" s="3"/>
      <c r="D8786" s="3"/>
      <c r="E8786" s="3"/>
      <c r="F8786" s="3"/>
      <c r="G8786" s="3"/>
      <c r="H8786" s="3"/>
      <c r="I8786" s="3"/>
      <c r="J8786" s="3"/>
      <c r="K8786" s="3"/>
      <c r="L8786" s="8"/>
      <c r="M8786" s="1"/>
      <c r="W8786" s="15"/>
    </row>
    <row r="8787" spans="2:23" ht="0" hidden="1" customHeight="1" x14ac:dyDescent="0.2">
      <c r="B8787" s="3"/>
      <c r="C8787" s="3"/>
      <c r="D8787" s="3"/>
      <c r="E8787" s="3"/>
      <c r="F8787" s="3"/>
      <c r="G8787" s="3"/>
      <c r="H8787" s="3"/>
      <c r="I8787" s="3"/>
      <c r="J8787" s="3"/>
      <c r="K8787" s="3"/>
      <c r="L8787" s="8"/>
      <c r="M8787" s="1"/>
      <c r="W8787" s="15"/>
    </row>
    <row r="8788" spans="2:23" ht="0" hidden="1" customHeight="1" x14ac:dyDescent="0.2">
      <c r="B8788" s="3"/>
      <c r="C8788" s="3"/>
      <c r="D8788" s="3"/>
      <c r="E8788" s="3"/>
      <c r="F8788" s="3"/>
      <c r="G8788" s="3"/>
      <c r="H8788" s="3"/>
      <c r="I8788" s="3"/>
      <c r="J8788" s="3"/>
      <c r="K8788" s="3"/>
      <c r="L8788" s="8"/>
      <c r="M8788" s="1"/>
      <c r="W8788" s="15"/>
    </row>
    <row r="8789" spans="2:23" ht="0" hidden="1" customHeight="1" x14ac:dyDescent="0.2">
      <c r="B8789" s="3"/>
      <c r="C8789" s="3"/>
      <c r="D8789" s="3"/>
      <c r="E8789" s="3"/>
      <c r="F8789" s="3"/>
      <c r="G8789" s="3"/>
      <c r="H8789" s="3"/>
      <c r="I8789" s="3"/>
      <c r="J8789" s="3"/>
      <c r="K8789" s="3"/>
      <c r="L8789" s="8"/>
      <c r="M8789" s="1"/>
      <c r="W8789" s="15"/>
    </row>
    <row r="8790" spans="2:23" ht="0" hidden="1" customHeight="1" x14ac:dyDescent="0.2">
      <c r="B8790" s="3"/>
      <c r="C8790" s="3"/>
      <c r="D8790" s="3"/>
      <c r="E8790" s="3"/>
      <c r="F8790" s="3"/>
      <c r="G8790" s="3"/>
      <c r="H8790" s="3"/>
      <c r="I8790" s="3"/>
      <c r="J8790" s="3"/>
      <c r="K8790" s="3"/>
      <c r="L8790" s="8"/>
      <c r="M8790" s="1"/>
      <c r="W8790" s="15"/>
    </row>
    <row r="8791" spans="2:23" ht="0" hidden="1" customHeight="1" x14ac:dyDescent="0.2">
      <c r="B8791" s="3"/>
      <c r="C8791" s="3"/>
      <c r="D8791" s="3"/>
      <c r="E8791" s="3"/>
      <c r="F8791" s="3"/>
      <c r="G8791" s="3"/>
      <c r="H8791" s="3"/>
      <c r="I8791" s="3"/>
      <c r="J8791" s="3"/>
      <c r="K8791" s="3"/>
      <c r="L8791" s="8"/>
      <c r="M8791" s="1"/>
      <c r="W8791" s="15"/>
    </row>
    <row r="8792" spans="2:23" ht="0" hidden="1" customHeight="1" x14ac:dyDescent="0.2">
      <c r="B8792" s="3"/>
      <c r="C8792" s="3"/>
      <c r="D8792" s="3"/>
      <c r="E8792" s="3"/>
      <c r="F8792" s="3"/>
      <c r="G8792" s="3"/>
      <c r="H8792" s="3"/>
      <c r="I8792" s="3"/>
      <c r="J8792" s="3"/>
      <c r="K8792" s="3"/>
      <c r="L8792" s="8"/>
      <c r="M8792" s="1"/>
      <c r="W8792" s="15"/>
    </row>
    <row r="8793" spans="2:23" ht="0" hidden="1" customHeight="1" x14ac:dyDescent="0.2">
      <c r="B8793" s="3"/>
      <c r="C8793" s="3"/>
      <c r="D8793" s="3"/>
      <c r="E8793" s="3"/>
      <c r="F8793" s="3"/>
      <c r="G8793" s="3"/>
      <c r="H8793" s="3"/>
      <c r="I8793" s="3"/>
      <c r="J8793" s="3"/>
      <c r="K8793" s="3"/>
      <c r="L8793" s="8"/>
      <c r="M8793" s="1"/>
      <c r="W8793" s="15"/>
    </row>
    <row r="8794" spans="2:23" ht="0" hidden="1" customHeight="1" x14ac:dyDescent="0.2">
      <c r="B8794" s="3"/>
      <c r="C8794" s="3"/>
      <c r="D8794" s="3"/>
      <c r="E8794" s="3"/>
      <c r="F8794" s="3"/>
      <c r="G8794" s="3"/>
      <c r="H8794" s="3"/>
      <c r="I8794" s="3"/>
      <c r="J8794" s="3"/>
      <c r="K8794" s="3"/>
      <c r="L8794" s="8"/>
      <c r="M8794" s="1"/>
      <c r="W8794" s="15"/>
    </row>
    <row r="8795" spans="2:23" ht="0" hidden="1" customHeight="1" x14ac:dyDescent="0.2">
      <c r="B8795" s="3"/>
      <c r="C8795" s="3"/>
      <c r="D8795" s="3"/>
      <c r="E8795" s="3"/>
      <c r="F8795" s="3"/>
      <c r="G8795" s="3"/>
      <c r="H8795" s="3"/>
      <c r="I8795" s="3"/>
      <c r="J8795" s="3"/>
      <c r="K8795" s="3"/>
      <c r="L8795" s="8"/>
      <c r="M8795" s="1"/>
      <c r="W8795" s="15"/>
    </row>
    <row r="8796" spans="2:23" ht="0" hidden="1" customHeight="1" x14ac:dyDescent="0.2">
      <c r="B8796" s="3"/>
      <c r="C8796" s="3"/>
      <c r="D8796" s="3"/>
      <c r="E8796" s="3"/>
      <c r="F8796" s="3"/>
      <c r="G8796" s="3"/>
      <c r="H8796" s="3"/>
      <c r="I8796" s="3"/>
      <c r="J8796" s="3"/>
      <c r="K8796" s="3"/>
      <c r="L8796" s="8"/>
      <c r="M8796" s="1"/>
      <c r="W8796" s="15"/>
    </row>
    <row r="8797" spans="2:23" ht="0" hidden="1" customHeight="1" x14ac:dyDescent="0.2">
      <c r="B8797" s="3"/>
      <c r="C8797" s="3"/>
      <c r="D8797" s="3"/>
      <c r="E8797" s="3"/>
      <c r="F8797" s="3"/>
      <c r="G8797" s="3"/>
      <c r="H8797" s="3"/>
      <c r="I8797" s="3"/>
      <c r="J8797" s="3"/>
      <c r="K8797" s="3"/>
      <c r="L8797" s="8"/>
      <c r="M8797" s="1"/>
      <c r="W8797" s="15"/>
    </row>
    <row r="8798" spans="2:23" ht="0" hidden="1" customHeight="1" x14ac:dyDescent="0.2">
      <c r="B8798" s="3"/>
      <c r="C8798" s="3"/>
      <c r="D8798" s="3"/>
      <c r="E8798" s="3"/>
      <c r="F8798" s="3"/>
      <c r="G8798" s="3"/>
      <c r="H8798" s="3"/>
      <c r="I8798" s="3"/>
      <c r="J8798" s="3"/>
      <c r="K8798" s="3"/>
      <c r="L8798" s="8"/>
      <c r="M8798" s="1"/>
      <c r="W8798" s="15"/>
    </row>
    <row r="8799" spans="2:23" ht="0" hidden="1" customHeight="1" x14ac:dyDescent="0.2">
      <c r="B8799" s="3"/>
      <c r="C8799" s="3"/>
      <c r="D8799" s="3"/>
      <c r="E8799" s="3"/>
      <c r="F8799" s="3"/>
      <c r="G8799" s="3"/>
      <c r="H8799" s="3"/>
      <c r="I8799" s="3"/>
      <c r="J8799" s="3"/>
      <c r="K8799" s="3"/>
      <c r="L8799" s="8"/>
      <c r="M8799" s="1"/>
      <c r="W8799" s="15"/>
    </row>
    <row r="8800" spans="2:23" ht="0" hidden="1" customHeight="1" x14ac:dyDescent="0.2">
      <c r="B8800" s="3"/>
      <c r="C8800" s="3"/>
      <c r="D8800" s="3"/>
      <c r="E8800" s="3"/>
      <c r="F8800" s="3"/>
      <c r="G8800" s="3"/>
      <c r="H8800" s="3"/>
      <c r="I8800" s="3"/>
      <c r="J8800" s="3"/>
      <c r="K8800" s="3"/>
      <c r="L8800" s="8"/>
      <c r="M8800" s="1"/>
      <c r="W8800" s="15"/>
    </row>
    <row r="8801" spans="2:23" ht="0" hidden="1" customHeight="1" x14ac:dyDescent="0.2">
      <c r="B8801" s="3"/>
      <c r="C8801" s="3"/>
      <c r="D8801" s="3"/>
      <c r="E8801" s="3"/>
      <c r="F8801" s="3"/>
      <c r="G8801" s="3"/>
      <c r="H8801" s="3"/>
      <c r="I8801" s="3"/>
      <c r="J8801" s="3"/>
      <c r="K8801" s="3"/>
      <c r="L8801" s="8"/>
      <c r="M8801" s="1"/>
      <c r="W8801" s="15"/>
    </row>
    <row r="8802" spans="2:23" ht="0" hidden="1" customHeight="1" x14ac:dyDescent="0.2">
      <c r="B8802" s="3"/>
      <c r="C8802" s="3"/>
      <c r="D8802" s="3"/>
      <c r="E8802" s="3"/>
      <c r="F8802" s="3"/>
      <c r="G8802" s="3"/>
      <c r="H8802" s="3"/>
      <c r="I8802" s="3"/>
      <c r="J8802" s="3"/>
      <c r="K8802" s="3"/>
      <c r="L8802" s="8"/>
      <c r="M8802" s="1"/>
      <c r="W8802" s="15"/>
    </row>
    <row r="8803" spans="2:23" ht="0" hidden="1" customHeight="1" x14ac:dyDescent="0.2">
      <c r="B8803" s="3"/>
      <c r="C8803" s="3"/>
      <c r="D8803" s="3"/>
      <c r="E8803" s="3"/>
      <c r="F8803" s="3"/>
      <c r="G8803" s="3"/>
      <c r="H8803" s="3"/>
      <c r="I8803" s="3"/>
      <c r="J8803" s="3"/>
      <c r="K8803" s="3"/>
      <c r="L8803" s="8"/>
      <c r="M8803" s="1"/>
      <c r="W8803" s="15"/>
    </row>
    <row r="8804" spans="2:23" ht="0" hidden="1" customHeight="1" x14ac:dyDescent="0.2">
      <c r="B8804" s="3"/>
      <c r="C8804" s="3"/>
      <c r="D8804" s="3"/>
      <c r="E8804" s="3"/>
      <c r="F8804" s="3"/>
      <c r="G8804" s="3"/>
      <c r="H8804" s="3"/>
      <c r="I8804" s="3"/>
      <c r="J8804" s="3"/>
      <c r="K8804" s="3"/>
      <c r="L8804" s="8"/>
      <c r="M8804" s="1"/>
      <c r="W8804" s="15"/>
    </row>
    <row r="8805" spans="2:23" ht="0" hidden="1" customHeight="1" x14ac:dyDescent="0.2">
      <c r="B8805" s="3"/>
      <c r="C8805" s="3"/>
      <c r="D8805" s="3"/>
      <c r="E8805" s="3"/>
      <c r="F8805" s="3"/>
      <c r="G8805" s="3"/>
      <c r="H8805" s="3"/>
      <c r="I8805" s="3"/>
      <c r="J8805" s="3"/>
      <c r="K8805" s="3"/>
      <c r="L8805" s="8"/>
      <c r="M8805" s="1"/>
      <c r="W8805" s="15"/>
    </row>
    <row r="8806" spans="2:23" ht="0" hidden="1" customHeight="1" x14ac:dyDescent="0.2">
      <c r="B8806" s="3"/>
      <c r="C8806" s="3"/>
      <c r="D8806" s="3"/>
      <c r="E8806" s="3"/>
      <c r="F8806" s="3"/>
      <c r="G8806" s="3"/>
      <c r="H8806" s="3"/>
      <c r="I8806" s="3"/>
      <c r="J8806" s="3"/>
      <c r="K8806" s="3"/>
      <c r="L8806" s="8"/>
      <c r="M8806" s="1"/>
      <c r="W8806" s="15"/>
    </row>
    <row r="8807" spans="2:23" ht="0" hidden="1" customHeight="1" x14ac:dyDescent="0.2">
      <c r="B8807" s="3"/>
      <c r="C8807" s="3"/>
      <c r="D8807" s="3"/>
      <c r="E8807" s="3"/>
      <c r="F8807" s="3"/>
      <c r="G8807" s="3"/>
      <c r="H8807" s="3"/>
      <c r="I8807" s="3"/>
      <c r="J8807" s="3"/>
      <c r="K8807" s="3"/>
      <c r="L8807" s="8"/>
      <c r="M8807" s="1"/>
      <c r="W8807" s="15"/>
    </row>
    <row r="8808" spans="2:23" ht="0" hidden="1" customHeight="1" x14ac:dyDescent="0.2">
      <c r="B8808" s="3"/>
      <c r="C8808" s="3"/>
      <c r="D8808" s="3"/>
      <c r="E8808" s="3"/>
      <c r="F8808" s="3"/>
      <c r="G8808" s="3"/>
      <c r="H8808" s="3"/>
      <c r="I8808" s="3"/>
      <c r="J8808" s="3"/>
      <c r="K8808" s="3"/>
      <c r="L8808" s="8"/>
      <c r="M8808" s="1"/>
      <c r="W8808" s="15"/>
    </row>
    <row r="8809" spans="2:23" ht="0" hidden="1" customHeight="1" x14ac:dyDescent="0.2">
      <c r="B8809" s="3"/>
      <c r="C8809" s="3"/>
      <c r="D8809" s="3"/>
      <c r="E8809" s="3"/>
      <c r="F8809" s="3"/>
      <c r="G8809" s="3"/>
      <c r="H8809" s="3"/>
      <c r="I8809" s="3"/>
      <c r="J8809" s="3"/>
      <c r="K8809" s="3"/>
      <c r="L8809" s="8"/>
      <c r="M8809" s="1"/>
      <c r="W8809" s="15"/>
    </row>
    <row r="8810" spans="2:23" ht="0" hidden="1" customHeight="1" x14ac:dyDescent="0.2">
      <c r="B8810" s="3"/>
      <c r="C8810" s="3"/>
      <c r="D8810" s="3"/>
      <c r="E8810" s="3"/>
      <c r="F8810" s="3"/>
      <c r="G8810" s="3"/>
      <c r="H8810" s="3"/>
      <c r="I8810" s="3"/>
      <c r="J8810" s="3"/>
      <c r="K8810" s="3"/>
      <c r="L8810" s="8"/>
      <c r="M8810" s="1"/>
      <c r="W8810" s="15"/>
    </row>
    <row r="8811" spans="2:23" ht="0" hidden="1" customHeight="1" x14ac:dyDescent="0.2">
      <c r="B8811" s="3"/>
      <c r="C8811" s="3"/>
      <c r="D8811" s="3"/>
      <c r="E8811" s="3"/>
      <c r="F8811" s="3"/>
      <c r="G8811" s="3"/>
      <c r="H8811" s="3"/>
      <c r="I8811" s="3"/>
      <c r="J8811" s="3"/>
      <c r="K8811" s="3"/>
      <c r="L8811" s="8"/>
      <c r="M8811" s="1"/>
      <c r="W8811" s="15"/>
    </row>
    <row r="8812" spans="2:23" ht="0" hidden="1" customHeight="1" x14ac:dyDescent="0.2">
      <c r="B8812" s="3"/>
      <c r="C8812" s="3"/>
      <c r="D8812" s="3"/>
      <c r="E8812" s="3"/>
      <c r="F8812" s="3"/>
      <c r="G8812" s="3"/>
      <c r="H8812" s="3"/>
      <c r="I8812" s="3"/>
      <c r="J8812" s="3"/>
      <c r="K8812" s="3"/>
      <c r="L8812" s="8"/>
      <c r="M8812" s="1"/>
      <c r="W8812" s="15"/>
    </row>
    <row r="8813" spans="2:23" ht="0" hidden="1" customHeight="1" x14ac:dyDescent="0.2">
      <c r="B8813" s="3"/>
      <c r="C8813" s="3"/>
      <c r="D8813" s="3"/>
      <c r="E8813" s="3"/>
      <c r="F8813" s="3"/>
      <c r="G8813" s="3"/>
      <c r="H8813" s="3"/>
      <c r="I8813" s="3"/>
      <c r="J8813" s="3"/>
      <c r="K8813" s="3"/>
      <c r="L8813" s="8"/>
      <c r="M8813" s="1"/>
      <c r="W8813" s="15"/>
    </row>
    <row r="8814" spans="2:23" ht="0" hidden="1" customHeight="1" x14ac:dyDescent="0.2">
      <c r="B8814" s="3"/>
      <c r="C8814" s="3"/>
      <c r="D8814" s="3"/>
      <c r="E8814" s="3"/>
      <c r="F8814" s="3"/>
      <c r="G8814" s="3"/>
      <c r="H8814" s="3"/>
      <c r="I8814" s="3"/>
      <c r="J8814" s="3"/>
      <c r="K8814" s="3"/>
      <c r="L8814" s="8"/>
      <c r="M8814" s="1"/>
      <c r="W8814" s="15"/>
    </row>
    <row r="8815" spans="2:23" ht="0" hidden="1" customHeight="1" x14ac:dyDescent="0.2">
      <c r="B8815" s="3"/>
      <c r="C8815" s="3"/>
      <c r="D8815" s="3"/>
      <c r="E8815" s="3"/>
      <c r="F8815" s="3"/>
      <c r="G8815" s="3"/>
      <c r="H8815" s="3"/>
      <c r="I8815" s="3"/>
      <c r="J8815" s="3"/>
      <c r="K8815" s="3"/>
      <c r="L8815" s="8"/>
      <c r="M8815" s="1"/>
      <c r="W8815" s="15"/>
    </row>
    <row r="8816" spans="2:23" ht="0" hidden="1" customHeight="1" x14ac:dyDescent="0.2">
      <c r="B8816" s="3"/>
      <c r="C8816" s="3"/>
      <c r="D8816" s="3"/>
      <c r="E8816" s="3"/>
      <c r="F8816" s="3"/>
      <c r="G8816" s="3"/>
      <c r="H8816" s="3"/>
      <c r="I8816" s="3"/>
      <c r="J8816" s="3"/>
      <c r="K8816" s="3"/>
      <c r="L8816" s="8"/>
      <c r="M8816" s="1"/>
      <c r="W8816" s="15"/>
    </row>
    <row r="8817" spans="2:23" ht="0" hidden="1" customHeight="1" x14ac:dyDescent="0.2">
      <c r="B8817" s="3"/>
      <c r="C8817" s="3"/>
      <c r="D8817" s="3"/>
      <c r="E8817" s="3"/>
      <c r="F8817" s="3"/>
      <c r="G8817" s="3"/>
      <c r="H8817" s="3"/>
      <c r="I8817" s="3"/>
      <c r="J8817" s="3"/>
      <c r="K8817" s="3"/>
      <c r="L8817" s="8"/>
      <c r="M8817" s="1"/>
      <c r="W8817" s="15"/>
    </row>
    <row r="8818" spans="2:23" ht="0" hidden="1" customHeight="1" x14ac:dyDescent="0.2">
      <c r="B8818" s="3"/>
      <c r="C8818" s="3"/>
      <c r="D8818" s="3"/>
      <c r="E8818" s="3"/>
      <c r="F8818" s="3"/>
      <c r="G8818" s="3"/>
      <c r="H8818" s="3"/>
      <c r="I8818" s="3"/>
      <c r="J8818" s="3"/>
      <c r="K8818" s="3"/>
      <c r="L8818" s="8"/>
      <c r="M8818" s="1"/>
      <c r="W8818" s="15"/>
    </row>
    <row r="8819" spans="2:23" ht="0" hidden="1" customHeight="1" x14ac:dyDescent="0.2">
      <c r="B8819" s="3"/>
      <c r="C8819" s="3"/>
      <c r="D8819" s="3"/>
      <c r="E8819" s="3"/>
      <c r="F8819" s="3"/>
      <c r="G8819" s="3"/>
      <c r="H8819" s="3"/>
      <c r="I8819" s="3"/>
      <c r="J8819" s="3"/>
      <c r="K8819" s="3"/>
      <c r="L8819" s="8"/>
      <c r="M8819" s="1"/>
      <c r="W8819" s="15"/>
    </row>
    <row r="8820" spans="2:23" ht="0" hidden="1" customHeight="1" x14ac:dyDescent="0.2">
      <c r="B8820" s="3"/>
      <c r="C8820" s="3"/>
      <c r="D8820" s="3"/>
      <c r="E8820" s="3"/>
      <c r="F8820" s="3"/>
      <c r="G8820" s="3"/>
      <c r="H8820" s="3"/>
      <c r="I8820" s="3"/>
      <c r="J8820" s="3"/>
      <c r="K8820" s="3"/>
      <c r="L8820" s="8"/>
      <c r="M8820" s="1"/>
      <c r="W8820" s="15"/>
    </row>
    <row r="8821" spans="2:23" ht="0" hidden="1" customHeight="1" x14ac:dyDescent="0.2">
      <c r="B8821" s="3"/>
      <c r="C8821" s="3"/>
      <c r="D8821" s="3"/>
      <c r="E8821" s="3"/>
      <c r="F8821" s="3"/>
      <c r="G8821" s="3"/>
      <c r="H8821" s="3"/>
      <c r="I8821" s="3"/>
      <c r="J8821" s="3"/>
      <c r="K8821" s="3"/>
      <c r="L8821" s="8"/>
      <c r="M8821" s="1"/>
      <c r="W8821" s="15"/>
    </row>
    <row r="8822" spans="2:23" ht="0" hidden="1" customHeight="1" x14ac:dyDescent="0.2">
      <c r="B8822" s="3"/>
      <c r="C8822" s="3"/>
      <c r="D8822" s="3"/>
      <c r="E8822" s="3"/>
      <c r="F8822" s="3"/>
      <c r="G8822" s="3"/>
      <c r="H8822" s="3"/>
      <c r="I8822" s="3"/>
      <c r="J8822" s="3"/>
      <c r="K8822" s="3"/>
      <c r="L8822" s="8"/>
      <c r="M8822" s="1"/>
      <c r="W8822" s="15"/>
    </row>
    <row r="8823" spans="2:23" ht="0" hidden="1" customHeight="1" x14ac:dyDescent="0.2">
      <c r="B8823" s="3"/>
      <c r="C8823" s="3"/>
      <c r="D8823" s="3"/>
      <c r="E8823" s="3"/>
      <c r="F8823" s="3"/>
      <c r="G8823" s="3"/>
      <c r="H8823" s="3"/>
      <c r="I8823" s="3"/>
      <c r="J8823" s="3"/>
      <c r="K8823" s="3"/>
      <c r="L8823" s="8"/>
      <c r="M8823" s="1"/>
      <c r="W8823" s="15"/>
    </row>
    <row r="8824" spans="2:23" ht="0" hidden="1" customHeight="1" x14ac:dyDescent="0.2">
      <c r="B8824" s="3"/>
      <c r="C8824" s="3"/>
      <c r="D8824" s="3"/>
      <c r="E8824" s="3"/>
      <c r="F8824" s="3"/>
      <c r="G8824" s="3"/>
      <c r="H8824" s="3"/>
      <c r="I8824" s="3"/>
      <c r="J8824" s="3"/>
      <c r="K8824" s="3"/>
      <c r="L8824" s="8"/>
      <c r="M8824" s="1"/>
      <c r="W8824" s="15"/>
    </row>
    <row r="8825" spans="2:23" ht="0" hidden="1" customHeight="1" x14ac:dyDescent="0.2">
      <c r="B8825" s="3"/>
      <c r="C8825" s="3"/>
      <c r="D8825" s="3"/>
      <c r="E8825" s="3"/>
      <c r="F8825" s="3"/>
      <c r="G8825" s="3"/>
      <c r="H8825" s="3"/>
      <c r="I8825" s="3"/>
      <c r="J8825" s="3"/>
      <c r="K8825" s="3"/>
      <c r="L8825" s="8"/>
      <c r="M8825" s="1"/>
      <c r="W8825" s="15"/>
    </row>
    <row r="8826" spans="2:23" ht="0" hidden="1" customHeight="1" x14ac:dyDescent="0.2">
      <c r="B8826" s="3"/>
      <c r="C8826" s="3"/>
      <c r="D8826" s="3"/>
      <c r="E8826" s="3"/>
      <c r="F8826" s="3"/>
      <c r="G8826" s="3"/>
      <c r="H8826" s="3"/>
      <c r="I8826" s="3"/>
      <c r="J8826" s="3"/>
      <c r="K8826" s="3"/>
      <c r="L8826" s="8"/>
      <c r="M8826" s="1"/>
      <c r="W8826" s="15"/>
    </row>
    <row r="8827" spans="2:23" ht="0" hidden="1" customHeight="1" x14ac:dyDescent="0.2">
      <c r="B8827" s="3"/>
      <c r="C8827" s="3"/>
      <c r="D8827" s="3"/>
      <c r="E8827" s="3"/>
      <c r="F8827" s="3"/>
      <c r="G8827" s="3"/>
      <c r="H8827" s="3"/>
      <c r="I8827" s="3"/>
      <c r="J8827" s="3"/>
      <c r="K8827" s="3"/>
      <c r="L8827" s="8"/>
      <c r="M8827" s="1"/>
      <c r="W8827" s="15"/>
    </row>
    <row r="8828" spans="2:23" ht="0" hidden="1" customHeight="1" x14ac:dyDescent="0.2">
      <c r="B8828" s="3"/>
      <c r="C8828" s="3"/>
      <c r="D8828" s="3"/>
      <c r="E8828" s="3"/>
      <c r="F8828" s="3"/>
      <c r="G8828" s="3"/>
      <c r="H8828" s="3"/>
      <c r="I8828" s="3"/>
      <c r="J8828" s="3"/>
      <c r="K8828" s="3"/>
      <c r="L8828" s="8"/>
      <c r="M8828" s="1"/>
      <c r="W8828" s="15"/>
    </row>
    <row r="8829" spans="2:23" ht="0" hidden="1" customHeight="1" x14ac:dyDescent="0.2">
      <c r="B8829" s="3"/>
      <c r="C8829" s="3"/>
      <c r="D8829" s="3"/>
      <c r="E8829" s="3"/>
      <c r="F8829" s="3"/>
      <c r="G8829" s="3"/>
      <c r="H8829" s="3"/>
      <c r="I8829" s="3"/>
      <c r="J8829" s="3"/>
      <c r="K8829" s="3"/>
      <c r="L8829" s="8"/>
      <c r="M8829" s="1"/>
      <c r="W8829" s="15"/>
    </row>
    <row r="8830" spans="2:23" ht="0" hidden="1" customHeight="1" x14ac:dyDescent="0.2">
      <c r="B8830" s="3"/>
      <c r="C8830" s="3"/>
      <c r="D8830" s="3"/>
      <c r="E8830" s="3"/>
      <c r="F8830" s="3"/>
      <c r="G8830" s="3"/>
      <c r="H8830" s="3"/>
      <c r="I8830" s="3"/>
      <c r="J8830" s="3"/>
      <c r="K8830" s="3"/>
      <c r="L8830" s="8"/>
      <c r="M8830" s="1"/>
      <c r="W8830" s="15"/>
    </row>
    <row r="8831" spans="2:23" ht="0" hidden="1" customHeight="1" x14ac:dyDescent="0.2">
      <c r="B8831" s="3"/>
      <c r="C8831" s="3"/>
      <c r="D8831" s="3"/>
      <c r="E8831" s="3"/>
      <c r="F8831" s="3"/>
      <c r="G8831" s="3"/>
      <c r="H8831" s="3"/>
      <c r="I8831" s="3"/>
      <c r="J8831" s="3"/>
      <c r="K8831" s="3"/>
      <c r="L8831" s="8"/>
      <c r="M8831" s="1"/>
      <c r="W8831" s="15"/>
    </row>
    <row r="8832" spans="2:23" ht="0" hidden="1" customHeight="1" x14ac:dyDescent="0.2">
      <c r="B8832" s="3"/>
      <c r="C8832" s="3"/>
      <c r="D8832" s="3"/>
      <c r="E8832" s="3"/>
      <c r="F8832" s="3"/>
      <c r="G8832" s="3"/>
      <c r="H8832" s="3"/>
      <c r="I8832" s="3"/>
      <c r="J8832" s="3"/>
      <c r="K8832" s="3"/>
      <c r="L8832" s="8"/>
      <c r="M8832" s="1"/>
      <c r="W8832" s="15"/>
    </row>
    <row r="8833" spans="2:23" ht="0" hidden="1" customHeight="1" x14ac:dyDescent="0.2">
      <c r="B8833" s="3"/>
      <c r="C8833" s="3"/>
      <c r="D8833" s="3"/>
      <c r="E8833" s="3"/>
      <c r="F8833" s="3"/>
      <c r="G8833" s="3"/>
      <c r="H8833" s="3"/>
      <c r="I8833" s="3"/>
      <c r="J8833" s="3"/>
      <c r="K8833" s="3"/>
      <c r="L8833" s="8"/>
      <c r="M8833" s="1"/>
      <c r="W8833" s="15"/>
    </row>
    <row r="8834" spans="2:23" ht="0" hidden="1" customHeight="1" x14ac:dyDescent="0.2">
      <c r="B8834" s="3"/>
      <c r="C8834" s="3"/>
      <c r="D8834" s="3"/>
      <c r="E8834" s="3"/>
      <c r="F8834" s="3"/>
      <c r="G8834" s="3"/>
      <c r="H8834" s="3"/>
      <c r="I8834" s="3"/>
      <c r="J8834" s="3"/>
      <c r="K8834" s="3"/>
      <c r="L8834" s="8"/>
      <c r="M8834" s="1"/>
      <c r="W8834" s="15"/>
    </row>
    <row r="8835" spans="2:23" ht="0" hidden="1" customHeight="1" x14ac:dyDescent="0.2">
      <c r="B8835" s="3"/>
      <c r="C8835" s="3"/>
      <c r="D8835" s="3"/>
      <c r="E8835" s="3"/>
      <c r="F8835" s="3"/>
      <c r="G8835" s="3"/>
      <c r="H8835" s="3"/>
      <c r="I8835" s="3"/>
      <c r="J8835" s="3"/>
      <c r="K8835" s="3"/>
      <c r="L8835" s="8"/>
      <c r="M8835" s="1"/>
      <c r="W8835" s="15"/>
    </row>
    <row r="8836" spans="2:23" ht="0" hidden="1" customHeight="1" x14ac:dyDescent="0.2">
      <c r="B8836" s="3"/>
      <c r="C8836" s="3"/>
      <c r="D8836" s="3"/>
      <c r="E8836" s="3"/>
      <c r="F8836" s="3"/>
      <c r="G8836" s="3"/>
      <c r="H8836" s="3"/>
      <c r="I8836" s="3"/>
      <c r="J8836" s="3"/>
      <c r="K8836" s="3"/>
      <c r="L8836" s="8"/>
      <c r="M8836" s="1"/>
      <c r="W8836" s="15"/>
    </row>
    <row r="8837" spans="2:23" ht="0" hidden="1" customHeight="1" x14ac:dyDescent="0.2">
      <c r="B8837" s="3"/>
      <c r="C8837" s="3"/>
      <c r="D8837" s="3"/>
      <c r="E8837" s="3"/>
      <c r="F8837" s="3"/>
      <c r="G8837" s="3"/>
      <c r="H8837" s="3"/>
      <c r="I8837" s="3"/>
      <c r="J8837" s="3"/>
      <c r="K8837" s="3"/>
      <c r="L8837" s="8"/>
      <c r="M8837" s="1"/>
      <c r="W8837" s="15"/>
    </row>
    <row r="8838" spans="2:23" ht="0" hidden="1" customHeight="1" x14ac:dyDescent="0.2">
      <c r="B8838" s="3"/>
      <c r="C8838" s="3"/>
      <c r="D8838" s="3"/>
      <c r="E8838" s="3"/>
      <c r="F8838" s="3"/>
      <c r="G8838" s="3"/>
      <c r="H8838" s="3"/>
      <c r="I8838" s="3"/>
      <c r="J8838" s="3"/>
      <c r="K8838" s="3"/>
      <c r="L8838" s="8"/>
      <c r="M8838" s="1"/>
      <c r="W8838" s="15"/>
    </row>
    <row r="8839" spans="2:23" ht="0" hidden="1" customHeight="1" x14ac:dyDescent="0.2">
      <c r="B8839" s="3"/>
      <c r="C8839" s="3"/>
      <c r="D8839" s="3"/>
      <c r="E8839" s="3"/>
      <c r="F8839" s="3"/>
      <c r="G8839" s="3"/>
      <c r="H8839" s="3"/>
      <c r="I8839" s="3"/>
      <c r="J8839" s="3"/>
      <c r="K8839" s="3"/>
      <c r="L8839" s="8"/>
      <c r="M8839" s="1"/>
      <c r="W8839" s="15"/>
    </row>
    <row r="8840" spans="2:23" ht="0" hidden="1" customHeight="1" x14ac:dyDescent="0.2">
      <c r="B8840" s="3"/>
      <c r="C8840" s="3"/>
      <c r="D8840" s="3"/>
      <c r="E8840" s="3"/>
      <c r="F8840" s="3"/>
      <c r="G8840" s="3"/>
      <c r="H8840" s="3"/>
      <c r="I8840" s="3"/>
      <c r="J8840" s="3"/>
      <c r="K8840" s="3"/>
      <c r="L8840" s="8"/>
      <c r="M8840" s="1"/>
      <c r="W8840" s="15"/>
    </row>
    <row r="8841" spans="2:23" ht="0" hidden="1" customHeight="1" x14ac:dyDescent="0.2">
      <c r="B8841" s="3"/>
      <c r="C8841" s="3"/>
      <c r="D8841" s="3"/>
      <c r="E8841" s="3"/>
      <c r="F8841" s="3"/>
      <c r="G8841" s="3"/>
      <c r="H8841" s="3"/>
      <c r="I8841" s="3"/>
      <c r="J8841" s="3"/>
      <c r="K8841" s="3"/>
      <c r="L8841" s="8"/>
      <c r="M8841" s="1"/>
      <c r="W8841" s="15"/>
    </row>
    <row r="8842" spans="2:23" ht="0" hidden="1" customHeight="1" x14ac:dyDescent="0.2">
      <c r="B8842" s="3"/>
      <c r="C8842" s="3"/>
      <c r="D8842" s="3"/>
      <c r="E8842" s="3"/>
      <c r="F8842" s="3"/>
      <c r="G8842" s="3"/>
      <c r="H8842" s="3"/>
      <c r="I8842" s="3"/>
      <c r="J8842" s="3"/>
      <c r="K8842" s="3"/>
      <c r="L8842" s="8"/>
      <c r="M8842" s="1"/>
      <c r="W8842" s="15"/>
    </row>
    <row r="8843" spans="2:23" ht="0" hidden="1" customHeight="1" x14ac:dyDescent="0.2">
      <c r="B8843" s="3"/>
      <c r="C8843" s="3"/>
      <c r="D8843" s="3"/>
      <c r="E8843" s="3"/>
      <c r="F8843" s="3"/>
      <c r="G8843" s="3"/>
      <c r="H8843" s="3"/>
      <c r="I8843" s="3"/>
      <c r="J8843" s="3"/>
      <c r="K8843" s="3"/>
      <c r="L8843" s="8"/>
      <c r="M8843" s="1"/>
      <c r="W8843" s="15"/>
    </row>
    <row r="8844" spans="2:23" ht="0" hidden="1" customHeight="1" x14ac:dyDescent="0.2">
      <c r="B8844" s="3"/>
      <c r="C8844" s="3"/>
      <c r="D8844" s="3"/>
      <c r="E8844" s="3"/>
      <c r="F8844" s="3"/>
      <c r="G8844" s="3"/>
      <c r="H8844" s="3"/>
      <c r="I8844" s="3"/>
      <c r="J8844" s="3"/>
      <c r="K8844" s="3"/>
      <c r="L8844" s="8"/>
      <c r="M8844" s="1"/>
      <c r="W8844" s="15"/>
    </row>
    <row r="8845" spans="2:23" ht="0" hidden="1" customHeight="1" x14ac:dyDescent="0.2">
      <c r="B8845" s="3"/>
      <c r="C8845" s="3"/>
      <c r="D8845" s="3"/>
      <c r="E8845" s="3"/>
      <c r="F8845" s="3"/>
      <c r="G8845" s="3"/>
      <c r="H8845" s="3"/>
      <c r="I8845" s="3"/>
      <c r="J8845" s="3"/>
      <c r="K8845" s="3"/>
      <c r="L8845" s="8"/>
      <c r="M8845" s="1"/>
      <c r="W8845" s="15"/>
    </row>
    <row r="8846" spans="2:23" ht="0" hidden="1" customHeight="1" x14ac:dyDescent="0.2">
      <c r="B8846" s="3"/>
      <c r="C8846" s="3"/>
      <c r="D8846" s="3"/>
      <c r="E8846" s="3"/>
      <c r="F8846" s="3"/>
      <c r="G8846" s="3"/>
      <c r="H8846" s="3"/>
      <c r="I8846" s="3"/>
      <c r="J8846" s="3"/>
      <c r="K8846" s="3"/>
      <c r="L8846" s="8"/>
      <c r="M8846" s="1"/>
      <c r="W8846" s="15"/>
    </row>
    <row r="8847" spans="2:23" ht="0" hidden="1" customHeight="1" x14ac:dyDescent="0.2">
      <c r="B8847" s="3"/>
      <c r="C8847" s="3"/>
      <c r="D8847" s="3"/>
      <c r="E8847" s="3"/>
      <c r="F8847" s="3"/>
      <c r="G8847" s="3"/>
      <c r="H8847" s="3"/>
      <c r="I8847" s="3"/>
      <c r="J8847" s="3"/>
      <c r="K8847" s="3"/>
      <c r="L8847" s="8"/>
      <c r="M8847" s="1"/>
      <c r="W8847" s="15"/>
    </row>
    <row r="8848" spans="2:23" ht="0" hidden="1" customHeight="1" x14ac:dyDescent="0.2">
      <c r="B8848" s="3"/>
      <c r="C8848" s="3"/>
      <c r="D8848" s="3"/>
      <c r="E8848" s="3"/>
      <c r="F8848" s="3"/>
      <c r="G8848" s="3"/>
      <c r="H8848" s="3"/>
      <c r="I8848" s="3"/>
      <c r="J8848" s="3"/>
      <c r="K8848" s="3"/>
      <c r="L8848" s="8"/>
      <c r="M8848" s="1"/>
      <c r="W8848" s="15"/>
    </row>
    <row r="8849" spans="2:23" ht="0" hidden="1" customHeight="1" x14ac:dyDescent="0.2">
      <c r="B8849" s="3"/>
      <c r="C8849" s="3"/>
      <c r="D8849" s="3"/>
      <c r="E8849" s="3"/>
      <c r="F8849" s="3"/>
      <c r="G8849" s="3"/>
      <c r="H8849" s="3"/>
      <c r="I8849" s="3"/>
      <c r="J8849" s="3"/>
      <c r="K8849" s="3"/>
      <c r="L8849" s="8"/>
      <c r="M8849" s="1"/>
      <c r="W8849" s="15"/>
    </row>
    <row r="8850" spans="2:23" ht="0" hidden="1" customHeight="1" x14ac:dyDescent="0.2">
      <c r="B8850" s="3"/>
      <c r="C8850" s="3"/>
      <c r="D8850" s="3"/>
      <c r="E8850" s="3"/>
      <c r="F8850" s="3"/>
      <c r="G8850" s="3"/>
      <c r="H8850" s="3"/>
      <c r="I8850" s="3"/>
      <c r="J8850" s="3"/>
      <c r="K8850" s="3"/>
      <c r="L8850" s="8"/>
      <c r="M8850" s="1"/>
      <c r="W8850" s="15"/>
    </row>
    <row r="8851" spans="2:23" ht="0" hidden="1" customHeight="1" x14ac:dyDescent="0.2">
      <c r="B8851" s="3"/>
      <c r="C8851" s="3"/>
      <c r="D8851" s="3"/>
      <c r="E8851" s="3"/>
      <c r="F8851" s="3"/>
      <c r="G8851" s="3"/>
      <c r="H8851" s="3"/>
      <c r="I8851" s="3"/>
      <c r="J8851" s="3"/>
      <c r="K8851" s="3"/>
      <c r="L8851" s="8"/>
      <c r="M8851" s="1"/>
      <c r="W8851" s="15"/>
    </row>
    <row r="8852" spans="2:23" ht="0" hidden="1" customHeight="1" x14ac:dyDescent="0.2">
      <c r="B8852" s="3"/>
      <c r="C8852" s="3"/>
      <c r="D8852" s="3"/>
      <c r="E8852" s="3"/>
      <c r="F8852" s="3"/>
      <c r="G8852" s="3"/>
      <c r="H8852" s="3"/>
      <c r="I8852" s="3"/>
      <c r="J8852" s="3"/>
      <c r="K8852" s="3"/>
      <c r="L8852" s="8"/>
      <c r="M8852" s="1"/>
      <c r="W8852" s="15"/>
    </row>
    <row r="8853" spans="2:23" ht="0" hidden="1" customHeight="1" x14ac:dyDescent="0.2">
      <c r="B8853" s="3"/>
      <c r="C8853" s="3"/>
      <c r="D8853" s="3"/>
      <c r="E8853" s="3"/>
      <c r="F8853" s="3"/>
      <c r="G8853" s="3"/>
      <c r="H8853" s="3"/>
      <c r="I8853" s="3"/>
      <c r="J8853" s="3"/>
      <c r="K8853" s="3"/>
      <c r="L8853" s="8"/>
      <c r="M8853" s="1"/>
      <c r="W8853" s="15"/>
    </row>
    <row r="8854" spans="2:23" ht="0" hidden="1" customHeight="1" x14ac:dyDescent="0.2">
      <c r="B8854" s="3"/>
      <c r="C8854" s="3"/>
      <c r="D8854" s="3"/>
      <c r="E8854" s="3"/>
      <c r="F8854" s="3"/>
      <c r="G8854" s="3"/>
      <c r="H8854" s="3"/>
      <c r="I8854" s="3"/>
      <c r="J8854" s="3"/>
      <c r="K8854" s="3"/>
      <c r="L8854" s="8"/>
      <c r="M8854" s="1"/>
      <c r="W8854" s="15"/>
    </row>
    <row r="8855" spans="2:23" ht="0" hidden="1" customHeight="1" x14ac:dyDescent="0.2">
      <c r="B8855" s="3"/>
      <c r="C8855" s="3"/>
      <c r="D8855" s="3"/>
      <c r="E8855" s="3"/>
      <c r="F8855" s="3"/>
      <c r="G8855" s="3"/>
      <c r="H8855" s="3"/>
      <c r="I8855" s="3"/>
      <c r="J8855" s="3"/>
      <c r="K8855" s="3"/>
      <c r="L8855" s="8"/>
      <c r="M8855" s="1"/>
      <c r="W8855" s="15"/>
    </row>
    <row r="8856" spans="2:23" ht="0" hidden="1" customHeight="1" x14ac:dyDescent="0.2">
      <c r="B8856" s="3"/>
      <c r="C8856" s="3"/>
      <c r="D8856" s="3"/>
      <c r="E8856" s="3"/>
      <c r="F8856" s="3"/>
      <c r="G8856" s="3"/>
      <c r="H8856" s="3"/>
      <c r="I8856" s="3"/>
      <c r="J8856" s="3"/>
      <c r="K8856" s="3"/>
      <c r="L8856" s="8"/>
      <c r="M8856" s="1"/>
      <c r="W8856" s="15"/>
    </row>
    <row r="8857" spans="2:23" ht="0" hidden="1" customHeight="1" x14ac:dyDescent="0.2">
      <c r="B8857" s="3"/>
      <c r="C8857" s="3"/>
      <c r="D8857" s="3"/>
      <c r="E8857" s="3"/>
      <c r="F8857" s="3"/>
      <c r="G8857" s="3"/>
      <c r="H8857" s="3"/>
      <c r="I8857" s="3"/>
      <c r="J8857" s="3"/>
      <c r="K8857" s="3"/>
      <c r="L8857" s="8"/>
      <c r="M8857" s="1"/>
      <c r="W8857" s="15"/>
    </row>
    <row r="8858" spans="2:23" ht="0" hidden="1" customHeight="1" x14ac:dyDescent="0.2">
      <c r="B8858" s="3"/>
      <c r="C8858" s="3"/>
      <c r="D8858" s="3"/>
      <c r="E8858" s="3"/>
      <c r="F8858" s="3"/>
      <c r="G8858" s="3"/>
      <c r="H8858" s="3"/>
      <c r="I8858" s="3"/>
      <c r="J8858" s="3"/>
      <c r="K8858" s="3"/>
      <c r="L8858" s="8"/>
      <c r="M8858" s="1"/>
      <c r="W8858" s="15"/>
    </row>
    <row r="8859" spans="2:23" ht="0" hidden="1" customHeight="1" x14ac:dyDescent="0.2">
      <c r="B8859" s="3"/>
      <c r="C8859" s="3"/>
      <c r="D8859" s="3"/>
      <c r="E8859" s="3"/>
      <c r="F8859" s="3"/>
      <c r="G8859" s="3"/>
      <c r="H8859" s="3"/>
      <c r="I8859" s="3"/>
      <c r="J8859" s="3"/>
      <c r="K8859" s="3"/>
      <c r="L8859" s="8"/>
      <c r="M8859" s="1"/>
      <c r="W8859" s="15"/>
    </row>
    <row r="8860" spans="2:23" ht="0" hidden="1" customHeight="1" x14ac:dyDescent="0.2">
      <c r="B8860" s="3"/>
      <c r="C8860" s="3"/>
      <c r="D8860" s="3"/>
      <c r="E8860" s="3"/>
      <c r="F8860" s="3"/>
      <c r="G8860" s="3"/>
      <c r="H8860" s="3"/>
      <c r="I8860" s="3"/>
      <c r="J8860" s="3"/>
      <c r="K8860" s="3"/>
      <c r="L8860" s="8"/>
      <c r="M8860" s="1"/>
      <c r="W8860" s="15"/>
    </row>
    <row r="8861" spans="2:23" ht="0" hidden="1" customHeight="1" x14ac:dyDescent="0.2">
      <c r="B8861" s="3"/>
      <c r="C8861" s="3"/>
      <c r="D8861" s="3"/>
      <c r="E8861" s="3"/>
      <c r="F8861" s="3"/>
      <c r="G8861" s="3"/>
      <c r="H8861" s="3"/>
      <c r="I8861" s="3"/>
      <c r="J8861" s="3"/>
      <c r="K8861" s="3"/>
      <c r="L8861" s="8"/>
      <c r="M8861" s="1"/>
      <c r="W8861" s="15"/>
    </row>
    <row r="8862" spans="2:23" ht="0" hidden="1" customHeight="1" x14ac:dyDescent="0.2">
      <c r="B8862" s="3"/>
      <c r="C8862" s="3"/>
      <c r="D8862" s="3"/>
      <c r="E8862" s="3"/>
      <c r="F8862" s="3"/>
      <c r="G8862" s="3"/>
      <c r="H8862" s="3"/>
      <c r="I8862" s="3"/>
      <c r="J8862" s="3"/>
      <c r="K8862" s="3"/>
      <c r="L8862" s="8"/>
      <c r="M8862" s="1"/>
      <c r="W8862" s="15"/>
    </row>
    <row r="8863" spans="2:23" ht="0" hidden="1" customHeight="1" x14ac:dyDescent="0.2">
      <c r="B8863" s="3"/>
      <c r="C8863" s="3"/>
      <c r="D8863" s="3"/>
      <c r="E8863" s="3"/>
      <c r="F8863" s="3"/>
      <c r="G8863" s="3"/>
      <c r="H8863" s="3"/>
      <c r="I8863" s="3"/>
      <c r="J8863" s="3"/>
      <c r="K8863" s="3"/>
      <c r="L8863" s="8"/>
      <c r="M8863" s="1"/>
      <c r="W8863" s="15"/>
    </row>
    <row r="8864" spans="2:23" ht="0" hidden="1" customHeight="1" x14ac:dyDescent="0.2">
      <c r="B8864" s="3"/>
      <c r="C8864" s="3"/>
      <c r="D8864" s="3"/>
      <c r="E8864" s="3"/>
      <c r="F8864" s="3"/>
      <c r="G8864" s="3"/>
      <c r="H8864" s="3"/>
      <c r="I8864" s="3"/>
      <c r="J8864" s="3"/>
      <c r="K8864" s="3"/>
      <c r="L8864" s="8"/>
      <c r="M8864" s="1"/>
      <c r="W8864" s="15"/>
    </row>
    <row r="8865" spans="2:23" ht="0" hidden="1" customHeight="1" x14ac:dyDescent="0.2">
      <c r="B8865" s="3"/>
      <c r="C8865" s="3"/>
      <c r="D8865" s="3"/>
      <c r="E8865" s="3"/>
      <c r="F8865" s="3"/>
      <c r="G8865" s="3"/>
      <c r="H8865" s="3"/>
      <c r="I8865" s="3"/>
      <c r="J8865" s="3"/>
      <c r="K8865" s="3"/>
      <c r="L8865" s="8"/>
      <c r="M8865" s="1"/>
      <c r="W8865" s="15"/>
    </row>
    <row r="8866" spans="2:23" ht="0" hidden="1" customHeight="1" x14ac:dyDescent="0.2">
      <c r="B8866" s="3"/>
      <c r="C8866" s="3"/>
      <c r="D8866" s="3"/>
      <c r="E8866" s="3"/>
      <c r="F8866" s="3"/>
      <c r="G8866" s="3"/>
      <c r="H8866" s="3"/>
      <c r="I8866" s="3"/>
      <c r="J8866" s="3"/>
      <c r="K8866" s="3"/>
      <c r="L8866" s="8"/>
      <c r="M8866" s="1"/>
      <c r="W8866" s="15"/>
    </row>
    <row r="8867" spans="2:23" ht="0" hidden="1" customHeight="1" x14ac:dyDescent="0.2">
      <c r="B8867" s="3"/>
      <c r="C8867" s="3"/>
      <c r="D8867" s="3"/>
      <c r="E8867" s="3"/>
      <c r="F8867" s="3"/>
      <c r="G8867" s="3"/>
      <c r="H8867" s="3"/>
      <c r="I8867" s="3"/>
      <c r="J8867" s="3"/>
      <c r="K8867" s="3"/>
      <c r="L8867" s="8"/>
      <c r="M8867" s="1"/>
      <c r="W8867" s="15"/>
    </row>
    <row r="8868" spans="2:23" ht="0" hidden="1" customHeight="1" x14ac:dyDescent="0.2">
      <c r="B8868" s="3"/>
      <c r="C8868" s="3"/>
      <c r="D8868" s="3"/>
      <c r="E8868" s="3"/>
      <c r="F8868" s="3"/>
      <c r="G8868" s="3"/>
      <c r="H8868" s="3"/>
      <c r="I8868" s="3"/>
      <c r="J8868" s="3"/>
      <c r="K8868" s="3"/>
      <c r="L8868" s="8"/>
      <c r="M8868" s="1"/>
      <c r="W8868" s="15"/>
    </row>
    <row r="8869" spans="2:23" ht="0" hidden="1" customHeight="1" x14ac:dyDescent="0.2">
      <c r="B8869" s="3"/>
      <c r="C8869" s="3"/>
      <c r="D8869" s="3"/>
      <c r="E8869" s="3"/>
      <c r="F8869" s="3"/>
      <c r="G8869" s="3"/>
      <c r="H8869" s="3"/>
      <c r="I8869" s="3"/>
      <c r="J8869" s="3"/>
      <c r="K8869" s="3"/>
      <c r="L8869" s="8"/>
      <c r="M8869" s="1"/>
      <c r="W8869" s="15"/>
    </row>
    <row r="8870" spans="2:23" ht="0" hidden="1" customHeight="1" x14ac:dyDescent="0.2">
      <c r="B8870" s="3"/>
      <c r="C8870" s="3"/>
      <c r="D8870" s="3"/>
      <c r="E8870" s="3"/>
      <c r="F8870" s="3"/>
      <c r="G8870" s="3"/>
      <c r="H8870" s="3"/>
      <c r="I8870" s="3"/>
      <c r="J8870" s="3"/>
      <c r="K8870" s="3"/>
      <c r="L8870" s="8"/>
      <c r="M8870" s="1"/>
      <c r="W8870" s="15"/>
    </row>
    <row r="8871" spans="2:23" ht="0" hidden="1" customHeight="1" x14ac:dyDescent="0.2">
      <c r="B8871" s="3"/>
      <c r="C8871" s="3"/>
      <c r="D8871" s="3"/>
      <c r="E8871" s="3"/>
      <c r="F8871" s="3"/>
      <c r="G8871" s="3"/>
      <c r="H8871" s="3"/>
      <c r="I8871" s="3"/>
      <c r="J8871" s="3"/>
      <c r="K8871" s="3"/>
      <c r="L8871" s="8"/>
      <c r="M8871" s="1"/>
      <c r="W8871" s="15"/>
    </row>
    <row r="8872" spans="2:23" ht="0" hidden="1" customHeight="1" x14ac:dyDescent="0.2">
      <c r="B8872" s="3"/>
      <c r="C8872" s="3"/>
      <c r="D8872" s="3"/>
      <c r="E8872" s="3"/>
      <c r="F8872" s="3"/>
      <c r="G8872" s="3"/>
      <c r="H8872" s="3"/>
      <c r="I8872" s="3"/>
      <c r="J8872" s="3"/>
      <c r="K8872" s="3"/>
      <c r="L8872" s="8"/>
      <c r="M8872" s="1"/>
      <c r="W8872" s="15"/>
    </row>
    <row r="8873" spans="2:23" ht="0" hidden="1" customHeight="1" x14ac:dyDescent="0.2">
      <c r="B8873" s="3"/>
      <c r="C8873" s="3"/>
      <c r="D8873" s="3"/>
      <c r="E8873" s="3"/>
      <c r="F8873" s="3"/>
      <c r="G8873" s="3"/>
      <c r="H8873" s="3"/>
      <c r="I8873" s="3"/>
      <c r="J8873" s="3"/>
      <c r="K8873" s="3"/>
      <c r="L8873" s="8"/>
      <c r="M8873" s="1"/>
      <c r="W8873" s="15"/>
    </row>
    <row r="8874" spans="2:23" ht="0" hidden="1" customHeight="1" x14ac:dyDescent="0.2">
      <c r="B8874" s="3"/>
      <c r="C8874" s="3"/>
      <c r="D8874" s="3"/>
      <c r="E8874" s="3"/>
      <c r="F8874" s="3"/>
      <c r="G8874" s="3"/>
      <c r="H8874" s="3"/>
      <c r="I8874" s="3"/>
      <c r="J8874" s="3"/>
      <c r="K8874" s="3"/>
      <c r="L8874" s="8"/>
      <c r="M8874" s="1"/>
      <c r="W8874" s="15"/>
    </row>
    <row r="8875" spans="2:23" ht="0" hidden="1" customHeight="1" x14ac:dyDescent="0.2">
      <c r="B8875" s="3"/>
      <c r="C8875" s="3"/>
      <c r="D8875" s="3"/>
      <c r="E8875" s="3"/>
      <c r="F8875" s="3"/>
      <c r="G8875" s="3"/>
      <c r="H8875" s="3"/>
      <c r="I8875" s="3"/>
      <c r="J8875" s="3"/>
      <c r="K8875" s="3"/>
      <c r="L8875" s="8"/>
      <c r="M8875" s="1"/>
      <c r="W8875" s="15"/>
    </row>
    <row r="8876" spans="2:23" ht="0" hidden="1" customHeight="1" x14ac:dyDescent="0.2">
      <c r="B8876" s="3"/>
      <c r="C8876" s="3"/>
      <c r="D8876" s="3"/>
      <c r="E8876" s="3"/>
      <c r="F8876" s="3"/>
      <c r="G8876" s="3"/>
      <c r="H8876" s="3"/>
      <c r="I8876" s="3"/>
      <c r="J8876" s="3"/>
      <c r="K8876" s="3"/>
      <c r="L8876" s="8"/>
      <c r="M8876" s="1"/>
      <c r="W8876" s="15"/>
    </row>
    <row r="8877" spans="2:23" ht="0" hidden="1" customHeight="1" x14ac:dyDescent="0.2">
      <c r="B8877" s="3"/>
      <c r="C8877" s="3"/>
      <c r="D8877" s="3"/>
      <c r="E8877" s="3"/>
      <c r="F8877" s="3"/>
      <c r="G8877" s="3"/>
      <c r="H8877" s="3"/>
      <c r="I8877" s="3"/>
      <c r="J8877" s="3"/>
      <c r="K8877" s="3"/>
      <c r="L8877" s="8"/>
      <c r="M8877" s="1"/>
      <c r="W8877" s="15"/>
    </row>
    <row r="8878" spans="2:23" ht="0" hidden="1" customHeight="1" x14ac:dyDescent="0.2">
      <c r="B8878" s="3"/>
      <c r="C8878" s="3"/>
      <c r="D8878" s="3"/>
      <c r="E8878" s="3"/>
      <c r="F8878" s="3"/>
      <c r="G8878" s="3"/>
      <c r="H8878" s="3"/>
      <c r="I8878" s="3"/>
      <c r="J8878" s="3"/>
      <c r="K8878" s="3"/>
      <c r="L8878" s="8"/>
      <c r="M8878" s="1"/>
      <c r="W8878" s="15"/>
    </row>
    <row r="8879" spans="2:23" ht="0" hidden="1" customHeight="1" x14ac:dyDescent="0.2">
      <c r="B8879" s="3"/>
      <c r="C8879" s="3"/>
      <c r="D8879" s="3"/>
      <c r="E8879" s="3"/>
      <c r="F8879" s="3"/>
      <c r="G8879" s="3"/>
      <c r="H8879" s="3"/>
      <c r="I8879" s="3"/>
      <c r="J8879" s="3"/>
      <c r="K8879" s="3"/>
      <c r="L8879" s="8"/>
      <c r="M8879" s="1"/>
      <c r="W8879" s="15"/>
    </row>
    <row r="8880" spans="2:23" ht="0" hidden="1" customHeight="1" x14ac:dyDescent="0.2">
      <c r="B8880" s="3"/>
      <c r="C8880" s="3"/>
      <c r="D8880" s="3"/>
      <c r="E8880" s="3"/>
      <c r="F8880" s="3"/>
      <c r="G8880" s="3"/>
      <c r="H8880" s="3"/>
      <c r="I8880" s="3"/>
      <c r="J8880" s="3"/>
      <c r="K8880" s="3"/>
      <c r="L8880" s="8"/>
      <c r="M8880" s="1"/>
      <c r="W8880" s="15"/>
    </row>
    <row r="8881" spans="2:23" ht="0" hidden="1" customHeight="1" x14ac:dyDescent="0.2">
      <c r="B8881" s="3"/>
      <c r="C8881" s="3"/>
      <c r="D8881" s="3"/>
      <c r="E8881" s="3"/>
      <c r="F8881" s="3"/>
      <c r="G8881" s="3"/>
      <c r="H8881" s="3"/>
      <c r="I8881" s="3"/>
      <c r="J8881" s="3"/>
      <c r="K8881" s="3"/>
      <c r="L8881" s="8"/>
      <c r="M8881" s="1"/>
      <c r="W8881" s="15"/>
    </row>
    <row r="8882" spans="2:23" ht="0" hidden="1" customHeight="1" x14ac:dyDescent="0.2">
      <c r="B8882" s="3"/>
      <c r="C8882" s="3"/>
      <c r="D8882" s="3"/>
      <c r="E8882" s="3"/>
      <c r="F8882" s="3"/>
      <c r="G8882" s="3"/>
      <c r="H8882" s="3"/>
      <c r="I8882" s="3"/>
      <c r="J8882" s="3"/>
      <c r="K8882" s="3"/>
      <c r="L8882" s="8"/>
      <c r="M8882" s="1"/>
      <c r="W8882" s="15"/>
    </row>
    <row r="8883" spans="2:23" ht="0" hidden="1" customHeight="1" x14ac:dyDescent="0.2">
      <c r="B8883" s="3"/>
      <c r="C8883" s="3"/>
      <c r="D8883" s="3"/>
      <c r="E8883" s="3"/>
      <c r="F8883" s="3"/>
      <c r="G8883" s="3"/>
      <c r="H8883" s="3"/>
      <c r="I8883" s="3"/>
      <c r="J8883" s="3"/>
      <c r="K8883" s="3"/>
      <c r="L8883" s="8"/>
      <c r="M8883" s="1"/>
      <c r="W8883" s="15"/>
    </row>
    <row r="8884" spans="2:23" ht="0" hidden="1" customHeight="1" x14ac:dyDescent="0.2">
      <c r="B8884" s="3"/>
      <c r="C8884" s="3"/>
      <c r="D8884" s="3"/>
      <c r="E8884" s="3"/>
      <c r="F8884" s="3"/>
      <c r="G8884" s="3"/>
      <c r="H8884" s="3"/>
      <c r="I8884" s="3"/>
      <c r="J8884" s="3"/>
      <c r="K8884" s="3"/>
      <c r="L8884" s="8"/>
      <c r="M8884" s="1"/>
      <c r="W8884" s="15"/>
    </row>
    <row r="8885" spans="2:23" ht="0" hidden="1" customHeight="1" x14ac:dyDescent="0.2">
      <c r="B8885" s="3"/>
      <c r="C8885" s="3"/>
      <c r="D8885" s="3"/>
      <c r="E8885" s="3"/>
      <c r="F8885" s="3"/>
      <c r="G8885" s="3"/>
      <c r="H8885" s="3"/>
      <c r="I8885" s="3"/>
      <c r="J8885" s="3"/>
      <c r="K8885" s="3"/>
      <c r="L8885" s="8"/>
      <c r="M8885" s="1"/>
      <c r="W8885" s="15"/>
    </row>
    <row r="8886" spans="2:23" ht="0" hidden="1" customHeight="1" x14ac:dyDescent="0.2">
      <c r="B8886" s="3"/>
      <c r="C8886" s="3"/>
      <c r="D8886" s="3"/>
      <c r="E8886" s="3"/>
      <c r="F8886" s="3"/>
      <c r="G8886" s="3"/>
      <c r="H8886" s="3"/>
      <c r="I8886" s="3"/>
      <c r="J8886" s="3"/>
      <c r="K8886" s="3"/>
      <c r="L8886" s="8"/>
      <c r="M8886" s="1"/>
      <c r="W8886" s="15"/>
    </row>
    <row r="8887" spans="2:23" ht="0" hidden="1" customHeight="1" x14ac:dyDescent="0.2">
      <c r="B8887" s="3"/>
      <c r="C8887" s="3"/>
      <c r="D8887" s="3"/>
      <c r="E8887" s="3"/>
      <c r="F8887" s="3"/>
      <c r="G8887" s="3"/>
      <c r="H8887" s="3"/>
      <c r="I8887" s="3"/>
      <c r="J8887" s="3"/>
      <c r="K8887" s="3"/>
      <c r="L8887" s="8"/>
      <c r="M8887" s="1"/>
      <c r="W8887" s="15"/>
    </row>
    <row r="8888" spans="2:23" ht="0" hidden="1" customHeight="1" x14ac:dyDescent="0.2">
      <c r="B8888" s="3"/>
      <c r="C8888" s="3"/>
      <c r="D8888" s="3"/>
      <c r="E8888" s="3"/>
      <c r="F8888" s="3"/>
      <c r="G8888" s="3"/>
      <c r="H8888" s="3"/>
      <c r="I8888" s="3"/>
      <c r="J8888" s="3"/>
      <c r="K8888" s="3"/>
      <c r="L8888" s="8"/>
      <c r="M8888" s="1"/>
      <c r="W8888" s="15"/>
    </row>
    <row r="8889" spans="2:23" ht="0" hidden="1" customHeight="1" x14ac:dyDescent="0.2">
      <c r="B8889" s="3"/>
      <c r="C8889" s="3"/>
      <c r="D8889" s="3"/>
      <c r="E8889" s="3"/>
      <c r="F8889" s="3"/>
      <c r="G8889" s="3"/>
      <c r="H8889" s="3"/>
      <c r="I8889" s="3"/>
      <c r="J8889" s="3"/>
      <c r="K8889" s="3"/>
      <c r="L8889" s="8"/>
      <c r="M8889" s="1"/>
      <c r="W8889" s="15"/>
    </row>
    <row r="8890" spans="2:23" ht="0" hidden="1" customHeight="1" x14ac:dyDescent="0.2">
      <c r="B8890" s="3"/>
      <c r="C8890" s="3"/>
      <c r="D8890" s="3"/>
      <c r="E8890" s="3"/>
      <c r="F8890" s="3"/>
      <c r="G8890" s="3"/>
      <c r="H8890" s="3"/>
      <c r="I8890" s="3"/>
      <c r="J8890" s="3"/>
      <c r="K8890" s="3"/>
      <c r="L8890" s="8"/>
      <c r="M8890" s="1"/>
      <c r="W8890" s="15"/>
    </row>
    <row r="8891" spans="2:23" ht="0" hidden="1" customHeight="1" x14ac:dyDescent="0.2">
      <c r="B8891" s="3"/>
      <c r="C8891" s="3"/>
      <c r="D8891" s="3"/>
      <c r="E8891" s="3"/>
      <c r="F8891" s="3"/>
      <c r="G8891" s="3"/>
      <c r="H8891" s="3"/>
      <c r="I8891" s="3"/>
      <c r="J8891" s="3"/>
      <c r="K8891" s="3"/>
      <c r="L8891" s="8"/>
      <c r="M8891" s="1"/>
      <c r="W8891" s="15"/>
    </row>
    <row r="8892" spans="2:23" ht="0" hidden="1" customHeight="1" x14ac:dyDescent="0.2">
      <c r="B8892" s="3"/>
      <c r="C8892" s="3"/>
      <c r="D8892" s="3"/>
      <c r="E8892" s="3"/>
      <c r="F8892" s="3"/>
      <c r="G8892" s="3"/>
      <c r="H8892" s="3"/>
      <c r="I8892" s="3"/>
      <c r="J8892" s="3"/>
      <c r="K8892" s="3"/>
      <c r="L8892" s="8"/>
      <c r="M8892" s="1"/>
      <c r="W8892" s="15"/>
    </row>
    <row r="8893" spans="2:23" ht="0" hidden="1" customHeight="1" x14ac:dyDescent="0.2">
      <c r="B8893" s="3"/>
      <c r="C8893" s="3"/>
      <c r="D8893" s="3"/>
      <c r="E8893" s="3"/>
      <c r="F8893" s="3"/>
      <c r="G8893" s="3"/>
      <c r="H8893" s="3"/>
      <c r="I8893" s="3"/>
      <c r="J8893" s="3"/>
      <c r="K8893" s="3"/>
      <c r="L8893" s="8"/>
      <c r="M8893" s="1"/>
      <c r="W8893" s="15"/>
    </row>
    <row r="8894" spans="2:23" ht="0" hidden="1" customHeight="1" x14ac:dyDescent="0.2">
      <c r="B8894" s="3"/>
      <c r="C8894" s="3"/>
      <c r="D8894" s="3"/>
      <c r="E8894" s="3"/>
      <c r="F8894" s="3"/>
      <c r="G8894" s="3"/>
      <c r="H8894" s="3"/>
      <c r="I8894" s="3"/>
      <c r="J8894" s="3"/>
      <c r="K8894" s="3"/>
      <c r="L8894" s="8"/>
      <c r="M8894" s="1"/>
      <c r="W8894" s="15"/>
    </row>
    <row r="8895" spans="2:23" ht="0" hidden="1" customHeight="1" x14ac:dyDescent="0.2">
      <c r="B8895" s="3"/>
      <c r="C8895" s="3"/>
      <c r="D8895" s="3"/>
      <c r="E8895" s="3"/>
      <c r="F8895" s="3"/>
      <c r="G8895" s="3"/>
      <c r="H8895" s="3"/>
      <c r="I8895" s="3"/>
      <c r="J8895" s="3"/>
      <c r="K8895" s="3"/>
      <c r="L8895" s="8"/>
      <c r="M8895" s="1"/>
      <c r="W8895" s="15"/>
    </row>
    <row r="8896" spans="2:23" ht="0" hidden="1" customHeight="1" x14ac:dyDescent="0.2">
      <c r="B8896" s="3"/>
      <c r="C8896" s="3"/>
      <c r="D8896" s="3"/>
      <c r="E8896" s="3"/>
      <c r="F8896" s="3"/>
      <c r="G8896" s="3"/>
      <c r="H8896" s="3"/>
      <c r="I8896" s="3"/>
      <c r="J8896" s="3"/>
      <c r="K8896" s="3"/>
      <c r="L8896" s="8"/>
      <c r="M8896" s="1"/>
      <c r="W8896" s="15"/>
    </row>
    <row r="8897" spans="2:23" ht="0" hidden="1" customHeight="1" x14ac:dyDescent="0.2">
      <c r="B8897" s="3"/>
      <c r="C8897" s="3"/>
      <c r="D8897" s="3"/>
      <c r="E8897" s="3"/>
      <c r="F8897" s="3"/>
      <c r="G8897" s="3"/>
      <c r="H8897" s="3"/>
      <c r="I8897" s="3"/>
      <c r="J8897" s="3"/>
      <c r="K8897" s="3"/>
      <c r="L8897" s="8"/>
      <c r="M8897" s="1"/>
      <c r="W8897" s="15"/>
    </row>
    <row r="8898" spans="2:23" ht="0" hidden="1" customHeight="1" x14ac:dyDescent="0.2">
      <c r="B8898" s="3"/>
      <c r="C8898" s="3"/>
      <c r="D8898" s="3"/>
      <c r="E8898" s="3"/>
      <c r="F8898" s="3"/>
      <c r="G8898" s="3"/>
      <c r="H8898" s="3"/>
      <c r="I8898" s="3"/>
      <c r="J8898" s="3"/>
      <c r="K8898" s="3"/>
      <c r="L8898" s="8"/>
      <c r="M8898" s="1"/>
      <c r="W8898" s="15"/>
    </row>
    <row r="8899" spans="2:23" ht="0" hidden="1" customHeight="1" x14ac:dyDescent="0.2">
      <c r="B8899" s="3"/>
      <c r="C8899" s="3"/>
      <c r="D8899" s="3"/>
      <c r="E8899" s="3"/>
      <c r="F8899" s="3"/>
      <c r="G8899" s="3"/>
      <c r="H8899" s="3"/>
      <c r="I8899" s="3"/>
      <c r="J8899" s="3"/>
      <c r="K8899" s="3"/>
      <c r="L8899" s="8"/>
      <c r="M8899" s="1"/>
      <c r="W8899" s="15"/>
    </row>
    <row r="8900" spans="2:23" ht="0" hidden="1" customHeight="1" x14ac:dyDescent="0.2">
      <c r="B8900" s="3"/>
      <c r="C8900" s="3"/>
      <c r="D8900" s="3"/>
      <c r="E8900" s="3"/>
      <c r="F8900" s="3"/>
      <c r="G8900" s="3"/>
      <c r="H8900" s="3"/>
      <c r="I8900" s="3"/>
      <c r="J8900" s="3"/>
      <c r="K8900" s="3"/>
      <c r="L8900" s="8"/>
      <c r="M8900" s="1"/>
      <c r="W8900" s="15"/>
    </row>
    <row r="8901" spans="2:23" ht="0" hidden="1" customHeight="1" x14ac:dyDescent="0.2">
      <c r="B8901" s="3"/>
      <c r="C8901" s="3"/>
      <c r="D8901" s="3"/>
      <c r="E8901" s="3"/>
      <c r="F8901" s="3"/>
      <c r="G8901" s="3"/>
      <c r="H8901" s="3"/>
      <c r="I8901" s="3"/>
      <c r="J8901" s="3"/>
      <c r="K8901" s="3"/>
      <c r="L8901" s="8"/>
      <c r="M8901" s="1"/>
      <c r="W8901" s="15"/>
    </row>
    <row r="8902" spans="2:23" ht="0" hidden="1" customHeight="1" x14ac:dyDescent="0.2">
      <c r="B8902" s="3"/>
      <c r="C8902" s="3"/>
      <c r="D8902" s="3"/>
      <c r="E8902" s="3"/>
      <c r="F8902" s="3"/>
      <c r="G8902" s="3"/>
      <c r="H8902" s="3"/>
      <c r="I8902" s="3"/>
      <c r="J8902" s="3"/>
      <c r="K8902" s="3"/>
      <c r="L8902" s="8"/>
      <c r="M8902" s="1"/>
      <c r="W8902" s="15"/>
    </row>
    <row r="8903" spans="2:23" ht="0" hidden="1" customHeight="1" x14ac:dyDescent="0.2">
      <c r="B8903" s="3"/>
      <c r="C8903" s="3"/>
      <c r="D8903" s="3"/>
      <c r="E8903" s="3"/>
      <c r="F8903" s="3"/>
      <c r="G8903" s="3"/>
      <c r="H8903" s="3"/>
      <c r="I8903" s="3"/>
      <c r="J8903" s="3"/>
      <c r="K8903" s="3"/>
      <c r="L8903" s="8"/>
      <c r="M8903" s="1"/>
      <c r="W8903" s="15"/>
    </row>
    <row r="8904" spans="2:23" ht="0" hidden="1" customHeight="1" x14ac:dyDescent="0.2">
      <c r="B8904" s="3"/>
      <c r="C8904" s="3"/>
      <c r="D8904" s="3"/>
      <c r="E8904" s="3"/>
      <c r="F8904" s="3"/>
      <c r="G8904" s="3"/>
      <c r="H8904" s="3"/>
      <c r="I8904" s="3"/>
      <c r="J8904" s="3"/>
      <c r="K8904" s="3"/>
      <c r="L8904" s="8"/>
      <c r="M8904" s="1"/>
      <c r="W8904" s="15"/>
    </row>
    <row r="8905" spans="2:23" ht="0" hidden="1" customHeight="1" x14ac:dyDescent="0.2">
      <c r="B8905" s="3"/>
      <c r="C8905" s="3"/>
      <c r="D8905" s="3"/>
      <c r="E8905" s="3"/>
      <c r="F8905" s="3"/>
      <c r="G8905" s="3"/>
      <c r="H8905" s="3"/>
      <c r="I8905" s="3"/>
      <c r="J8905" s="3"/>
      <c r="K8905" s="3"/>
      <c r="L8905" s="8"/>
      <c r="M8905" s="1"/>
      <c r="W8905" s="15"/>
    </row>
    <row r="8906" spans="2:23" ht="0" hidden="1" customHeight="1" x14ac:dyDescent="0.2">
      <c r="B8906" s="3"/>
      <c r="C8906" s="3"/>
      <c r="D8906" s="3"/>
      <c r="E8906" s="3"/>
      <c r="F8906" s="3"/>
      <c r="G8906" s="3"/>
      <c r="H8906" s="3"/>
      <c r="I8906" s="3"/>
      <c r="J8906" s="3"/>
      <c r="K8906" s="3"/>
      <c r="L8906" s="8"/>
      <c r="M8906" s="1"/>
      <c r="W8906" s="15"/>
    </row>
    <row r="8907" spans="2:23" ht="0" hidden="1" customHeight="1" x14ac:dyDescent="0.2">
      <c r="B8907" s="3"/>
      <c r="C8907" s="3"/>
      <c r="D8907" s="3"/>
      <c r="E8907" s="3"/>
      <c r="F8907" s="3"/>
      <c r="G8907" s="3"/>
      <c r="H8907" s="3"/>
      <c r="I8907" s="3"/>
      <c r="J8907" s="3"/>
      <c r="K8907" s="3"/>
      <c r="L8907" s="8"/>
      <c r="M8907" s="1"/>
      <c r="W8907" s="15"/>
    </row>
    <row r="8908" spans="2:23" ht="0" hidden="1" customHeight="1" x14ac:dyDescent="0.2">
      <c r="B8908" s="3"/>
      <c r="C8908" s="3"/>
      <c r="D8908" s="3"/>
      <c r="E8908" s="3"/>
      <c r="F8908" s="3"/>
      <c r="G8908" s="3"/>
      <c r="H8908" s="3"/>
      <c r="I8908" s="3"/>
      <c r="J8908" s="3"/>
      <c r="K8908" s="3"/>
      <c r="L8908" s="8"/>
      <c r="M8908" s="1"/>
      <c r="W8908" s="15"/>
    </row>
    <row r="8909" spans="2:23" ht="0" hidden="1" customHeight="1" x14ac:dyDescent="0.2">
      <c r="B8909" s="3"/>
      <c r="C8909" s="3"/>
      <c r="D8909" s="3"/>
      <c r="E8909" s="3"/>
      <c r="F8909" s="3"/>
      <c r="G8909" s="3"/>
      <c r="H8909" s="3"/>
      <c r="I8909" s="3"/>
      <c r="J8909" s="3"/>
      <c r="K8909" s="3"/>
      <c r="L8909" s="8"/>
      <c r="M8909" s="1"/>
      <c r="W8909" s="15"/>
    </row>
    <row r="8910" spans="2:23" ht="0" hidden="1" customHeight="1" x14ac:dyDescent="0.2">
      <c r="B8910" s="3"/>
      <c r="C8910" s="3"/>
      <c r="D8910" s="3"/>
      <c r="E8910" s="3"/>
      <c r="F8910" s="3"/>
      <c r="G8910" s="3"/>
      <c r="H8910" s="3"/>
      <c r="I8910" s="3"/>
      <c r="J8910" s="3"/>
      <c r="K8910" s="3"/>
      <c r="L8910" s="8"/>
      <c r="M8910" s="1"/>
      <c r="W8910" s="15"/>
    </row>
    <row r="8911" spans="2:23" ht="0" hidden="1" customHeight="1" x14ac:dyDescent="0.2">
      <c r="B8911" s="3"/>
      <c r="C8911" s="3"/>
      <c r="D8911" s="3"/>
      <c r="E8911" s="3"/>
      <c r="F8911" s="3"/>
      <c r="G8911" s="3"/>
      <c r="H8911" s="3"/>
      <c r="I8911" s="3"/>
      <c r="J8911" s="3"/>
      <c r="K8911" s="3"/>
      <c r="L8911" s="8"/>
      <c r="M8911" s="1"/>
      <c r="W8911" s="15"/>
    </row>
    <row r="8912" spans="2:23" ht="0" hidden="1" customHeight="1" x14ac:dyDescent="0.2">
      <c r="B8912" s="3"/>
      <c r="C8912" s="3"/>
      <c r="D8912" s="3"/>
      <c r="E8912" s="3"/>
      <c r="F8912" s="3"/>
      <c r="G8912" s="3"/>
      <c r="H8912" s="3"/>
      <c r="I8912" s="3"/>
      <c r="J8912" s="3"/>
      <c r="K8912" s="3"/>
      <c r="L8912" s="8"/>
      <c r="M8912" s="1"/>
      <c r="W8912" s="15"/>
    </row>
    <row r="8913" spans="2:23" ht="0" hidden="1" customHeight="1" x14ac:dyDescent="0.2">
      <c r="B8913" s="3"/>
      <c r="C8913" s="3"/>
      <c r="D8913" s="3"/>
      <c r="E8913" s="3"/>
      <c r="F8913" s="3"/>
      <c r="G8913" s="3"/>
      <c r="H8913" s="3"/>
      <c r="I8913" s="3"/>
      <c r="J8913" s="3"/>
      <c r="K8913" s="3"/>
      <c r="L8913" s="8"/>
      <c r="M8913" s="1"/>
      <c r="W8913" s="15"/>
    </row>
    <row r="8914" spans="2:23" ht="0" hidden="1" customHeight="1" x14ac:dyDescent="0.2">
      <c r="B8914" s="3"/>
      <c r="C8914" s="3"/>
      <c r="D8914" s="3"/>
      <c r="E8914" s="3"/>
      <c r="F8914" s="3"/>
      <c r="G8914" s="3"/>
      <c r="H8914" s="3"/>
      <c r="I8914" s="3"/>
      <c r="J8914" s="3"/>
      <c r="K8914" s="3"/>
      <c r="L8914" s="8"/>
      <c r="M8914" s="1"/>
      <c r="W8914" s="15"/>
    </row>
    <row r="8915" spans="2:23" ht="0" hidden="1" customHeight="1" x14ac:dyDescent="0.2">
      <c r="B8915" s="3"/>
      <c r="C8915" s="3"/>
      <c r="D8915" s="3"/>
      <c r="E8915" s="3"/>
      <c r="F8915" s="3"/>
      <c r="G8915" s="3"/>
      <c r="H8915" s="3"/>
      <c r="I8915" s="3"/>
      <c r="J8915" s="3"/>
      <c r="K8915" s="3"/>
      <c r="L8915" s="8"/>
      <c r="M8915" s="1"/>
      <c r="W8915" s="15"/>
    </row>
    <row r="8916" spans="2:23" ht="0" hidden="1" customHeight="1" x14ac:dyDescent="0.2">
      <c r="B8916" s="3"/>
      <c r="C8916" s="3"/>
      <c r="D8916" s="3"/>
      <c r="E8916" s="3"/>
      <c r="F8916" s="3"/>
      <c r="G8916" s="3"/>
      <c r="H8916" s="3"/>
      <c r="I8916" s="3"/>
      <c r="J8916" s="3"/>
      <c r="K8916" s="3"/>
      <c r="L8916" s="8"/>
      <c r="M8916" s="1"/>
      <c r="W8916" s="15"/>
    </row>
    <row r="8917" spans="2:23" ht="0" hidden="1" customHeight="1" x14ac:dyDescent="0.2">
      <c r="B8917" s="3"/>
      <c r="C8917" s="3"/>
      <c r="D8917" s="3"/>
      <c r="E8917" s="3"/>
      <c r="F8917" s="3"/>
      <c r="G8917" s="3"/>
      <c r="H8917" s="3"/>
      <c r="I8917" s="3"/>
      <c r="J8917" s="3"/>
      <c r="K8917" s="3"/>
      <c r="L8917" s="8"/>
      <c r="M8917" s="1"/>
      <c r="W8917" s="15"/>
    </row>
    <row r="8918" spans="2:23" ht="0" hidden="1" customHeight="1" x14ac:dyDescent="0.2">
      <c r="B8918" s="3"/>
      <c r="C8918" s="3"/>
      <c r="D8918" s="3"/>
      <c r="E8918" s="3"/>
      <c r="F8918" s="3"/>
      <c r="G8918" s="3"/>
      <c r="H8918" s="3"/>
      <c r="I8918" s="3"/>
      <c r="J8918" s="3"/>
      <c r="K8918" s="3"/>
      <c r="L8918" s="8"/>
      <c r="M8918" s="1"/>
      <c r="W8918" s="15"/>
    </row>
    <row r="8919" spans="2:23" ht="0" hidden="1" customHeight="1" x14ac:dyDescent="0.2">
      <c r="B8919" s="3"/>
      <c r="C8919" s="3"/>
      <c r="D8919" s="3"/>
      <c r="E8919" s="3"/>
      <c r="F8919" s="3"/>
      <c r="G8919" s="3"/>
      <c r="H8919" s="3"/>
      <c r="I8919" s="3"/>
      <c r="J8919" s="3"/>
      <c r="K8919" s="3"/>
      <c r="L8919" s="8"/>
      <c r="M8919" s="1"/>
      <c r="W8919" s="15"/>
    </row>
    <row r="8920" spans="2:23" ht="0" hidden="1" customHeight="1" x14ac:dyDescent="0.2">
      <c r="B8920" s="3"/>
      <c r="C8920" s="3"/>
      <c r="D8920" s="3"/>
      <c r="E8920" s="3"/>
      <c r="F8920" s="3"/>
      <c r="G8920" s="3"/>
      <c r="H8920" s="3"/>
      <c r="I8920" s="3"/>
      <c r="J8920" s="3"/>
      <c r="K8920" s="3"/>
      <c r="L8920" s="8"/>
      <c r="M8920" s="1"/>
      <c r="W8920" s="15"/>
    </row>
    <row r="8921" spans="2:23" ht="0" hidden="1" customHeight="1" x14ac:dyDescent="0.2">
      <c r="B8921" s="3"/>
      <c r="C8921" s="3"/>
      <c r="D8921" s="3"/>
      <c r="E8921" s="3"/>
      <c r="F8921" s="3"/>
      <c r="G8921" s="3"/>
      <c r="H8921" s="3"/>
      <c r="I8921" s="3"/>
      <c r="J8921" s="3"/>
      <c r="K8921" s="3"/>
      <c r="L8921" s="8"/>
      <c r="M8921" s="1"/>
      <c r="W8921" s="15"/>
    </row>
    <row r="8922" spans="2:23" ht="0" hidden="1" customHeight="1" x14ac:dyDescent="0.2">
      <c r="B8922" s="3"/>
      <c r="C8922" s="3"/>
      <c r="D8922" s="3"/>
      <c r="E8922" s="3"/>
      <c r="F8922" s="3"/>
      <c r="G8922" s="3"/>
      <c r="H8922" s="3"/>
      <c r="I8922" s="3"/>
      <c r="J8922" s="3"/>
      <c r="K8922" s="3"/>
      <c r="L8922" s="8"/>
      <c r="M8922" s="1"/>
      <c r="W8922" s="15"/>
    </row>
    <row r="8923" spans="2:23" ht="0" hidden="1" customHeight="1" x14ac:dyDescent="0.2">
      <c r="B8923" s="3"/>
      <c r="C8923" s="3"/>
      <c r="D8923" s="3"/>
      <c r="E8923" s="3"/>
      <c r="F8923" s="3"/>
      <c r="G8923" s="3"/>
      <c r="H8923" s="3"/>
      <c r="I8923" s="3"/>
      <c r="J8923" s="3"/>
      <c r="K8923" s="3"/>
      <c r="L8923" s="8"/>
      <c r="M8923" s="1"/>
      <c r="W8923" s="15"/>
    </row>
    <row r="8924" spans="2:23" ht="0" hidden="1" customHeight="1" x14ac:dyDescent="0.2">
      <c r="B8924" s="3"/>
      <c r="C8924" s="3"/>
      <c r="D8924" s="3"/>
      <c r="E8924" s="3"/>
      <c r="F8924" s="3"/>
      <c r="G8924" s="3"/>
      <c r="H8924" s="3"/>
      <c r="I8924" s="3"/>
      <c r="J8924" s="3"/>
      <c r="K8924" s="3"/>
      <c r="L8924" s="8"/>
      <c r="M8924" s="1"/>
      <c r="W8924" s="15"/>
    </row>
    <row r="8925" spans="2:23" ht="0" hidden="1" customHeight="1" x14ac:dyDescent="0.2">
      <c r="B8925" s="3"/>
      <c r="C8925" s="3"/>
      <c r="D8925" s="3"/>
      <c r="E8925" s="3"/>
      <c r="F8925" s="3"/>
      <c r="G8925" s="3"/>
      <c r="H8925" s="3"/>
      <c r="I8925" s="3"/>
      <c r="J8925" s="3"/>
      <c r="K8925" s="3"/>
      <c r="L8925" s="8"/>
      <c r="M8925" s="1"/>
      <c r="W8925" s="15"/>
    </row>
    <row r="8926" spans="2:23" ht="0" hidden="1" customHeight="1" x14ac:dyDescent="0.2">
      <c r="B8926" s="3"/>
      <c r="C8926" s="3"/>
      <c r="D8926" s="3"/>
      <c r="E8926" s="3"/>
      <c r="F8926" s="3"/>
      <c r="G8926" s="3"/>
      <c r="H8926" s="3"/>
      <c r="I8926" s="3"/>
      <c r="J8926" s="3"/>
      <c r="K8926" s="3"/>
      <c r="L8926" s="8"/>
      <c r="M8926" s="1"/>
      <c r="W8926" s="15"/>
    </row>
    <row r="8927" spans="2:23" ht="0" hidden="1" customHeight="1" x14ac:dyDescent="0.2">
      <c r="B8927" s="3"/>
      <c r="C8927" s="3"/>
      <c r="D8927" s="3"/>
      <c r="E8927" s="3"/>
      <c r="F8927" s="3"/>
      <c r="G8927" s="3"/>
      <c r="H8927" s="3"/>
      <c r="I8927" s="3"/>
      <c r="J8927" s="3"/>
      <c r="K8927" s="3"/>
      <c r="L8927" s="8"/>
      <c r="M8927" s="1"/>
      <c r="W8927" s="15"/>
    </row>
    <row r="8928" spans="2:23" ht="0" hidden="1" customHeight="1" x14ac:dyDescent="0.2">
      <c r="B8928" s="3"/>
      <c r="C8928" s="3"/>
      <c r="D8928" s="3"/>
      <c r="E8928" s="3"/>
      <c r="F8928" s="3"/>
      <c r="G8928" s="3"/>
      <c r="H8928" s="3"/>
      <c r="I8928" s="3"/>
      <c r="J8928" s="3"/>
      <c r="K8928" s="3"/>
      <c r="L8928" s="8"/>
      <c r="M8928" s="1"/>
      <c r="W8928" s="15"/>
    </row>
    <row r="8929" spans="2:23" ht="0" hidden="1" customHeight="1" x14ac:dyDescent="0.2">
      <c r="B8929" s="3"/>
      <c r="C8929" s="3"/>
      <c r="D8929" s="3"/>
      <c r="E8929" s="3"/>
      <c r="F8929" s="3"/>
      <c r="G8929" s="3"/>
      <c r="H8929" s="3"/>
      <c r="I8929" s="3"/>
      <c r="J8929" s="3"/>
      <c r="K8929" s="3"/>
      <c r="L8929" s="8"/>
      <c r="M8929" s="1"/>
      <c r="W8929" s="15"/>
    </row>
    <row r="8930" spans="2:23" ht="0" hidden="1" customHeight="1" x14ac:dyDescent="0.2">
      <c r="B8930" s="3"/>
      <c r="C8930" s="3"/>
      <c r="D8930" s="3"/>
      <c r="E8930" s="3"/>
      <c r="F8930" s="3"/>
      <c r="G8930" s="3"/>
      <c r="H8930" s="3"/>
      <c r="I8930" s="3"/>
      <c r="J8930" s="3"/>
      <c r="K8930" s="3"/>
      <c r="L8930" s="8"/>
      <c r="M8930" s="1"/>
      <c r="W8930" s="15"/>
    </row>
    <row r="8931" spans="2:23" ht="0" hidden="1" customHeight="1" x14ac:dyDescent="0.2">
      <c r="B8931" s="3"/>
      <c r="C8931" s="3"/>
      <c r="D8931" s="3"/>
      <c r="E8931" s="3"/>
      <c r="F8931" s="3"/>
      <c r="G8931" s="3"/>
      <c r="H8931" s="3"/>
      <c r="I8931" s="3"/>
      <c r="J8931" s="3"/>
      <c r="K8931" s="3"/>
      <c r="L8931" s="8"/>
      <c r="M8931" s="1"/>
      <c r="W8931" s="15"/>
    </row>
    <row r="8932" spans="2:23" ht="0" hidden="1" customHeight="1" x14ac:dyDescent="0.2">
      <c r="B8932" s="3"/>
      <c r="C8932" s="3"/>
      <c r="D8932" s="3"/>
      <c r="E8932" s="3"/>
      <c r="F8932" s="3"/>
      <c r="G8932" s="3"/>
      <c r="H8932" s="3"/>
      <c r="I8932" s="3"/>
      <c r="J8932" s="3"/>
      <c r="K8932" s="3"/>
      <c r="L8932" s="8"/>
      <c r="M8932" s="1"/>
      <c r="W8932" s="15"/>
    </row>
    <row r="8933" spans="2:23" ht="0" hidden="1" customHeight="1" x14ac:dyDescent="0.2">
      <c r="B8933" s="3"/>
      <c r="C8933" s="3"/>
      <c r="D8933" s="3"/>
      <c r="E8933" s="3"/>
      <c r="F8933" s="3"/>
      <c r="G8933" s="3"/>
      <c r="H8933" s="3"/>
      <c r="I8933" s="3"/>
      <c r="J8933" s="3"/>
      <c r="K8933" s="3"/>
      <c r="L8933" s="8"/>
      <c r="M8933" s="1"/>
      <c r="W8933" s="15"/>
    </row>
    <row r="8934" spans="2:23" ht="0" hidden="1" customHeight="1" x14ac:dyDescent="0.2">
      <c r="B8934" s="3"/>
      <c r="C8934" s="3"/>
      <c r="D8934" s="3"/>
      <c r="E8934" s="3"/>
      <c r="F8934" s="3"/>
      <c r="G8934" s="3"/>
      <c r="H8934" s="3"/>
      <c r="I8934" s="3"/>
      <c r="J8934" s="3"/>
      <c r="K8934" s="3"/>
      <c r="L8934" s="8"/>
      <c r="M8934" s="1"/>
      <c r="W8934" s="15"/>
    </row>
    <row r="8935" spans="2:23" ht="0" hidden="1" customHeight="1" x14ac:dyDescent="0.2">
      <c r="B8935" s="3"/>
      <c r="C8935" s="3"/>
      <c r="D8935" s="3"/>
      <c r="E8935" s="3"/>
      <c r="F8935" s="3"/>
      <c r="G8935" s="3"/>
      <c r="H8935" s="3"/>
      <c r="I8935" s="3"/>
      <c r="J8935" s="3"/>
      <c r="K8935" s="3"/>
      <c r="L8935" s="8"/>
      <c r="M8935" s="1"/>
      <c r="W8935" s="15"/>
    </row>
    <row r="8936" spans="2:23" ht="0" hidden="1" customHeight="1" x14ac:dyDescent="0.2">
      <c r="B8936" s="3"/>
      <c r="C8936" s="3"/>
      <c r="D8936" s="3"/>
      <c r="E8936" s="3"/>
      <c r="F8936" s="3"/>
      <c r="G8936" s="3"/>
      <c r="H8936" s="3"/>
      <c r="I8936" s="3"/>
      <c r="J8936" s="3"/>
      <c r="K8936" s="3"/>
      <c r="L8936" s="8"/>
      <c r="M8936" s="1"/>
      <c r="W8936" s="15"/>
    </row>
    <row r="8937" spans="2:23" ht="0" hidden="1" customHeight="1" x14ac:dyDescent="0.2">
      <c r="B8937" s="3"/>
      <c r="C8937" s="3"/>
      <c r="D8937" s="3"/>
      <c r="E8937" s="3"/>
      <c r="F8937" s="3"/>
      <c r="G8937" s="3"/>
      <c r="H8937" s="3"/>
      <c r="I8937" s="3"/>
      <c r="J8937" s="3"/>
      <c r="K8937" s="3"/>
      <c r="L8937" s="8"/>
      <c r="M8937" s="1"/>
      <c r="W8937" s="15"/>
    </row>
    <row r="8938" spans="2:23" ht="0" hidden="1" customHeight="1" x14ac:dyDescent="0.2">
      <c r="B8938" s="3"/>
      <c r="C8938" s="3"/>
      <c r="D8938" s="3"/>
      <c r="E8938" s="3"/>
      <c r="F8938" s="3"/>
      <c r="G8938" s="3"/>
      <c r="H8938" s="3"/>
      <c r="I8938" s="3"/>
      <c r="J8938" s="3"/>
      <c r="K8938" s="3"/>
      <c r="L8938" s="8"/>
      <c r="M8938" s="1"/>
      <c r="W8938" s="15"/>
    </row>
    <row r="8939" spans="2:23" ht="0" hidden="1" customHeight="1" x14ac:dyDescent="0.2">
      <c r="B8939" s="3"/>
      <c r="C8939" s="3"/>
      <c r="D8939" s="3"/>
      <c r="E8939" s="3"/>
      <c r="F8939" s="3"/>
      <c r="G8939" s="3"/>
      <c r="H8939" s="3"/>
      <c r="I8939" s="3"/>
      <c r="J8939" s="3"/>
      <c r="K8939" s="3"/>
      <c r="L8939" s="8"/>
      <c r="M8939" s="1"/>
      <c r="W8939" s="15"/>
    </row>
    <row r="8940" spans="2:23" ht="0" hidden="1" customHeight="1" x14ac:dyDescent="0.2">
      <c r="B8940" s="3"/>
      <c r="C8940" s="3"/>
      <c r="D8940" s="3"/>
      <c r="E8940" s="3"/>
      <c r="F8940" s="3"/>
      <c r="G8940" s="3"/>
      <c r="H8940" s="3"/>
      <c r="I8940" s="3"/>
      <c r="J8940" s="3"/>
      <c r="K8940" s="3"/>
      <c r="L8940" s="8"/>
      <c r="M8940" s="1"/>
      <c r="W8940" s="15"/>
    </row>
    <row r="8941" spans="2:23" ht="0" hidden="1" customHeight="1" x14ac:dyDescent="0.2">
      <c r="B8941" s="3"/>
      <c r="C8941" s="3"/>
      <c r="D8941" s="3"/>
      <c r="E8941" s="3"/>
      <c r="F8941" s="3"/>
      <c r="G8941" s="3"/>
      <c r="H8941" s="3"/>
      <c r="I8941" s="3"/>
      <c r="J8941" s="3"/>
      <c r="K8941" s="3"/>
      <c r="L8941" s="8"/>
      <c r="M8941" s="1"/>
      <c r="W8941" s="15"/>
    </row>
    <row r="8942" spans="2:23" ht="0" hidden="1" customHeight="1" x14ac:dyDescent="0.2">
      <c r="B8942" s="3"/>
      <c r="C8942" s="3"/>
      <c r="D8942" s="3"/>
      <c r="E8942" s="3"/>
      <c r="F8942" s="3"/>
      <c r="G8942" s="3"/>
      <c r="H8942" s="3"/>
      <c r="I8942" s="3"/>
      <c r="J8942" s="3"/>
      <c r="K8942" s="3"/>
      <c r="L8942" s="8"/>
      <c r="M8942" s="1"/>
      <c r="W8942" s="15"/>
    </row>
    <row r="8943" spans="2:23" ht="0" hidden="1" customHeight="1" x14ac:dyDescent="0.2">
      <c r="B8943" s="3"/>
      <c r="C8943" s="3"/>
      <c r="D8943" s="3"/>
      <c r="E8943" s="3"/>
      <c r="F8943" s="3"/>
      <c r="G8943" s="3"/>
      <c r="H8943" s="3"/>
      <c r="I8943" s="3"/>
      <c r="J8943" s="3"/>
      <c r="K8943" s="3"/>
      <c r="L8943" s="8"/>
      <c r="M8943" s="1"/>
      <c r="W8943" s="15"/>
    </row>
    <row r="8944" spans="2:23" ht="0" hidden="1" customHeight="1" x14ac:dyDescent="0.2">
      <c r="B8944" s="3"/>
      <c r="C8944" s="3"/>
      <c r="D8944" s="3"/>
      <c r="E8944" s="3"/>
      <c r="F8944" s="3"/>
      <c r="G8944" s="3"/>
      <c r="H8944" s="3"/>
      <c r="I8944" s="3"/>
      <c r="J8944" s="3"/>
      <c r="K8944" s="3"/>
      <c r="L8944" s="8"/>
      <c r="M8944" s="1"/>
      <c r="W8944" s="15"/>
    </row>
    <row r="8945" spans="2:23" ht="0" hidden="1" customHeight="1" x14ac:dyDescent="0.2">
      <c r="B8945" s="3"/>
      <c r="C8945" s="3"/>
      <c r="D8945" s="3"/>
      <c r="E8945" s="3"/>
      <c r="F8945" s="3"/>
      <c r="G8945" s="3"/>
      <c r="H8945" s="3"/>
      <c r="I8945" s="3"/>
      <c r="J8945" s="3"/>
      <c r="K8945" s="3"/>
      <c r="L8945" s="8"/>
      <c r="M8945" s="1"/>
      <c r="W8945" s="15"/>
    </row>
    <row r="8946" spans="2:23" ht="0" hidden="1" customHeight="1" x14ac:dyDescent="0.2">
      <c r="B8946" s="3"/>
      <c r="C8946" s="3"/>
      <c r="D8946" s="3"/>
      <c r="E8946" s="3"/>
      <c r="F8946" s="3"/>
      <c r="G8946" s="3"/>
      <c r="H8946" s="3"/>
      <c r="I8946" s="3"/>
      <c r="J8946" s="3"/>
      <c r="K8946" s="3"/>
      <c r="L8946" s="8"/>
      <c r="M8946" s="1"/>
      <c r="W8946" s="15"/>
    </row>
    <row r="8947" spans="2:23" ht="0" hidden="1" customHeight="1" x14ac:dyDescent="0.2">
      <c r="B8947" s="3"/>
      <c r="C8947" s="3"/>
      <c r="D8947" s="3"/>
      <c r="E8947" s="3"/>
      <c r="F8947" s="3"/>
      <c r="G8947" s="3"/>
      <c r="H8947" s="3"/>
      <c r="I8947" s="3"/>
      <c r="J8947" s="3"/>
      <c r="K8947" s="3"/>
      <c r="L8947" s="8"/>
      <c r="M8947" s="1"/>
      <c r="W8947" s="15"/>
    </row>
    <row r="8948" spans="2:23" ht="0" hidden="1" customHeight="1" x14ac:dyDescent="0.2">
      <c r="B8948" s="3"/>
      <c r="C8948" s="3"/>
      <c r="D8948" s="3"/>
      <c r="E8948" s="3"/>
      <c r="F8948" s="3"/>
      <c r="G8948" s="3"/>
      <c r="H8948" s="3"/>
      <c r="I8948" s="3"/>
      <c r="J8948" s="3"/>
      <c r="K8948" s="3"/>
      <c r="L8948" s="8"/>
      <c r="M8948" s="1"/>
      <c r="W8948" s="15"/>
    </row>
    <row r="8949" spans="2:23" ht="0" hidden="1" customHeight="1" x14ac:dyDescent="0.2">
      <c r="B8949" s="3"/>
      <c r="C8949" s="3"/>
      <c r="D8949" s="3"/>
      <c r="E8949" s="3"/>
      <c r="F8949" s="3"/>
      <c r="G8949" s="3"/>
      <c r="H8949" s="3"/>
      <c r="I8949" s="3"/>
      <c r="J8949" s="3"/>
      <c r="K8949" s="3"/>
      <c r="L8949" s="8"/>
      <c r="M8949" s="1"/>
      <c r="W8949" s="15"/>
    </row>
    <row r="8950" spans="2:23" ht="0" hidden="1" customHeight="1" x14ac:dyDescent="0.2">
      <c r="B8950" s="3"/>
      <c r="C8950" s="3"/>
      <c r="D8950" s="3"/>
      <c r="E8950" s="3"/>
      <c r="F8950" s="3"/>
      <c r="G8950" s="3"/>
      <c r="H8950" s="3"/>
      <c r="I8950" s="3"/>
      <c r="J8950" s="3"/>
      <c r="K8950" s="3"/>
      <c r="L8950" s="8"/>
      <c r="M8950" s="1"/>
      <c r="W8950" s="15"/>
    </row>
    <row r="8951" spans="2:23" ht="0" hidden="1" customHeight="1" x14ac:dyDescent="0.2">
      <c r="B8951" s="3"/>
      <c r="C8951" s="3"/>
      <c r="D8951" s="3"/>
      <c r="E8951" s="3"/>
      <c r="F8951" s="3"/>
      <c r="G8951" s="3"/>
      <c r="H8951" s="3"/>
      <c r="I8951" s="3"/>
      <c r="J8951" s="3"/>
      <c r="K8951" s="3"/>
      <c r="L8951" s="8"/>
      <c r="M8951" s="1"/>
      <c r="W8951" s="15"/>
    </row>
    <row r="8952" spans="2:23" ht="0" hidden="1" customHeight="1" x14ac:dyDescent="0.2">
      <c r="B8952" s="3"/>
      <c r="C8952" s="3"/>
      <c r="D8952" s="3"/>
      <c r="E8952" s="3"/>
      <c r="F8952" s="3"/>
      <c r="G8952" s="3"/>
      <c r="H8952" s="3"/>
      <c r="I8952" s="3"/>
      <c r="J8952" s="3"/>
      <c r="K8952" s="3"/>
      <c r="L8952" s="8"/>
      <c r="M8952" s="1"/>
      <c r="W8952" s="15"/>
    </row>
    <row r="8953" spans="2:23" ht="0" hidden="1" customHeight="1" x14ac:dyDescent="0.2">
      <c r="B8953" s="3"/>
      <c r="C8953" s="3"/>
      <c r="D8953" s="3"/>
      <c r="E8953" s="3"/>
      <c r="F8953" s="3"/>
      <c r="G8953" s="3"/>
      <c r="H8953" s="3"/>
      <c r="I8953" s="3"/>
      <c r="J8953" s="3"/>
      <c r="K8953" s="3"/>
      <c r="L8953" s="8"/>
      <c r="M8953" s="1"/>
      <c r="W8953" s="15"/>
    </row>
    <row r="8954" spans="2:23" ht="0" hidden="1" customHeight="1" x14ac:dyDescent="0.2">
      <c r="B8954" s="3"/>
      <c r="C8954" s="3"/>
      <c r="D8954" s="3"/>
      <c r="E8954" s="3"/>
      <c r="F8954" s="3"/>
      <c r="G8954" s="3"/>
      <c r="H8954" s="3"/>
      <c r="I8954" s="3"/>
      <c r="J8954" s="3"/>
      <c r="K8954" s="3"/>
      <c r="L8954" s="8"/>
      <c r="M8954" s="1"/>
      <c r="W8954" s="15"/>
    </row>
    <row r="8955" spans="2:23" ht="0" hidden="1" customHeight="1" x14ac:dyDescent="0.2">
      <c r="B8955" s="3"/>
      <c r="C8955" s="3"/>
      <c r="D8955" s="3"/>
      <c r="E8955" s="3"/>
      <c r="F8955" s="3"/>
      <c r="G8955" s="3"/>
      <c r="H8955" s="3"/>
      <c r="I8955" s="3"/>
      <c r="J8955" s="3"/>
      <c r="K8955" s="3"/>
      <c r="L8955" s="8"/>
      <c r="M8955" s="1"/>
      <c r="W8955" s="15"/>
    </row>
    <row r="8956" spans="2:23" ht="0" hidden="1" customHeight="1" x14ac:dyDescent="0.2">
      <c r="B8956" s="3"/>
      <c r="C8956" s="3"/>
      <c r="D8956" s="3"/>
      <c r="E8956" s="3"/>
      <c r="F8956" s="3"/>
      <c r="G8956" s="3"/>
      <c r="H8956" s="3"/>
      <c r="I8956" s="3"/>
      <c r="J8956" s="3"/>
      <c r="K8956" s="3"/>
      <c r="L8956" s="8"/>
      <c r="M8956" s="1"/>
      <c r="W8956" s="15"/>
    </row>
    <row r="8957" spans="2:23" ht="0" hidden="1" customHeight="1" x14ac:dyDescent="0.2">
      <c r="B8957" s="3"/>
      <c r="C8957" s="3"/>
      <c r="D8957" s="3"/>
      <c r="E8957" s="3"/>
      <c r="F8957" s="3"/>
      <c r="G8957" s="3"/>
      <c r="H8957" s="3"/>
      <c r="I8957" s="3"/>
      <c r="J8957" s="3"/>
      <c r="K8957" s="3"/>
      <c r="L8957" s="8"/>
      <c r="M8957" s="1"/>
      <c r="W8957" s="15"/>
    </row>
    <row r="8958" spans="2:23" ht="0" hidden="1" customHeight="1" x14ac:dyDescent="0.2">
      <c r="B8958" s="3"/>
      <c r="C8958" s="3"/>
      <c r="D8958" s="3"/>
      <c r="E8958" s="3"/>
      <c r="F8958" s="3"/>
      <c r="G8958" s="3"/>
      <c r="H8958" s="3"/>
      <c r="I8958" s="3"/>
      <c r="J8958" s="3"/>
      <c r="K8958" s="3"/>
      <c r="L8958" s="8"/>
      <c r="M8958" s="1"/>
      <c r="W8958" s="15"/>
    </row>
    <row r="8959" spans="2:23" ht="0" hidden="1" customHeight="1" x14ac:dyDescent="0.2">
      <c r="B8959" s="3"/>
      <c r="C8959" s="3"/>
      <c r="D8959" s="3"/>
      <c r="E8959" s="3"/>
      <c r="F8959" s="3"/>
      <c r="G8959" s="3"/>
      <c r="H8959" s="3"/>
      <c r="I8959" s="3"/>
      <c r="J8959" s="3"/>
      <c r="K8959" s="3"/>
      <c r="L8959" s="8"/>
      <c r="M8959" s="1"/>
      <c r="W8959" s="15"/>
    </row>
    <row r="8960" spans="2:23" ht="0" hidden="1" customHeight="1" x14ac:dyDescent="0.2">
      <c r="B8960" s="3"/>
      <c r="C8960" s="3"/>
      <c r="D8960" s="3"/>
      <c r="E8960" s="3"/>
      <c r="F8960" s="3"/>
      <c r="G8960" s="3"/>
      <c r="H8960" s="3"/>
      <c r="I8960" s="3"/>
      <c r="J8960" s="3"/>
      <c r="K8960" s="3"/>
      <c r="L8960" s="8"/>
      <c r="M8960" s="1"/>
      <c r="W8960" s="15"/>
    </row>
    <row r="8961" spans="2:23" ht="0" hidden="1" customHeight="1" x14ac:dyDescent="0.2">
      <c r="B8961" s="3"/>
      <c r="C8961" s="3"/>
      <c r="D8961" s="3"/>
      <c r="E8961" s="3"/>
      <c r="F8961" s="3"/>
      <c r="G8961" s="3"/>
      <c r="H8961" s="3"/>
      <c r="I8961" s="3"/>
      <c r="J8961" s="3"/>
      <c r="K8961" s="3"/>
      <c r="L8961" s="8"/>
      <c r="M8961" s="1"/>
      <c r="W8961" s="15"/>
    </row>
    <row r="8962" spans="2:23" ht="0" hidden="1" customHeight="1" x14ac:dyDescent="0.2">
      <c r="B8962" s="3"/>
      <c r="C8962" s="3"/>
      <c r="D8962" s="3"/>
      <c r="E8962" s="3"/>
      <c r="F8962" s="3"/>
      <c r="G8962" s="3"/>
      <c r="H8962" s="3"/>
      <c r="I8962" s="3"/>
      <c r="J8962" s="3"/>
      <c r="K8962" s="3"/>
      <c r="L8962" s="8"/>
      <c r="M8962" s="1"/>
      <c r="W8962" s="15"/>
    </row>
    <row r="8963" spans="2:23" ht="0" hidden="1" customHeight="1" x14ac:dyDescent="0.2">
      <c r="B8963" s="3"/>
      <c r="C8963" s="3"/>
      <c r="D8963" s="3"/>
      <c r="E8963" s="3"/>
      <c r="F8963" s="3"/>
      <c r="G8963" s="3"/>
      <c r="H8963" s="3"/>
      <c r="I8963" s="3"/>
      <c r="J8963" s="3"/>
      <c r="K8963" s="3"/>
      <c r="L8963" s="8"/>
      <c r="M8963" s="1"/>
      <c r="W8963" s="15"/>
    </row>
    <row r="8964" spans="2:23" ht="0" hidden="1" customHeight="1" x14ac:dyDescent="0.2">
      <c r="B8964" s="3"/>
      <c r="C8964" s="3"/>
      <c r="D8964" s="3"/>
      <c r="E8964" s="3"/>
      <c r="F8964" s="3"/>
      <c r="G8964" s="3"/>
      <c r="H8964" s="3"/>
      <c r="I8964" s="3"/>
      <c r="J8964" s="3"/>
      <c r="K8964" s="3"/>
      <c r="L8964" s="8"/>
      <c r="M8964" s="1"/>
      <c r="W8964" s="15"/>
    </row>
    <row r="8965" spans="2:23" ht="0" hidden="1" customHeight="1" x14ac:dyDescent="0.2">
      <c r="B8965" s="3"/>
      <c r="C8965" s="3"/>
      <c r="D8965" s="3"/>
      <c r="E8965" s="3"/>
      <c r="F8965" s="3"/>
      <c r="G8965" s="3"/>
      <c r="H8965" s="3"/>
      <c r="I8965" s="3"/>
      <c r="J8965" s="3"/>
      <c r="K8965" s="3"/>
      <c r="L8965" s="8"/>
      <c r="M8965" s="1"/>
      <c r="W8965" s="15"/>
    </row>
    <row r="8966" spans="2:23" ht="0" hidden="1" customHeight="1" x14ac:dyDescent="0.2">
      <c r="B8966" s="3"/>
      <c r="C8966" s="3"/>
      <c r="D8966" s="3"/>
      <c r="E8966" s="3"/>
      <c r="F8966" s="3"/>
      <c r="G8966" s="3"/>
      <c r="H8966" s="3"/>
      <c r="I8966" s="3"/>
      <c r="J8966" s="3"/>
      <c r="K8966" s="3"/>
      <c r="L8966" s="8"/>
      <c r="M8966" s="1"/>
      <c r="W8966" s="15"/>
    </row>
    <row r="8967" spans="2:23" ht="0" hidden="1" customHeight="1" x14ac:dyDescent="0.2">
      <c r="B8967" s="3"/>
      <c r="C8967" s="3"/>
      <c r="D8967" s="3"/>
      <c r="E8967" s="3"/>
      <c r="F8967" s="3"/>
      <c r="G8967" s="3"/>
      <c r="H8967" s="3"/>
      <c r="I8967" s="3"/>
      <c r="J8967" s="3"/>
      <c r="K8967" s="3"/>
      <c r="L8967" s="8"/>
      <c r="M8967" s="1"/>
      <c r="W8967" s="15"/>
    </row>
    <row r="8968" spans="2:23" ht="0" hidden="1" customHeight="1" x14ac:dyDescent="0.2">
      <c r="B8968" s="3"/>
      <c r="C8968" s="3"/>
      <c r="D8968" s="3"/>
      <c r="E8968" s="3"/>
      <c r="F8968" s="3"/>
      <c r="G8968" s="3"/>
      <c r="H8968" s="3"/>
      <c r="I8968" s="3"/>
      <c r="J8968" s="3"/>
      <c r="K8968" s="3"/>
      <c r="L8968" s="8"/>
      <c r="M8968" s="1"/>
      <c r="W8968" s="15"/>
    </row>
    <row r="8969" spans="2:23" ht="0" hidden="1" customHeight="1" x14ac:dyDescent="0.2">
      <c r="B8969" s="3"/>
      <c r="C8969" s="3"/>
      <c r="D8969" s="3"/>
      <c r="E8969" s="3"/>
      <c r="F8969" s="3"/>
      <c r="G8969" s="3"/>
      <c r="H8969" s="3"/>
      <c r="I8969" s="3"/>
      <c r="J8969" s="3"/>
      <c r="K8969" s="3"/>
      <c r="L8969" s="8"/>
      <c r="M8969" s="1"/>
      <c r="W8969" s="15"/>
    </row>
    <row r="8970" spans="2:23" ht="0" hidden="1" customHeight="1" x14ac:dyDescent="0.2">
      <c r="B8970" s="3"/>
      <c r="C8970" s="3"/>
      <c r="D8970" s="3"/>
      <c r="E8970" s="3"/>
      <c r="F8970" s="3"/>
      <c r="G8970" s="3"/>
      <c r="H8970" s="3"/>
      <c r="I8970" s="3"/>
      <c r="J8970" s="3"/>
      <c r="K8970" s="3"/>
      <c r="L8970" s="8"/>
      <c r="M8970" s="1"/>
      <c r="W8970" s="15"/>
    </row>
    <row r="8971" spans="2:23" ht="0" hidden="1" customHeight="1" x14ac:dyDescent="0.2">
      <c r="B8971" s="3"/>
      <c r="C8971" s="3"/>
      <c r="D8971" s="3"/>
      <c r="E8971" s="3"/>
      <c r="F8971" s="3"/>
      <c r="G8971" s="3"/>
      <c r="H8971" s="3"/>
      <c r="I8971" s="3"/>
      <c r="J8971" s="3"/>
      <c r="K8971" s="3"/>
      <c r="L8971" s="8"/>
      <c r="M8971" s="1"/>
      <c r="W8971" s="15"/>
    </row>
    <row r="8972" spans="2:23" ht="0" hidden="1" customHeight="1" x14ac:dyDescent="0.2">
      <c r="B8972" s="3"/>
      <c r="C8972" s="3"/>
      <c r="D8972" s="3"/>
      <c r="E8972" s="3"/>
      <c r="F8972" s="3"/>
      <c r="G8972" s="3"/>
      <c r="H8972" s="3"/>
      <c r="I8972" s="3"/>
      <c r="J8972" s="3"/>
      <c r="K8972" s="3"/>
      <c r="L8972" s="8"/>
      <c r="M8972" s="1"/>
      <c r="W8972" s="15"/>
    </row>
    <row r="8973" spans="2:23" ht="0" hidden="1" customHeight="1" x14ac:dyDescent="0.2">
      <c r="B8973" s="3"/>
      <c r="C8973" s="3"/>
      <c r="D8973" s="3"/>
      <c r="E8973" s="3"/>
      <c r="F8973" s="3"/>
      <c r="G8973" s="3"/>
      <c r="H8973" s="3"/>
      <c r="I8973" s="3"/>
      <c r="J8973" s="3"/>
      <c r="K8973" s="3"/>
      <c r="L8973" s="8"/>
      <c r="M8973" s="1"/>
      <c r="W8973" s="15"/>
    </row>
    <row r="8974" spans="2:23" ht="0" hidden="1" customHeight="1" x14ac:dyDescent="0.2">
      <c r="B8974" s="3"/>
      <c r="C8974" s="3"/>
      <c r="D8974" s="3"/>
      <c r="E8974" s="3"/>
      <c r="F8974" s="3"/>
      <c r="G8974" s="3"/>
      <c r="H8974" s="3"/>
      <c r="I8974" s="3"/>
      <c r="J8974" s="3"/>
      <c r="K8974" s="3"/>
      <c r="L8974" s="8"/>
      <c r="M8974" s="1"/>
      <c r="W8974" s="15"/>
    </row>
    <row r="8975" spans="2:23" ht="0" hidden="1" customHeight="1" x14ac:dyDescent="0.2">
      <c r="B8975" s="3"/>
      <c r="C8975" s="3"/>
      <c r="D8975" s="3"/>
      <c r="E8975" s="3"/>
      <c r="F8975" s="3"/>
      <c r="G8975" s="3"/>
      <c r="H8975" s="3"/>
      <c r="I8975" s="3"/>
      <c r="J8975" s="3"/>
      <c r="K8975" s="3"/>
      <c r="L8975" s="8"/>
      <c r="M8975" s="1"/>
      <c r="W8975" s="15"/>
    </row>
    <row r="8976" spans="2:23" ht="0" hidden="1" customHeight="1" x14ac:dyDescent="0.2">
      <c r="B8976" s="3"/>
      <c r="C8976" s="3"/>
      <c r="D8976" s="3"/>
      <c r="E8976" s="3"/>
      <c r="F8976" s="3"/>
      <c r="G8976" s="3"/>
      <c r="H8976" s="3"/>
      <c r="I8976" s="3"/>
      <c r="J8976" s="3"/>
      <c r="K8976" s="3"/>
      <c r="L8976" s="8"/>
      <c r="M8976" s="1"/>
      <c r="W8976" s="15"/>
    </row>
    <row r="8977" spans="2:23" ht="0" hidden="1" customHeight="1" x14ac:dyDescent="0.2">
      <c r="B8977" s="3"/>
      <c r="C8977" s="3"/>
      <c r="D8977" s="3"/>
      <c r="E8977" s="3"/>
      <c r="F8977" s="3"/>
      <c r="G8977" s="3"/>
      <c r="H8977" s="3"/>
      <c r="I8977" s="3"/>
      <c r="J8977" s="3"/>
      <c r="K8977" s="3"/>
      <c r="L8977" s="8"/>
      <c r="M8977" s="1"/>
      <c r="W8977" s="15"/>
    </row>
    <row r="8978" spans="2:23" ht="0" hidden="1" customHeight="1" x14ac:dyDescent="0.2">
      <c r="B8978" s="3"/>
      <c r="C8978" s="3"/>
      <c r="D8978" s="3"/>
      <c r="E8978" s="3"/>
      <c r="F8978" s="3"/>
      <c r="G8978" s="3"/>
      <c r="H8978" s="3"/>
      <c r="I8978" s="3"/>
      <c r="J8978" s="3"/>
      <c r="K8978" s="3"/>
      <c r="L8978" s="8"/>
      <c r="M8978" s="1"/>
      <c r="W8978" s="15"/>
    </row>
    <row r="8979" spans="2:23" ht="0" hidden="1" customHeight="1" x14ac:dyDescent="0.2">
      <c r="B8979" s="3"/>
      <c r="C8979" s="3"/>
      <c r="D8979" s="3"/>
      <c r="E8979" s="3"/>
      <c r="F8979" s="3"/>
      <c r="G8979" s="3"/>
      <c r="H8979" s="3"/>
      <c r="I8979" s="3"/>
      <c r="J8979" s="3"/>
      <c r="K8979" s="3"/>
      <c r="L8979" s="8"/>
      <c r="M8979" s="1"/>
      <c r="W8979" s="15"/>
    </row>
    <row r="8980" spans="2:23" ht="0" hidden="1" customHeight="1" x14ac:dyDescent="0.2">
      <c r="B8980" s="3"/>
      <c r="C8980" s="3"/>
      <c r="D8980" s="3"/>
      <c r="E8980" s="3"/>
      <c r="F8980" s="3"/>
      <c r="G8980" s="3"/>
      <c r="H8980" s="3"/>
      <c r="I8980" s="3"/>
      <c r="J8980" s="3"/>
      <c r="K8980" s="3"/>
      <c r="L8980" s="8"/>
      <c r="M8980" s="1"/>
      <c r="W8980" s="15"/>
    </row>
    <row r="8981" spans="2:23" ht="0" hidden="1" customHeight="1" x14ac:dyDescent="0.2">
      <c r="B8981" s="3"/>
      <c r="C8981" s="3"/>
      <c r="D8981" s="3"/>
      <c r="E8981" s="3"/>
      <c r="F8981" s="3"/>
      <c r="G8981" s="3"/>
      <c r="H8981" s="3"/>
      <c r="I8981" s="3"/>
      <c r="J8981" s="3"/>
      <c r="K8981" s="3"/>
      <c r="L8981" s="8"/>
      <c r="M8981" s="1"/>
      <c r="W8981" s="15"/>
    </row>
    <row r="8982" spans="2:23" ht="0" hidden="1" customHeight="1" x14ac:dyDescent="0.2">
      <c r="B8982" s="3"/>
      <c r="C8982" s="3"/>
      <c r="D8982" s="3"/>
      <c r="E8982" s="3"/>
      <c r="F8982" s="3"/>
      <c r="G8982" s="3"/>
      <c r="H8982" s="3"/>
      <c r="I8982" s="3"/>
      <c r="J8982" s="3"/>
      <c r="K8982" s="3"/>
      <c r="L8982" s="8"/>
      <c r="M8982" s="1"/>
      <c r="W8982" s="15"/>
    </row>
    <row r="8983" spans="2:23" ht="0" hidden="1" customHeight="1" x14ac:dyDescent="0.2">
      <c r="B8983" s="3"/>
      <c r="C8983" s="3"/>
      <c r="D8983" s="3"/>
      <c r="E8983" s="3"/>
      <c r="F8983" s="3"/>
      <c r="G8983" s="3"/>
      <c r="H8983" s="3"/>
      <c r="I8983" s="3"/>
      <c r="J8983" s="3"/>
      <c r="K8983" s="3"/>
      <c r="L8983" s="8"/>
      <c r="M8983" s="1"/>
      <c r="W8983" s="15"/>
    </row>
    <row r="8984" spans="2:23" ht="0" hidden="1" customHeight="1" x14ac:dyDescent="0.2">
      <c r="B8984" s="3"/>
      <c r="C8984" s="3"/>
      <c r="D8984" s="3"/>
      <c r="E8984" s="3"/>
      <c r="F8984" s="3"/>
      <c r="G8984" s="3"/>
      <c r="H8984" s="3"/>
      <c r="I8984" s="3"/>
      <c r="J8984" s="3"/>
      <c r="K8984" s="3"/>
      <c r="L8984" s="8"/>
      <c r="M8984" s="1"/>
      <c r="W8984" s="15"/>
    </row>
    <row r="8985" spans="2:23" ht="0" hidden="1" customHeight="1" x14ac:dyDescent="0.2">
      <c r="B8985" s="3"/>
      <c r="C8985" s="3"/>
      <c r="D8985" s="3"/>
      <c r="E8985" s="3"/>
      <c r="F8985" s="3"/>
      <c r="G8985" s="3"/>
      <c r="H8985" s="3"/>
      <c r="I8985" s="3"/>
      <c r="J8985" s="3"/>
      <c r="K8985" s="3"/>
      <c r="L8985" s="8"/>
      <c r="M8985" s="1"/>
      <c r="W8985" s="15"/>
    </row>
    <row r="8986" spans="2:23" ht="0" hidden="1" customHeight="1" x14ac:dyDescent="0.2">
      <c r="B8986" s="3"/>
      <c r="C8986" s="3"/>
      <c r="D8986" s="3"/>
      <c r="E8986" s="3"/>
      <c r="F8986" s="3"/>
      <c r="G8986" s="3"/>
      <c r="H8986" s="3"/>
      <c r="I8986" s="3"/>
      <c r="J8986" s="3"/>
      <c r="K8986" s="3"/>
      <c r="L8986" s="8"/>
      <c r="M8986" s="1"/>
      <c r="W8986" s="15"/>
    </row>
    <row r="8987" spans="2:23" ht="0" hidden="1" customHeight="1" x14ac:dyDescent="0.2">
      <c r="B8987" s="3"/>
      <c r="C8987" s="3"/>
      <c r="D8987" s="3"/>
      <c r="E8987" s="3"/>
      <c r="F8987" s="3"/>
      <c r="G8987" s="3"/>
      <c r="H8987" s="3"/>
      <c r="I8987" s="3"/>
      <c r="J8987" s="3"/>
      <c r="K8987" s="3"/>
      <c r="L8987" s="8"/>
      <c r="M8987" s="1"/>
      <c r="W8987" s="15"/>
    </row>
    <row r="8988" spans="2:23" ht="0" hidden="1" customHeight="1" x14ac:dyDescent="0.2">
      <c r="B8988" s="3"/>
      <c r="C8988" s="3"/>
      <c r="D8988" s="3"/>
      <c r="E8988" s="3"/>
      <c r="F8988" s="3"/>
      <c r="G8988" s="3"/>
      <c r="H8988" s="3"/>
      <c r="I8988" s="3"/>
      <c r="J8988" s="3"/>
      <c r="K8988" s="3"/>
      <c r="L8988" s="8"/>
      <c r="M8988" s="1"/>
      <c r="W8988" s="15"/>
    </row>
    <row r="8989" spans="2:23" ht="0" hidden="1" customHeight="1" x14ac:dyDescent="0.2">
      <c r="B8989" s="3"/>
      <c r="C8989" s="3"/>
      <c r="D8989" s="3"/>
      <c r="E8989" s="3"/>
      <c r="F8989" s="3"/>
      <c r="G8989" s="3"/>
      <c r="H8989" s="3"/>
      <c r="I8989" s="3"/>
      <c r="J8989" s="3"/>
      <c r="K8989" s="3"/>
      <c r="L8989" s="8"/>
      <c r="M8989" s="1"/>
      <c r="W8989" s="15"/>
    </row>
    <row r="8990" spans="2:23" ht="0" hidden="1" customHeight="1" x14ac:dyDescent="0.2">
      <c r="B8990" s="3"/>
      <c r="C8990" s="3"/>
      <c r="D8990" s="3"/>
      <c r="E8990" s="3"/>
      <c r="F8990" s="3"/>
      <c r="G8990" s="3"/>
      <c r="H8990" s="3"/>
      <c r="I8990" s="3"/>
      <c r="J8990" s="3"/>
      <c r="K8990" s="3"/>
      <c r="L8990" s="8"/>
      <c r="M8990" s="1"/>
      <c r="W8990" s="15"/>
    </row>
    <row r="8991" spans="2:23" ht="0" hidden="1" customHeight="1" x14ac:dyDescent="0.2">
      <c r="B8991" s="3"/>
      <c r="C8991" s="3"/>
      <c r="D8991" s="3"/>
      <c r="E8991" s="3"/>
      <c r="F8991" s="3"/>
      <c r="G8991" s="3"/>
      <c r="H8991" s="3"/>
      <c r="I8991" s="3"/>
      <c r="J8991" s="3"/>
      <c r="K8991" s="3"/>
      <c r="L8991" s="8"/>
      <c r="M8991" s="1"/>
      <c r="W8991" s="15"/>
    </row>
    <row r="8992" spans="2:23" ht="0" hidden="1" customHeight="1" x14ac:dyDescent="0.2">
      <c r="B8992" s="3"/>
      <c r="C8992" s="3"/>
      <c r="D8992" s="3"/>
      <c r="E8992" s="3"/>
      <c r="F8992" s="3"/>
      <c r="G8992" s="3"/>
      <c r="H8992" s="3"/>
      <c r="I8992" s="3"/>
      <c r="J8992" s="3"/>
      <c r="K8992" s="3"/>
      <c r="L8992" s="8"/>
      <c r="M8992" s="1"/>
      <c r="W8992" s="15"/>
    </row>
    <row r="8993" spans="2:23" ht="0" hidden="1" customHeight="1" x14ac:dyDescent="0.2">
      <c r="B8993" s="3"/>
      <c r="C8993" s="3"/>
      <c r="D8993" s="3"/>
      <c r="E8993" s="3"/>
      <c r="F8993" s="3"/>
      <c r="G8993" s="3"/>
      <c r="H8993" s="3"/>
      <c r="I8993" s="3"/>
      <c r="J8993" s="3"/>
      <c r="K8993" s="3"/>
      <c r="L8993" s="8"/>
      <c r="M8993" s="1"/>
      <c r="W8993" s="15"/>
    </row>
    <row r="8994" spans="2:23" ht="0" hidden="1" customHeight="1" x14ac:dyDescent="0.2">
      <c r="B8994" s="3"/>
      <c r="C8994" s="3"/>
      <c r="D8994" s="3"/>
      <c r="E8994" s="3"/>
      <c r="F8994" s="3"/>
      <c r="G8994" s="3"/>
      <c r="H8994" s="3"/>
      <c r="I8994" s="3"/>
      <c r="J8994" s="3"/>
      <c r="K8994" s="3"/>
      <c r="L8994" s="8"/>
      <c r="M8994" s="1"/>
      <c r="W8994" s="15"/>
    </row>
    <row r="8995" spans="2:23" ht="0" hidden="1" customHeight="1" x14ac:dyDescent="0.2">
      <c r="B8995" s="3"/>
      <c r="C8995" s="3"/>
      <c r="D8995" s="3"/>
      <c r="E8995" s="3"/>
      <c r="F8995" s="3"/>
      <c r="G8995" s="3"/>
      <c r="H8995" s="3"/>
      <c r="I8995" s="3"/>
      <c r="J8995" s="3"/>
      <c r="K8995" s="3"/>
      <c r="L8995" s="8"/>
      <c r="M8995" s="1"/>
      <c r="W8995" s="15"/>
    </row>
    <row r="8996" spans="2:23" ht="0" hidden="1" customHeight="1" x14ac:dyDescent="0.2">
      <c r="B8996" s="3"/>
      <c r="C8996" s="3"/>
      <c r="D8996" s="3"/>
      <c r="E8996" s="3"/>
      <c r="F8996" s="3"/>
      <c r="G8996" s="3"/>
      <c r="H8996" s="3"/>
      <c r="I8996" s="3"/>
      <c r="J8996" s="3"/>
      <c r="K8996" s="3"/>
      <c r="L8996" s="8"/>
      <c r="M8996" s="1"/>
      <c r="W8996" s="15"/>
    </row>
    <row r="8997" spans="2:23" ht="0" hidden="1" customHeight="1" x14ac:dyDescent="0.2">
      <c r="B8997" s="3"/>
      <c r="C8997" s="3"/>
      <c r="D8997" s="3"/>
      <c r="E8997" s="3"/>
      <c r="F8997" s="3"/>
      <c r="G8997" s="3"/>
      <c r="H8997" s="3"/>
      <c r="I8997" s="3"/>
      <c r="J8997" s="3"/>
      <c r="K8997" s="3"/>
      <c r="L8997" s="8"/>
      <c r="M8997" s="1"/>
      <c r="W8997" s="15"/>
    </row>
    <row r="8998" spans="2:23" ht="0" hidden="1" customHeight="1" x14ac:dyDescent="0.2">
      <c r="B8998" s="3"/>
      <c r="C8998" s="3"/>
      <c r="D8998" s="3"/>
      <c r="E8998" s="3"/>
      <c r="F8998" s="3"/>
      <c r="G8998" s="3"/>
      <c r="H8998" s="3"/>
      <c r="I8998" s="3"/>
      <c r="J8998" s="3"/>
      <c r="K8998" s="3"/>
      <c r="L8998" s="8"/>
      <c r="M8998" s="1"/>
      <c r="W8998" s="15"/>
    </row>
    <row r="8999" spans="2:23" ht="0" hidden="1" customHeight="1" x14ac:dyDescent="0.2">
      <c r="B8999" s="3"/>
      <c r="C8999" s="3"/>
      <c r="D8999" s="3"/>
      <c r="E8999" s="3"/>
      <c r="F8999" s="3"/>
      <c r="G8999" s="3"/>
      <c r="H8999" s="3"/>
      <c r="I8999" s="3"/>
      <c r="J8999" s="3"/>
      <c r="K8999" s="3"/>
      <c r="L8999" s="8"/>
      <c r="M8999" s="1"/>
      <c r="W8999" s="15"/>
    </row>
    <row r="9000" spans="2:23" ht="0" hidden="1" customHeight="1" x14ac:dyDescent="0.2">
      <c r="B9000" s="3"/>
      <c r="C9000" s="3"/>
      <c r="D9000" s="3"/>
      <c r="E9000" s="3"/>
      <c r="F9000" s="3"/>
      <c r="G9000" s="3"/>
      <c r="H9000" s="3"/>
      <c r="I9000" s="3"/>
      <c r="J9000" s="3"/>
      <c r="K9000" s="3"/>
      <c r="L9000" s="8"/>
      <c r="M9000" s="1"/>
      <c r="W9000" s="15"/>
    </row>
    <row r="9001" spans="2:23" ht="0" hidden="1" customHeight="1" x14ac:dyDescent="0.2">
      <c r="B9001" s="3"/>
      <c r="C9001" s="3"/>
      <c r="D9001" s="3"/>
      <c r="E9001" s="3"/>
      <c r="F9001" s="3"/>
      <c r="G9001" s="3"/>
      <c r="H9001" s="3"/>
      <c r="I9001" s="3"/>
      <c r="J9001" s="3"/>
      <c r="K9001" s="3"/>
      <c r="L9001" s="8"/>
      <c r="M9001" s="1"/>
      <c r="W9001" s="15"/>
    </row>
    <row r="9002" spans="2:23" ht="0" hidden="1" customHeight="1" x14ac:dyDescent="0.2">
      <c r="B9002" s="3"/>
      <c r="C9002" s="3"/>
      <c r="D9002" s="3"/>
      <c r="E9002" s="3"/>
      <c r="F9002" s="3"/>
      <c r="G9002" s="3"/>
      <c r="H9002" s="3"/>
      <c r="I9002" s="3"/>
      <c r="J9002" s="3"/>
      <c r="K9002" s="3"/>
      <c r="L9002" s="8"/>
      <c r="M9002" s="1"/>
      <c r="W9002" s="15"/>
    </row>
    <row r="9003" spans="2:23" ht="0" hidden="1" customHeight="1" x14ac:dyDescent="0.2">
      <c r="B9003" s="3"/>
      <c r="C9003" s="3"/>
      <c r="D9003" s="3"/>
      <c r="E9003" s="3"/>
      <c r="F9003" s="3"/>
      <c r="G9003" s="3"/>
      <c r="H9003" s="3"/>
      <c r="I9003" s="3"/>
      <c r="J9003" s="3"/>
      <c r="K9003" s="3"/>
      <c r="L9003" s="8"/>
      <c r="M9003" s="1"/>
      <c r="W9003" s="15"/>
    </row>
    <row r="9004" spans="2:23" ht="0" hidden="1" customHeight="1" x14ac:dyDescent="0.2">
      <c r="B9004" s="3"/>
      <c r="C9004" s="3"/>
      <c r="D9004" s="3"/>
      <c r="E9004" s="3"/>
      <c r="F9004" s="3"/>
      <c r="G9004" s="3"/>
      <c r="H9004" s="3"/>
      <c r="I9004" s="3"/>
      <c r="J9004" s="3"/>
      <c r="K9004" s="3"/>
      <c r="L9004" s="8"/>
      <c r="M9004" s="1"/>
      <c r="W9004" s="15"/>
    </row>
    <row r="9005" spans="2:23" ht="0" hidden="1" customHeight="1" x14ac:dyDescent="0.2">
      <c r="B9005" s="3"/>
      <c r="C9005" s="3"/>
      <c r="D9005" s="3"/>
      <c r="E9005" s="3"/>
      <c r="F9005" s="3"/>
      <c r="G9005" s="3"/>
      <c r="H9005" s="3"/>
      <c r="I9005" s="3"/>
      <c r="J9005" s="3"/>
      <c r="K9005" s="3"/>
      <c r="L9005" s="8"/>
      <c r="M9005" s="1"/>
      <c r="W9005" s="15"/>
    </row>
    <row r="9006" spans="2:23" ht="0" hidden="1" customHeight="1" x14ac:dyDescent="0.2">
      <c r="B9006" s="3"/>
      <c r="C9006" s="3"/>
      <c r="D9006" s="3"/>
      <c r="E9006" s="3"/>
      <c r="F9006" s="3"/>
      <c r="G9006" s="3"/>
      <c r="H9006" s="3"/>
      <c r="I9006" s="3"/>
      <c r="J9006" s="3"/>
      <c r="K9006" s="3"/>
      <c r="L9006" s="8"/>
      <c r="M9006" s="1"/>
      <c r="W9006" s="15"/>
    </row>
    <row r="9007" spans="2:23" ht="0" hidden="1" customHeight="1" x14ac:dyDescent="0.2">
      <c r="B9007" s="3"/>
      <c r="C9007" s="3"/>
      <c r="D9007" s="3"/>
      <c r="E9007" s="3"/>
      <c r="F9007" s="3"/>
      <c r="G9007" s="3"/>
      <c r="H9007" s="3"/>
      <c r="I9007" s="3"/>
      <c r="J9007" s="3"/>
      <c r="K9007" s="3"/>
      <c r="L9007" s="8"/>
      <c r="M9007" s="1"/>
      <c r="W9007" s="15"/>
    </row>
    <row r="9008" spans="2:23" ht="0" hidden="1" customHeight="1" x14ac:dyDescent="0.2">
      <c r="B9008" s="3"/>
      <c r="C9008" s="3"/>
      <c r="D9008" s="3"/>
      <c r="E9008" s="3"/>
      <c r="F9008" s="3"/>
      <c r="G9008" s="3"/>
      <c r="H9008" s="3"/>
      <c r="I9008" s="3"/>
      <c r="J9008" s="3"/>
      <c r="K9008" s="3"/>
      <c r="L9008" s="8"/>
      <c r="M9008" s="1"/>
      <c r="W9008" s="15"/>
    </row>
    <row r="9009" spans="2:23" ht="0" hidden="1" customHeight="1" x14ac:dyDescent="0.2">
      <c r="B9009" s="3"/>
      <c r="C9009" s="3"/>
      <c r="D9009" s="3"/>
      <c r="E9009" s="3"/>
      <c r="F9009" s="3"/>
      <c r="G9009" s="3"/>
      <c r="H9009" s="3"/>
      <c r="I9009" s="3"/>
      <c r="J9009" s="3"/>
      <c r="K9009" s="3"/>
      <c r="L9009" s="8"/>
      <c r="M9009" s="1"/>
      <c r="W9009" s="15"/>
    </row>
    <row r="9010" spans="2:23" ht="0" hidden="1" customHeight="1" x14ac:dyDescent="0.2">
      <c r="B9010" s="3"/>
      <c r="C9010" s="3"/>
      <c r="D9010" s="3"/>
      <c r="E9010" s="3"/>
      <c r="F9010" s="3"/>
      <c r="G9010" s="3"/>
      <c r="H9010" s="3"/>
      <c r="I9010" s="3"/>
      <c r="J9010" s="3"/>
      <c r="K9010" s="3"/>
      <c r="L9010" s="8"/>
      <c r="M9010" s="1"/>
      <c r="W9010" s="15"/>
    </row>
    <row r="9011" spans="2:23" ht="0" hidden="1" customHeight="1" x14ac:dyDescent="0.2">
      <c r="B9011" s="3"/>
      <c r="C9011" s="3"/>
      <c r="D9011" s="3"/>
      <c r="E9011" s="3"/>
      <c r="F9011" s="3"/>
      <c r="G9011" s="3"/>
      <c r="H9011" s="3"/>
      <c r="I9011" s="3"/>
      <c r="J9011" s="3"/>
      <c r="K9011" s="3"/>
      <c r="L9011" s="8"/>
      <c r="M9011" s="1"/>
      <c r="W9011" s="15"/>
    </row>
    <row r="9012" spans="2:23" ht="0" hidden="1" customHeight="1" x14ac:dyDescent="0.2">
      <c r="B9012" s="3"/>
      <c r="C9012" s="3"/>
      <c r="D9012" s="3"/>
      <c r="E9012" s="3"/>
      <c r="F9012" s="3"/>
      <c r="G9012" s="3"/>
      <c r="H9012" s="3"/>
      <c r="I9012" s="3"/>
      <c r="J9012" s="3"/>
      <c r="K9012" s="3"/>
      <c r="L9012" s="8"/>
      <c r="M9012" s="1"/>
      <c r="W9012" s="15"/>
    </row>
    <row r="9013" spans="2:23" ht="0" hidden="1" customHeight="1" x14ac:dyDescent="0.2">
      <c r="B9013" s="3"/>
      <c r="C9013" s="3"/>
      <c r="D9013" s="3"/>
      <c r="E9013" s="3"/>
      <c r="F9013" s="3"/>
      <c r="G9013" s="3"/>
      <c r="H9013" s="3"/>
      <c r="I9013" s="3"/>
      <c r="J9013" s="3"/>
      <c r="K9013" s="3"/>
      <c r="L9013" s="8"/>
      <c r="M9013" s="1"/>
      <c r="W9013" s="15"/>
    </row>
    <row r="9014" spans="2:23" ht="0" hidden="1" customHeight="1" x14ac:dyDescent="0.2">
      <c r="B9014" s="3"/>
      <c r="C9014" s="3"/>
      <c r="D9014" s="3"/>
      <c r="E9014" s="3"/>
      <c r="F9014" s="3"/>
      <c r="G9014" s="3"/>
      <c r="H9014" s="3"/>
      <c r="I9014" s="3"/>
      <c r="J9014" s="3"/>
      <c r="K9014" s="3"/>
      <c r="L9014" s="8"/>
      <c r="M9014" s="1"/>
      <c r="W9014" s="15"/>
    </row>
    <row r="9015" spans="2:23" ht="0" hidden="1" customHeight="1" x14ac:dyDescent="0.2">
      <c r="B9015" s="3"/>
      <c r="C9015" s="3"/>
      <c r="D9015" s="3"/>
      <c r="E9015" s="3"/>
      <c r="F9015" s="3"/>
      <c r="G9015" s="3"/>
      <c r="H9015" s="3"/>
      <c r="I9015" s="3"/>
      <c r="J9015" s="3"/>
      <c r="K9015" s="3"/>
      <c r="L9015" s="8"/>
      <c r="M9015" s="1"/>
      <c r="W9015" s="15"/>
    </row>
    <row r="9016" spans="2:23" ht="0" hidden="1" customHeight="1" x14ac:dyDescent="0.2">
      <c r="B9016" s="3"/>
      <c r="C9016" s="3"/>
      <c r="D9016" s="3"/>
      <c r="E9016" s="3"/>
      <c r="F9016" s="3"/>
      <c r="G9016" s="3"/>
      <c r="H9016" s="3"/>
      <c r="I9016" s="3"/>
      <c r="J9016" s="3"/>
      <c r="K9016" s="3"/>
      <c r="L9016" s="8"/>
      <c r="M9016" s="1"/>
      <c r="W9016" s="15"/>
    </row>
    <row r="9017" spans="2:23" ht="0" hidden="1" customHeight="1" x14ac:dyDescent="0.2">
      <c r="B9017" s="3"/>
      <c r="C9017" s="3"/>
      <c r="D9017" s="3"/>
      <c r="E9017" s="3"/>
      <c r="F9017" s="3"/>
      <c r="G9017" s="3"/>
      <c r="H9017" s="3"/>
      <c r="I9017" s="3"/>
      <c r="J9017" s="3"/>
      <c r="K9017" s="3"/>
      <c r="L9017" s="8"/>
      <c r="M9017" s="1"/>
      <c r="W9017" s="15"/>
    </row>
    <row r="9018" spans="2:23" ht="0" hidden="1" customHeight="1" x14ac:dyDescent="0.2">
      <c r="B9018" s="3"/>
      <c r="C9018" s="3"/>
      <c r="D9018" s="3"/>
      <c r="E9018" s="3"/>
      <c r="F9018" s="3"/>
      <c r="G9018" s="3"/>
      <c r="H9018" s="3"/>
      <c r="I9018" s="3"/>
      <c r="J9018" s="3"/>
      <c r="K9018" s="3"/>
      <c r="L9018" s="8"/>
      <c r="M9018" s="1"/>
      <c r="W9018" s="15"/>
    </row>
    <row r="9019" spans="2:23" ht="0" hidden="1" customHeight="1" x14ac:dyDescent="0.2">
      <c r="B9019" s="3"/>
      <c r="C9019" s="3"/>
      <c r="D9019" s="3"/>
      <c r="E9019" s="3"/>
      <c r="F9019" s="3"/>
      <c r="G9019" s="3"/>
      <c r="H9019" s="3"/>
      <c r="I9019" s="3"/>
      <c r="J9019" s="3"/>
      <c r="K9019" s="3"/>
      <c r="L9019" s="8"/>
      <c r="M9019" s="1"/>
      <c r="W9019" s="15"/>
    </row>
    <row r="9020" spans="2:23" ht="0" hidden="1" customHeight="1" x14ac:dyDescent="0.2">
      <c r="B9020" s="3"/>
      <c r="C9020" s="3"/>
      <c r="D9020" s="3"/>
      <c r="E9020" s="3"/>
      <c r="F9020" s="3"/>
      <c r="G9020" s="3"/>
      <c r="H9020" s="3"/>
      <c r="I9020" s="3"/>
      <c r="J9020" s="3"/>
      <c r="K9020" s="3"/>
      <c r="L9020" s="8"/>
      <c r="M9020" s="1"/>
      <c r="W9020" s="15"/>
    </row>
    <row r="9021" spans="2:23" ht="0" hidden="1" customHeight="1" x14ac:dyDescent="0.2">
      <c r="B9021" s="3"/>
      <c r="C9021" s="3"/>
      <c r="D9021" s="3"/>
      <c r="E9021" s="3"/>
      <c r="F9021" s="3"/>
      <c r="G9021" s="3"/>
      <c r="H9021" s="3"/>
      <c r="I9021" s="3"/>
      <c r="J9021" s="3"/>
      <c r="K9021" s="3"/>
      <c r="L9021" s="8"/>
      <c r="M9021" s="1"/>
      <c r="W9021" s="15"/>
    </row>
    <row r="9022" spans="2:23" ht="0" hidden="1" customHeight="1" x14ac:dyDescent="0.2">
      <c r="B9022" s="3"/>
      <c r="C9022" s="3"/>
      <c r="D9022" s="3"/>
      <c r="E9022" s="3"/>
      <c r="F9022" s="3"/>
      <c r="G9022" s="3"/>
      <c r="H9022" s="3"/>
      <c r="I9022" s="3"/>
      <c r="J9022" s="3"/>
      <c r="K9022" s="3"/>
      <c r="L9022" s="8"/>
      <c r="M9022" s="1"/>
      <c r="W9022" s="15"/>
    </row>
    <row r="9023" spans="2:23" ht="0" hidden="1" customHeight="1" x14ac:dyDescent="0.2">
      <c r="B9023" s="3"/>
      <c r="C9023" s="3"/>
      <c r="D9023" s="3"/>
      <c r="E9023" s="3"/>
      <c r="F9023" s="3"/>
      <c r="G9023" s="3"/>
      <c r="H9023" s="3"/>
      <c r="I9023" s="3"/>
      <c r="J9023" s="3"/>
      <c r="K9023" s="3"/>
      <c r="L9023" s="8"/>
      <c r="M9023" s="1"/>
      <c r="W9023" s="15"/>
    </row>
    <row r="9024" spans="2:23" ht="0" hidden="1" customHeight="1" x14ac:dyDescent="0.2">
      <c r="B9024" s="3"/>
      <c r="C9024" s="3"/>
      <c r="D9024" s="3"/>
      <c r="E9024" s="3"/>
      <c r="F9024" s="3"/>
      <c r="G9024" s="3"/>
      <c r="H9024" s="3"/>
      <c r="I9024" s="3"/>
      <c r="J9024" s="3"/>
      <c r="K9024" s="3"/>
      <c r="L9024" s="8"/>
      <c r="M9024" s="1"/>
      <c r="W9024" s="15"/>
    </row>
    <row r="9025" spans="2:23" ht="0" hidden="1" customHeight="1" x14ac:dyDescent="0.2">
      <c r="B9025" s="3"/>
      <c r="C9025" s="3"/>
      <c r="D9025" s="3"/>
      <c r="E9025" s="3"/>
      <c r="F9025" s="3"/>
      <c r="G9025" s="3"/>
      <c r="H9025" s="3"/>
      <c r="I9025" s="3"/>
      <c r="J9025" s="3"/>
      <c r="K9025" s="3"/>
      <c r="L9025" s="8"/>
      <c r="M9025" s="1"/>
      <c r="W9025" s="15"/>
    </row>
    <row r="9026" spans="2:23" ht="0" hidden="1" customHeight="1" x14ac:dyDescent="0.2">
      <c r="B9026" s="3"/>
      <c r="C9026" s="3"/>
      <c r="D9026" s="3"/>
      <c r="E9026" s="3"/>
      <c r="F9026" s="3"/>
      <c r="G9026" s="3"/>
      <c r="H9026" s="3"/>
      <c r="I9026" s="3"/>
      <c r="J9026" s="3"/>
      <c r="K9026" s="3"/>
      <c r="L9026" s="8"/>
      <c r="M9026" s="1"/>
      <c r="W9026" s="15"/>
    </row>
    <row r="9027" spans="2:23" ht="0" hidden="1" customHeight="1" x14ac:dyDescent="0.2">
      <c r="B9027" s="3"/>
      <c r="C9027" s="3"/>
      <c r="D9027" s="3"/>
      <c r="E9027" s="3"/>
      <c r="F9027" s="3"/>
      <c r="G9027" s="3"/>
      <c r="H9027" s="3"/>
      <c r="I9027" s="3"/>
      <c r="J9027" s="3"/>
      <c r="K9027" s="3"/>
      <c r="L9027" s="8"/>
      <c r="M9027" s="1"/>
      <c r="W9027" s="15"/>
    </row>
    <row r="9028" spans="2:23" ht="0" hidden="1" customHeight="1" x14ac:dyDescent="0.2">
      <c r="B9028" s="3"/>
      <c r="C9028" s="3"/>
      <c r="D9028" s="3"/>
      <c r="E9028" s="3"/>
      <c r="F9028" s="3"/>
      <c r="G9028" s="3"/>
      <c r="H9028" s="3"/>
      <c r="I9028" s="3"/>
      <c r="J9028" s="3"/>
      <c r="K9028" s="3"/>
      <c r="L9028" s="8"/>
      <c r="M9028" s="1"/>
      <c r="W9028" s="15"/>
    </row>
    <row r="9029" spans="2:23" ht="0" hidden="1" customHeight="1" x14ac:dyDescent="0.2">
      <c r="B9029" s="3"/>
      <c r="C9029" s="3"/>
      <c r="D9029" s="3"/>
      <c r="E9029" s="3"/>
      <c r="F9029" s="3"/>
      <c r="G9029" s="3"/>
      <c r="H9029" s="3"/>
      <c r="I9029" s="3"/>
      <c r="J9029" s="3"/>
      <c r="K9029" s="3"/>
      <c r="L9029" s="8"/>
      <c r="M9029" s="1"/>
      <c r="W9029" s="15"/>
    </row>
    <row r="9030" spans="2:23" ht="0" hidden="1" customHeight="1" x14ac:dyDescent="0.2">
      <c r="B9030" s="3"/>
      <c r="C9030" s="3"/>
      <c r="D9030" s="3"/>
      <c r="E9030" s="3"/>
      <c r="F9030" s="3"/>
      <c r="G9030" s="3"/>
      <c r="H9030" s="3"/>
      <c r="I9030" s="3"/>
      <c r="J9030" s="3"/>
      <c r="K9030" s="3"/>
      <c r="L9030" s="8"/>
      <c r="M9030" s="1"/>
      <c r="W9030" s="15"/>
    </row>
    <row r="9031" spans="2:23" ht="0" hidden="1" customHeight="1" x14ac:dyDescent="0.2">
      <c r="B9031" s="3"/>
      <c r="C9031" s="3"/>
      <c r="D9031" s="3"/>
      <c r="E9031" s="3"/>
      <c r="F9031" s="3"/>
      <c r="G9031" s="3"/>
      <c r="H9031" s="3"/>
      <c r="I9031" s="3"/>
      <c r="J9031" s="3"/>
      <c r="K9031" s="3"/>
      <c r="L9031" s="8"/>
      <c r="M9031" s="1"/>
      <c r="W9031" s="15"/>
    </row>
    <row r="9032" spans="2:23" ht="0" hidden="1" customHeight="1" x14ac:dyDescent="0.2">
      <c r="B9032" s="3"/>
      <c r="C9032" s="3"/>
      <c r="D9032" s="3"/>
      <c r="E9032" s="3"/>
      <c r="F9032" s="3"/>
      <c r="G9032" s="3"/>
      <c r="H9032" s="3"/>
      <c r="I9032" s="3"/>
      <c r="J9032" s="3"/>
      <c r="K9032" s="3"/>
      <c r="L9032" s="8"/>
      <c r="M9032" s="1"/>
      <c r="W9032" s="15"/>
    </row>
    <row r="9033" spans="2:23" ht="0" hidden="1" customHeight="1" x14ac:dyDescent="0.2">
      <c r="B9033" s="3"/>
      <c r="C9033" s="3"/>
      <c r="D9033" s="3"/>
      <c r="E9033" s="3"/>
      <c r="F9033" s="3"/>
      <c r="G9033" s="3"/>
      <c r="H9033" s="3"/>
      <c r="I9033" s="3"/>
      <c r="J9033" s="3"/>
      <c r="K9033" s="3"/>
      <c r="L9033" s="8"/>
      <c r="M9033" s="1"/>
      <c r="W9033" s="15"/>
    </row>
    <row r="9034" spans="2:23" ht="0" hidden="1" customHeight="1" x14ac:dyDescent="0.2">
      <c r="B9034" s="3"/>
      <c r="C9034" s="3"/>
      <c r="D9034" s="3"/>
      <c r="E9034" s="3"/>
      <c r="F9034" s="3"/>
      <c r="G9034" s="3"/>
      <c r="H9034" s="3"/>
      <c r="I9034" s="3"/>
      <c r="J9034" s="3"/>
      <c r="K9034" s="3"/>
      <c r="L9034" s="8"/>
      <c r="M9034" s="1"/>
      <c r="W9034" s="15"/>
    </row>
    <row r="9035" spans="2:23" ht="0" hidden="1" customHeight="1" x14ac:dyDescent="0.2">
      <c r="B9035" s="3"/>
      <c r="C9035" s="3"/>
      <c r="D9035" s="3"/>
      <c r="E9035" s="3"/>
      <c r="F9035" s="3"/>
      <c r="G9035" s="3"/>
      <c r="H9035" s="3"/>
      <c r="I9035" s="3"/>
      <c r="J9035" s="3"/>
      <c r="K9035" s="3"/>
      <c r="L9035" s="8"/>
      <c r="M9035" s="1"/>
      <c r="W9035" s="15"/>
    </row>
    <row r="9036" spans="2:23" ht="0" hidden="1" customHeight="1" x14ac:dyDescent="0.2">
      <c r="B9036" s="3"/>
      <c r="C9036" s="3"/>
      <c r="D9036" s="3"/>
      <c r="E9036" s="3"/>
      <c r="F9036" s="3"/>
      <c r="G9036" s="3"/>
      <c r="H9036" s="3"/>
      <c r="I9036" s="3"/>
      <c r="J9036" s="3"/>
      <c r="K9036" s="3"/>
      <c r="L9036" s="8"/>
      <c r="M9036" s="1"/>
      <c r="W9036" s="15"/>
    </row>
    <row r="9037" spans="2:23" ht="0" hidden="1" customHeight="1" x14ac:dyDescent="0.2">
      <c r="B9037" s="3"/>
      <c r="C9037" s="3"/>
      <c r="D9037" s="3"/>
      <c r="E9037" s="3"/>
      <c r="F9037" s="3"/>
      <c r="G9037" s="3"/>
      <c r="H9037" s="3"/>
      <c r="I9037" s="3"/>
      <c r="J9037" s="3"/>
      <c r="K9037" s="3"/>
      <c r="L9037" s="8"/>
      <c r="M9037" s="1"/>
      <c r="W9037" s="15"/>
    </row>
    <row r="9038" spans="2:23" ht="0" hidden="1" customHeight="1" x14ac:dyDescent="0.2">
      <c r="B9038" s="3"/>
      <c r="C9038" s="3"/>
      <c r="D9038" s="3"/>
      <c r="E9038" s="3"/>
      <c r="F9038" s="3"/>
      <c r="G9038" s="3"/>
      <c r="H9038" s="3"/>
      <c r="I9038" s="3"/>
      <c r="J9038" s="3"/>
      <c r="K9038" s="3"/>
      <c r="L9038" s="8"/>
      <c r="M9038" s="1"/>
      <c r="W9038" s="15"/>
    </row>
    <row r="9039" spans="2:23" ht="0" hidden="1" customHeight="1" x14ac:dyDescent="0.2">
      <c r="B9039" s="3"/>
      <c r="C9039" s="3"/>
      <c r="D9039" s="3"/>
      <c r="E9039" s="3"/>
      <c r="F9039" s="3"/>
      <c r="G9039" s="3"/>
      <c r="H9039" s="3"/>
      <c r="I9039" s="3"/>
      <c r="J9039" s="3"/>
      <c r="K9039" s="3"/>
      <c r="L9039" s="8"/>
      <c r="M9039" s="1"/>
      <c r="W9039" s="15"/>
    </row>
    <row r="9040" spans="2:23" ht="0" hidden="1" customHeight="1" x14ac:dyDescent="0.2">
      <c r="B9040" s="3"/>
      <c r="C9040" s="3"/>
      <c r="D9040" s="3"/>
      <c r="E9040" s="3"/>
      <c r="F9040" s="3"/>
      <c r="G9040" s="3"/>
      <c r="H9040" s="3"/>
      <c r="I9040" s="3"/>
      <c r="J9040" s="3"/>
      <c r="K9040" s="3"/>
      <c r="L9040" s="8"/>
      <c r="M9040" s="1"/>
      <c r="W9040" s="15"/>
    </row>
    <row r="9041" spans="2:23" ht="0" hidden="1" customHeight="1" x14ac:dyDescent="0.2">
      <c r="B9041" s="3"/>
      <c r="C9041" s="3"/>
      <c r="D9041" s="3"/>
      <c r="E9041" s="3"/>
      <c r="F9041" s="3"/>
      <c r="G9041" s="3"/>
      <c r="H9041" s="3"/>
      <c r="I9041" s="3"/>
      <c r="J9041" s="3"/>
      <c r="K9041" s="3"/>
      <c r="L9041" s="8"/>
      <c r="M9041" s="1"/>
      <c r="W9041" s="15"/>
    </row>
    <row r="9042" spans="2:23" ht="0" hidden="1" customHeight="1" x14ac:dyDescent="0.2">
      <c r="B9042" s="3"/>
      <c r="C9042" s="3"/>
      <c r="D9042" s="3"/>
      <c r="E9042" s="3"/>
      <c r="F9042" s="3"/>
      <c r="G9042" s="3"/>
      <c r="H9042" s="3"/>
      <c r="I9042" s="3"/>
      <c r="J9042" s="3"/>
      <c r="K9042" s="3"/>
      <c r="L9042" s="8"/>
      <c r="M9042" s="1"/>
      <c r="W9042" s="15"/>
    </row>
    <row r="9043" spans="2:23" ht="0" hidden="1" customHeight="1" x14ac:dyDescent="0.2">
      <c r="B9043" s="3"/>
      <c r="C9043" s="3"/>
      <c r="D9043" s="3"/>
      <c r="E9043" s="3"/>
      <c r="F9043" s="3"/>
      <c r="G9043" s="3"/>
      <c r="H9043" s="3"/>
      <c r="I9043" s="3"/>
      <c r="J9043" s="3"/>
      <c r="K9043" s="3"/>
      <c r="L9043" s="8"/>
      <c r="M9043" s="1"/>
      <c r="W9043" s="15"/>
    </row>
    <row r="9044" spans="2:23" ht="0" hidden="1" customHeight="1" x14ac:dyDescent="0.2">
      <c r="B9044" s="3"/>
      <c r="C9044" s="3"/>
      <c r="D9044" s="3"/>
      <c r="E9044" s="3"/>
      <c r="F9044" s="3"/>
      <c r="G9044" s="3"/>
      <c r="H9044" s="3"/>
      <c r="I9044" s="3"/>
      <c r="J9044" s="3"/>
      <c r="K9044" s="3"/>
      <c r="L9044" s="8"/>
      <c r="M9044" s="1"/>
      <c r="W9044" s="15"/>
    </row>
    <row r="9045" spans="2:23" ht="0" hidden="1" customHeight="1" x14ac:dyDescent="0.2">
      <c r="B9045" s="3"/>
      <c r="C9045" s="3"/>
      <c r="D9045" s="3"/>
      <c r="E9045" s="3"/>
      <c r="F9045" s="3"/>
      <c r="G9045" s="3"/>
      <c r="H9045" s="3"/>
      <c r="I9045" s="3"/>
      <c r="J9045" s="3"/>
      <c r="K9045" s="3"/>
      <c r="L9045" s="8"/>
      <c r="M9045" s="1"/>
      <c r="W9045" s="15"/>
    </row>
    <row r="9046" spans="2:23" ht="0" hidden="1" customHeight="1" x14ac:dyDescent="0.2">
      <c r="B9046" s="3"/>
      <c r="C9046" s="3"/>
      <c r="D9046" s="3"/>
      <c r="E9046" s="3"/>
      <c r="F9046" s="3"/>
      <c r="G9046" s="3"/>
      <c r="H9046" s="3"/>
      <c r="I9046" s="3"/>
      <c r="J9046" s="3"/>
      <c r="K9046" s="3"/>
      <c r="L9046" s="8"/>
      <c r="M9046" s="1"/>
      <c r="W9046" s="15"/>
    </row>
    <row r="9047" spans="2:23" ht="0" hidden="1" customHeight="1" x14ac:dyDescent="0.2">
      <c r="B9047" s="3"/>
      <c r="C9047" s="3"/>
      <c r="D9047" s="3"/>
      <c r="E9047" s="3"/>
      <c r="F9047" s="3"/>
      <c r="G9047" s="3"/>
      <c r="H9047" s="3"/>
      <c r="I9047" s="3"/>
      <c r="J9047" s="3"/>
      <c r="K9047" s="3"/>
      <c r="L9047" s="8"/>
      <c r="M9047" s="1"/>
      <c r="W9047" s="15"/>
    </row>
    <row r="9048" spans="2:23" ht="0" hidden="1" customHeight="1" x14ac:dyDescent="0.2">
      <c r="B9048" s="3"/>
      <c r="C9048" s="3"/>
      <c r="D9048" s="3"/>
      <c r="E9048" s="3"/>
      <c r="F9048" s="3"/>
      <c r="G9048" s="3"/>
      <c r="H9048" s="3"/>
      <c r="I9048" s="3"/>
      <c r="J9048" s="3"/>
      <c r="K9048" s="3"/>
      <c r="L9048" s="8"/>
      <c r="M9048" s="1"/>
      <c r="W9048" s="15"/>
    </row>
    <row r="9049" spans="2:23" ht="0" hidden="1" customHeight="1" x14ac:dyDescent="0.2">
      <c r="B9049" s="3"/>
      <c r="C9049" s="3"/>
      <c r="D9049" s="3"/>
      <c r="E9049" s="3"/>
      <c r="F9049" s="3"/>
      <c r="G9049" s="3"/>
      <c r="H9049" s="3"/>
      <c r="I9049" s="3"/>
      <c r="J9049" s="3"/>
      <c r="K9049" s="3"/>
      <c r="L9049" s="8"/>
      <c r="M9049" s="1"/>
      <c r="W9049" s="15"/>
    </row>
    <row r="9050" spans="2:23" ht="0" hidden="1" customHeight="1" x14ac:dyDescent="0.2">
      <c r="B9050" s="3"/>
      <c r="C9050" s="3"/>
      <c r="D9050" s="3"/>
      <c r="E9050" s="3"/>
      <c r="F9050" s="3"/>
      <c r="G9050" s="3"/>
      <c r="H9050" s="3"/>
      <c r="I9050" s="3"/>
      <c r="J9050" s="3"/>
      <c r="K9050" s="3"/>
      <c r="L9050" s="8"/>
      <c r="M9050" s="1"/>
      <c r="W9050" s="15"/>
    </row>
    <row r="9051" spans="2:23" ht="0" hidden="1" customHeight="1" x14ac:dyDescent="0.2">
      <c r="B9051" s="3"/>
      <c r="C9051" s="3"/>
      <c r="D9051" s="3"/>
      <c r="E9051" s="3"/>
      <c r="F9051" s="3"/>
      <c r="G9051" s="3"/>
      <c r="H9051" s="3"/>
      <c r="I9051" s="3"/>
      <c r="J9051" s="3"/>
      <c r="K9051" s="3"/>
      <c r="L9051" s="8"/>
      <c r="M9051" s="1"/>
      <c r="W9051" s="15"/>
    </row>
    <row r="9052" spans="2:23" ht="0" hidden="1" customHeight="1" x14ac:dyDescent="0.2">
      <c r="B9052" s="3"/>
      <c r="C9052" s="3"/>
      <c r="D9052" s="3"/>
      <c r="E9052" s="3"/>
      <c r="F9052" s="3"/>
      <c r="G9052" s="3"/>
      <c r="H9052" s="3"/>
      <c r="I9052" s="3"/>
      <c r="J9052" s="3"/>
      <c r="K9052" s="3"/>
      <c r="L9052" s="8"/>
      <c r="M9052" s="1"/>
      <c r="W9052" s="15"/>
    </row>
    <row r="9053" spans="2:23" ht="0" hidden="1" customHeight="1" x14ac:dyDescent="0.2">
      <c r="B9053" s="3"/>
      <c r="C9053" s="3"/>
      <c r="D9053" s="3"/>
      <c r="E9053" s="3"/>
      <c r="F9053" s="3"/>
      <c r="G9053" s="3"/>
      <c r="H9053" s="3"/>
      <c r="I9053" s="3"/>
      <c r="J9053" s="3"/>
      <c r="K9053" s="3"/>
      <c r="L9053" s="8"/>
      <c r="M9053" s="1"/>
      <c r="W9053" s="15"/>
    </row>
    <row r="9054" spans="2:23" ht="0" hidden="1" customHeight="1" x14ac:dyDescent="0.2">
      <c r="B9054" s="3"/>
      <c r="C9054" s="3"/>
      <c r="D9054" s="3"/>
      <c r="E9054" s="3"/>
      <c r="F9054" s="3"/>
      <c r="G9054" s="3"/>
      <c r="H9054" s="3"/>
      <c r="I9054" s="3"/>
      <c r="J9054" s="3"/>
      <c r="K9054" s="3"/>
      <c r="L9054" s="8"/>
      <c r="M9054" s="1"/>
      <c r="W9054" s="15"/>
    </row>
    <row r="9055" spans="2:23" ht="0" hidden="1" customHeight="1" x14ac:dyDescent="0.2">
      <c r="B9055" s="3"/>
      <c r="C9055" s="3"/>
      <c r="D9055" s="3"/>
      <c r="E9055" s="3"/>
      <c r="F9055" s="3"/>
      <c r="G9055" s="3"/>
      <c r="H9055" s="3"/>
      <c r="I9055" s="3"/>
      <c r="J9055" s="3"/>
      <c r="K9055" s="3"/>
      <c r="L9055" s="8"/>
      <c r="M9055" s="1"/>
      <c r="W9055" s="15"/>
    </row>
    <row r="9056" spans="2:23" ht="0" hidden="1" customHeight="1" x14ac:dyDescent="0.2">
      <c r="B9056" s="3"/>
      <c r="C9056" s="3"/>
      <c r="D9056" s="3"/>
      <c r="E9056" s="3"/>
      <c r="F9056" s="3"/>
      <c r="G9056" s="3"/>
      <c r="H9056" s="3"/>
      <c r="I9056" s="3"/>
      <c r="J9056" s="3"/>
      <c r="K9056" s="3"/>
      <c r="L9056" s="8"/>
      <c r="M9056" s="1"/>
      <c r="W9056" s="15"/>
    </row>
    <row r="9057" spans="2:23" ht="0" hidden="1" customHeight="1" x14ac:dyDescent="0.2">
      <c r="B9057" s="3"/>
      <c r="C9057" s="3"/>
      <c r="D9057" s="3"/>
      <c r="E9057" s="3"/>
      <c r="F9057" s="3"/>
      <c r="G9057" s="3"/>
      <c r="H9057" s="3"/>
      <c r="I9057" s="3"/>
      <c r="J9057" s="3"/>
      <c r="K9057" s="3"/>
      <c r="L9057" s="8"/>
      <c r="M9057" s="1"/>
      <c r="W9057" s="15"/>
    </row>
    <row r="9058" spans="2:23" ht="0" hidden="1" customHeight="1" x14ac:dyDescent="0.2">
      <c r="B9058" s="3"/>
      <c r="C9058" s="3"/>
      <c r="D9058" s="3"/>
      <c r="E9058" s="3"/>
      <c r="F9058" s="3"/>
      <c r="G9058" s="3"/>
      <c r="H9058" s="3"/>
      <c r="I9058" s="3"/>
      <c r="J9058" s="3"/>
      <c r="K9058" s="3"/>
      <c r="L9058" s="8"/>
      <c r="M9058" s="1"/>
      <c r="W9058" s="15"/>
    </row>
    <row r="9059" spans="2:23" ht="0" hidden="1" customHeight="1" x14ac:dyDescent="0.2">
      <c r="B9059" s="3"/>
      <c r="C9059" s="3"/>
      <c r="D9059" s="3"/>
      <c r="E9059" s="3"/>
      <c r="F9059" s="3"/>
      <c r="G9059" s="3"/>
      <c r="H9059" s="3"/>
      <c r="I9059" s="3"/>
      <c r="J9059" s="3"/>
      <c r="K9059" s="3"/>
      <c r="L9059" s="8"/>
      <c r="M9059" s="1"/>
      <c r="W9059" s="15"/>
    </row>
    <row r="9060" spans="2:23" ht="0" hidden="1" customHeight="1" x14ac:dyDescent="0.2">
      <c r="B9060" s="3"/>
      <c r="C9060" s="3"/>
      <c r="D9060" s="3"/>
      <c r="E9060" s="3"/>
      <c r="F9060" s="3"/>
      <c r="G9060" s="3"/>
      <c r="H9060" s="3"/>
      <c r="I9060" s="3"/>
      <c r="J9060" s="3"/>
      <c r="K9060" s="3"/>
      <c r="L9060" s="8"/>
      <c r="M9060" s="1"/>
      <c r="W9060" s="15"/>
    </row>
    <row r="9061" spans="2:23" ht="0" hidden="1" customHeight="1" x14ac:dyDescent="0.2">
      <c r="B9061" s="3"/>
      <c r="C9061" s="3"/>
      <c r="D9061" s="3"/>
      <c r="E9061" s="3"/>
      <c r="F9061" s="3"/>
      <c r="G9061" s="3"/>
      <c r="H9061" s="3"/>
      <c r="I9061" s="3"/>
      <c r="J9061" s="3"/>
      <c r="K9061" s="3"/>
      <c r="L9061" s="8"/>
      <c r="M9061" s="1"/>
      <c r="W9061" s="15"/>
    </row>
    <row r="9062" spans="2:23" ht="0" hidden="1" customHeight="1" x14ac:dyDescent="0.2">
      <c r="B9062" s="3"/>
      <c r="C9062" s="3"/>
      <c r="D9062" s="3"/>
      <c r="E9062" s="3"/>
      <c r="F9062" s="3"/>
      <c r="G9062" s="3"/>
      <c r="H9062" s="3"/>
      <c r="I9062" s="3"/>
      <c r="J9062" s="3"/>
      <c r="K9062" s="3"/>
      <c r="L9062" s="8"/>
      <c r="M9062" s="1"/>
      <c r="W9062" s="15"/>
    </row>
    <row r="9063" spans="2:23" ht="0" hidden="1" customHeight="1" x14ac:dyDescent="0.2">
      <c r="B9063" s="3"/>
      <c r="C9063" s="3"/>
      <c r="D9063" s="3"/>
      <c r="E9063" s="3"/>
      <c r="F9063" s="3"/>
      <c r="G9063" s="3"/>
      <c r="H9063" s="3"/>
      <c r="I9063" s="3"/>
      <c r="J9063" s="3"/>
      <c r="K9063" s="3"/>
      <c r="L9063" s="8"/>
      <c r="M9063" s="1"/>
      <c r="W9063" s="15"/>
    </row>
    <row r="9064" spans="2:23" ht="0" hidden="1" customHeight="1" x14ac:dyDescent="0.2">
      <c r="B9064" s="3"/>
      <c r="C9064" s="3"/>
      <c r="D9064" s="3"/>
      <c r="E9064" s="3"/>
      <c r="F9064" s="3"/>
      <c r="G9064" s="3"/>
      <c r="H9064" s="3"/>
      <c r="I9064" s="3"/>
      <c r="J9064" s="3"/>
      <c r="K9064" s="3"/>
      <c r="L9064" s="8"/>
      <c r="M9064" s="1"/>
      <c r="W9064" s="15"/>
    </row>
    <row r="9065" spans="2:23" ht="0" hidden="1" customHeight="1" x14ac:dyDescent="0.2">
      <c r="B9065" s="3"/>
      <c r="C9065" s="3"/>
      <c r="D9065" s="3"/>
      <c r="E9065" s="3"/>
      <c r="F9065" s="3"/>
      <c r="G9065" s="3"/>
      <c r="H9065" s="3"/>
      <c r="I9065" s="3"/>
      <c r="J9065" s="3"/>
      <c r="K9065" s="3"/>
      <c r="L9065" s="8"/>
      <c r="M9065" s="1"/>
      <c r="W9065" s="15"/>
    </row>
    <row r="9066" spans="2:23" ht="0" hidden="1" customHeight="1" x14ac:dyDescent="0.2">
      <c r="B9066" s="3"/>
      <c r="C9066" s="3"/>
      <c r="D9066" s="3"/>
      <c r="E9066" s="3"/>
      <c r="F9066" s="3"/>
      <c r="G9066" s="3"/>
      <c r="H9066" s="3"/>
      <c r="I9066" s="3"/>
      <c r="J9066" s="3"/>
      <c r="K9066" s="3"/>
      <c r="L9066" s="8"/>
      <c r="M9066" s="1"/>
      <c r="W9066" s="15"/>
    </row>
    <row r="9067" spans="2:23" ht="0" hidden="1" customHeight="1" x14ac:dyDescent="0.2">
      <c r="B9067" s="3"/>
      <c r="C9067" s="3"/>
      <c r="D9067" s="3"/>
      <c r="E9067" s="3"/>
      <c r="F9067" s="3"/>
      <c r="G9067" s="3"/>
      <c r="H9067" s="3"/>
      <c r="I9067" s="3"/>
      <c r="J9067" s="3"/>
      <c r="K9067" s="3"/>
      <c r="L9067" s="8"/>
      <c r="M9067" s="1"/>
      <c r="W9067" s="15"/>
    </row>
    <row r="9068" spans="2:23" ht="0" hidden="1" customHeight="1" x14ac:dyDescent="0.2">
      <c r="B9068" s="3"/>
      <c r="C9068" s="3"/>
      <c r="D9068" s="3"/>
      <c r="E9068" s="3"/>
      <c r="F9068" s="3"/>
      <c r="G9068" s="3"/>
      <c r="H9068" s="3"/>
      <c r="I9068" s="3"/>
      <c r="J9068" s="3"/>
      <c r="K9068" s="3"/>
      <c r="L9068" s="8"/>
      <c r="M9068" s="1"/>
      <c r="W9068" s="15"/>
    </row>
    <row r="9069" spans="2:23" ht="0" hidden="1" customHeight="1" x14ac:dyDescent="0.2">
      <c r="B9069" s="3"/>
      <c r="C9069" s="3"/>
      <c r="D9069" s="3"/>
      <c r="E9069" s="3"/>
      <c r="F9069" s="3"/>
      <c r="G9069" s="3"/>
      <c r="H9069" s="3"/>
      <c r="I9069" s="3"/>
      <c r="J9069" s="3"/>
      <c r="K9069" s="3"/>
      <c r="L9069" s="8"/>
      <c r="M9069" s="1"/>
      <c r="W9069" s="15"/>
    </row>
    <row r="9070" spans="2:23" ht="0" hidden="1" customHeight="1" x14ac:dyDescent="0.2">
      <c r="B9070" s="3"/>
      <c r="C9070" s="3"/>
      <c r="D9070" s="3"/>
      <c r="E9070" s="3"/>
      <c r="F9070" s="3"/>
      <c r="G9070" s="3"/>
      <c r="H9070" s="3"/>
      <c r="I9070" s="3"/>
      <c r="J9070" s="3"/>
      <c r="K9070" s="3"/>
      <c r="L9070" s="8"/>
      <c r="M9070" s="1"/>
      <c r="W9070" s="15"/>
    </row>
    <row r="9071" spans="2:23" ht="0" hidden="1" customHeight="1" x14ac:dyDescent="0.2">
      <c r="B9071" s="3"/>
      <c r="C9071" s="3"/>
      <c r="D9071" s="3"/>
      <c r="E9071" s="3"/>
      <c r="F9071" s="3"/>
      <c r="G9071" s="3"/>
      <c r="H9071" s="3"/>
      <c r="I9071" s="3"/>
      <c r="J9071" s="3"/>
      <c r="K9071" s="3"/>
      <c r="L9071" s="8"/>
      <c r="M9071" s="1"/>
      <c r="W9071" s="15"/>
    </row>
    <row r="9072" spans="2:23" ht="0" hidden="1" customHeight="1" x14ac:dyDescent="0.2">
      <c r="B9072" s="3"/>
      <c r="C9072" s="3"/>
      <c r="D9072" s="3"/>
      <c r="E9072" s="3"/>
      <c r="F9072" s="3"/>
      <c r="G9072" s="3"/>
      <c r="H9072" s="3"/>
      <c r="I9072" s="3"/>
      <c r="J9072" s="3"/>
      <c r="K9072" s="3"/>
      <c r="L9072" s="8"/>
      <c r="M9072" s="1"/>
      <c r="W9072" s="15"/>
    </row>
    <row r="9073" spans="2:23" ht="0" hidden="1" customHeight="1" x14ac:dyDescent="0.2">
      <c r="B9073" s="3"/>
      <c r="C9073" s="3"/>
      <c r="D9073" s="3"/>
      <c r="E9073" s="3"/>
      <c r="F9073" s="3"/>
      <c r="G9073" s="3"/>
      <c r="H9073" s="3"/>
      <c r="I9073" s="3"/>
      <c r="J9073" s="3"/>
      <c r="K9073" s="3"/>
      <c r="L9073" s="8"/>
      <c r="M9073" s="1"/>
      <c r="W9073" s="15"/>
    </row>
    <row r="9074" spans="2:23" ht="0" hidden="1" customHeight="1" x14ac:dyDescent="0.2">
      <c r="B9074" s="3"/>
      <c r="C9074" s="3"/>
      <c r="D9074" s="3"/>
      <c r="E9074" s="3"/>
      <c r="F9074" s="3"/>
      <c r="G9074" s="3"/>
      <c r="H9074" s="3"/>
      <c r="I9074" s="3"/>
      <c r="J9074" s="3"/>
      <c r="K9074" s="3"/>
      <c r="L9074" s="8"/>
      <c r="M9074" s="1"/>
      <c r="W9074" s="15"/>
    </row>
    <row r="9075" spans="2:23" ht="0" hidden="1" customHeight="1" x14ac:dyDescent="0.2">
      <c r="B9075" s="3"/>
      <c r="C9075" s="3"/>
      <c r="D9075" s="3"/>
      <c r="E9075" s="3"/>
      <c r="F9075" s="3"/>
      <c r="G9075" s="3"/>
      <c r="H9075" s="3"/>
      <c r="I9075" s="3"/>
      <c r="J9075" s="3"/>
      <c r="K9075" s="3"/>
      <c r="L9075" s="8"/>
      <c r="M9075" s="1"/>
      <c r="W9075" s="15"/>
    </row>
    <row r="9076" spans="2:23" ht="0" hidden="1" customHeight="1" x14ac:dyDescent="0.2">
      <c r="B9076" s="3"/>
      <c r="C9076" s="3"/>
      <c r="D9076" s="3"/>
      <c r="E9076" s="3"/>
      <c r="F9076" s="3"/>
      <c r="G9076" s="3"/>
      <c r="H9076" s="3"/>
      <c r="I9076" s="3"/>
      <c r="J9076" s="3"/>
      <c r="K9076" s="3"/>
      <c r="L9076" s="8"/>
      <c r="M9076" s="1"/>
      <c r="W9076" s="15"/>
    </row>
    <row r="9077" spans="2:23" ht="0" hidden="1" customHeight="1" x14ac:dyDescent="0.2">
      <c r="B9077" s="3"/>
      <c r="C9077" s="3"/>
      <c r="D9077" s="3"/>
      <c r="E9077" s="3"/>
      <c r="F9077" s="3"/>
      <c r="G9077" s="3"/>
      <c r="H9077" s="3"/>
      <c r="I9077" s="3"/>
      <c r="J9077" s="3"/>
      <c r="K9077" s="3"/>
      <c r="L9077" s="8"/>
      <c r="M9077" s="1"/>
      <c r="W9077" s="15"/>
    </row>
    <row r="9078" spans="2:23" ht="0" hidden="1" customHeight="1" x14ac:dyDescent="0.2">
      <c r="B9078" s="3"/>
      <c r="C9078" s="3"/>
      <c r="D9078" s="3"/>
      <c r="E9078" s="3"/>
      <c r="F9078" s="3"/>
      <c r="G9078" s="3"/>
      <c r="H9078" s="3"/>
      <c r="I9078" s="3"/>
      <c r="J9078" s="3"/>
      <c r="K9078" s="3"/>
      <c r="L9078" s="8"/>
      <c r="M9078" s="1"/>
      <c r="W9078" s="15"/>
    </row>
    <row r="9079" spans="2:23" ht="0" hidden="1" customHeight="1" x14ac:dyDescent="0.2">
      <c r="B9079" s="3"/>
      <c r="C9079" s="3"/>
      <c r="D9079" s="3"/>
      <c r="E9079" s="3"/>
      <c r="F9079" s="3"/>
      <c r="G9079" s="3"/>
      <c r="H9079" s="3"/>
      <c r="I9079" s="3"/>
      <c r="J9079" s="3"/>
      <c r="K9079" s="3"/>
      <c r="L9079" s="8"/>
      <c r="M9079" s="1"/>
      <c r="W9079" s="15"/>
    </row>
    <row r="9080" spans="2:23" ht="0" hidden="1" customHeight="1" x14ac:dyDescent="0.2">
      <c r="B9080" s="3"/>
      <c r="C9080" s="3"/>
      <c r="D9080" s="3"/>
      <c r="E9080" s="3"/>
      <c r="F9080" s="3"/>
      <c r="G9080" s="3"/>
      <c r="H9080" s="3"/>
      <c r="I9080" s="3"/>
      <c r="J9080" s="3"/>
      <c r="K9080" s="3"/>
      <c r="L9080" s="8"/>
      <c r="M9080" s="1"/>
      <c r="W9080" s="15"/>
    </row>
    <row r="9081" spans="2:23" ht="0" hidden="1" customHeight="1" x14ac:dyDescent="0.2">
      <c r="B9081" s="3"/>
      <c r="C9081" s="3"/>
      <c r="D9081" s="3"/>
      <c r="E9081" s="3"/>
      <c r="F9081" s="3"/>
      <c r="G9081" s="3"/>
      <c r="H9081" s="3"/>
      <c r="I9081" s="3"/>
      <c r="J9081" s="3"/>
      <c r="K9081" s="3"/>
      <c r="L9081" s="8"/>
      <c r="M9081" s="1"/>
      <c r="W9081" s="15"/>
    </row>
    <row r="9082" spans="2:23" ht="0" hidden="1" customHeight="1" x14ac:dyDescent="0.2">
      <c r="B9082" s="3"/>
      <c r="C9082" s="3"/>
      <c r="D9082" s="3"/>
      <c r="E9082" s="3"/>
      <c r="F9082" s="3"/>
      <c r="G9082" s="3"/>
      <c r="H9082" s="3"/>
      <c r="I9082" s="3"/>
      <c r="J9082" s="3"/>
      <c r="K9082" s="3"/>
      <c r="L9082" s="8"/>
      <c r="M9082" s="1"/>
      <c r="W9082" s="15"/>
    </row>
    <row r="9083" spans="2:23" ht="0" hidden="1" customHeight="1" x14ac:dyDescent="0.2">
      <c r="B9083" s="3"/>
      <c r="C9083" s="3"/>
      <c r="D9083" s="3"/>
      <c r="E9083" s="3"/>
      <c r="F9083" s="3"/>
      <c r="G9083" s="3"/>
      <c r="H9083" s="3"/>
      <c r="I9083" s="3"/>
      <c r="J9083" s="3"/>
      <c r="K9083" s="3"/>
      <c r="L9083" s="8"/>
      <c r="M9083" s="1"/>
      <c r="W9083" s="15"/>
    </row>
    <row r="9084" spans="2:23" ht="0" hidden="1" customHeight="1" x14ac:dyDescent="0.2">
      <c r="B9084" s="3"/>
      <c r="C9084" s="3"/>
      <c r="D9084" s="3"/>
      <c r="E9084" s="3"/>
      <c r="F9084" s="3"/>
      <c r="G9084" s="3"/>
      <c r="H9084" s="3"/>
      <c r="I9084" s="3"/>
      <c r="J9084" s="3"/>
      <c r="K9084" s="3"/>
      <c r="L9084" s="8"/>
      <c r="M9084" s="1"/>
      <c r="W9084" s="15"/>
    </row>
    <row r="9085" spans="2:23" ht="0" hidden="1" customHeight="1" x14ac:dyDescent="0.2">
      <c r="B9085" s="3"/>
      <c r="C9085" s="3"/>
      <c r="D9085" s="3"/>
      <c r="E9085" s="3"/>
      <c r="F9085" s="3"/>
      <c r="G9085" s="3"/>
      <c r="H9085" s="3"/>
      <c r="I9085" s="3"/>
      <c r="J9085" s="3"/>
      <c r="K9085" s="3"/>
      <c r="L9085" s="8"/>
      <c r="M9085" s="1"/>
      <c r="W9085" s="15"/>
    </row>
    <row r="9086" spans="2:23" ht="0" hidden="1" customHeight="1" x14ac:dyDescent="0.2">
      <c r="B9086" s="3"/>
      <c r="C9086" s="3"/>
      <c r="D9086" s="3"/>
      <c r="E9086" s="3"/>
      <c r="F9086" s="3"/>
      <c r="G9086" s="3"/>
      <c r="H9086" s="3"/>
      <c r="I9086" s="3"/>
      <c r="J9086" s="3"/>
      <c r="K9086" s="3"/>
      <c r="L9086" s="8"/>
      <c r="M9086" s="1"/>
      <c r="W9086" s="15"/>
    </row>
    <row r="9087" spans="2:23" ht="0" hidden="1" customHeight="1" x14ac:dyDescent="0.2">
      <c r="B9087" s="3"/>
      <c r="C9087" s="3"/>
      <c r="D9087" s="3"/>
      <c r="E9087" s="3"/>
      <c r="F9087" s="3"/>
      <c r="G9087" s="3"/>
      <c r="H9087" s="3"/>
      <c r="I9087" s="3"/>
      <c r="J9087" s="3"/>
      <c r="K9087" s="3"/>
      <c r="L9087" s="8"/>
      <c r="M9087" s="1"/>
      <c r="W9087" s="15"/>
    </row>
    <row r="9088" spans="2:23" ht="0" hidden="1" customHeight="1" x14ac:dyDescent="0.2">
      <c r="B9088" s="3"/>
      <c r="C9088" s="3"/>
      <c r="D9088" s="3"/>
      <c r="E9088" s="3"/>
      <c r="F9088" s="3"/>
      <c r="G9088" s="3"/>
      <c r="H9088" s="3"/>
      <c r="I9088" s="3"/>
      <c r="J9088" s="3"/>
      <c r="K9088" s="3"/>
      <c r="L9088" s="8"/>
      <c r="M9088" s="1"/>
      <c r="W9088" s="15"/>
    </row>
    <row r="9089" spans="2:23" ht="0" hidden="1" customHeight="1" x14ac:dyDescent="0.2">
      <c r="B9089" s="3"/>
      <c r="C9089" s="3"/>
      <c r="D9089" s="3"/>
      <c r="E9089" s="3"/>
      <c r="F9089" s="3"/>
      <c r="G9089" s="3"/>
      <c r="H9089" s="3"/>
      <c r="I9089" s="3"/>
      <c r="J9089" s="3"/>
      <c r="K9089" s="3"/>
      <c r="L9089" s="8"/>
      <c r="M9089" s="1"/>
      <c r="W9089" s="15"/>
    </row>
    <row r="9090" spans="2:23" ht="0" hidden="1" customHeight="1" x14ac:dyDescent="0.2">
      <c r="B9090" s="3"/>
      <c r="C9090" s="3"/>
      <c r="D9090" s="3"/>
      <c r="E9090" s="3"/>
      <c r="F9090" s="3"/>
      <c r="G9090" s="3"/>
      <c r="H9090" s="3"/>
      <c r="I9090" s="3"/>
      <c r="J9090" s="3"/>
      <c r="K9090" s="3"/>
      <c r="L9090" s="8"/>
      <c r="M9090" s="1"/>
      <c r="W9090" s="15"/>
    </row>
    <row r="9091" spans="2:23" ht="0" hidden="1" customHeight="1" x14ac:dyDescent="0.2">
      <c r="B9091" s="3"/>
      <c r="C9091" s="3"/>
      <c r="D9091" s="3"/>
      <c r="E9091" s="3"/>
      <c r="F9091" s="3"/>
      <c r="G9091" s="3"/>
      <c r="H9091" s="3"/>
      <c r="I9091" s="3"/>
      <c r="J9091" s="3"/>
      <c r="K9091" s="3"/>
      <c r="L9091" s="8"/>
      <c r="M9091" s="1"/>
      <c r="W9091" s="15"/>
    </row>
    <row r="9092" spans="2:23" ht="0" hidden="1" customHeight="1" x14ac:dyDescent="0.2">
      <c r="B9092" s="3"/>
      <c r="C9092" s="3"/>
      <c r="D9092" s="3"/>
      <c r="E9092" s="3"/>
      <c r="F9092" s="3"/>
      <c r="G9092" s="3"/>
      <c r="H9092" s="3"/>
      <c r="I9092" s="3"/>
      <c r="J9092" s="3"/>
      <c r="K9092" s="3"/>
      <c r="L9092" s="8"/>
      <c r="M9092" s="1"/>
      <c r="W9092" s="15"/>
    </row>
    <row r="9093" spans="2:23" ht="0" hidden="1" customHeight="1" x14ac:dyDescent="0.2">
      <c r="B9093" s="3"/>
      <c r="C9093" s="3"/>
      <c r="D9093" s="3"/>
      <c r="E9093" s="3"/>
      <c r="F9093" s="3"/>
      <c r="G9093" s="3"/>
      <c r="H9093" s="3"/>
      <c r="I9093" s="3"/>
      <c r="J9093" s="3"/>
      <c r="K9093" s="3"/>
      <c r="L9093" s="8"/>
      <c r="M9093" s="1"/>
      <c r="W9093" s="15"/>
    </row>
    <row r="9094" spans="2:23" ht="0" hidden="1" customHeight="1" x14ac:dyDescent="0.2">
      <c r="B9094" s="3"/>
      <c r="C9094" s="3"/>
      <c r="D9094" s="3"/>
      <c r="E9094" s="3"/>
      <c r="F9094" s="3"/>
      <c r="G9094" s="3"/>
      <c r="H9094" s="3"/>
      <c r="I9094" s="3"/>
      <c r="J9094" s="3"/>
      <c r="K9094" s="3"/>
      <c r="L9094" s="8"/>
      <c r="M9094" s="1"/>
      <c r="W9094" s="15"/>
    </row>
    <row r="9095" spans="2:23" ht="0" hidden="1" customHeight="1" x14ac:dyDescent="0.2">
      <c r="B9095" s="3"/>
      <c r="C9095" s="3"/>
      <c r="D9095" s="3"/>
      <c r="E9095" s="3"/>
      <c r="F9095" s="3"/>
      <c r="G9095" s="3"/>
      <c r="H9095" s="3"/>
      <c r="I9095" s="3"/>
      <c r="J9095" s="3"/>
      <c r="K9095" s="3"/>
      <c r="L9095" s="8"/>
      <c r="M9095" s="1"/>
      <c r="W9095" s="15"/>
    </row>
    <row r="9096" spans="2:23" ht="0" hidden="1" customHeight="1" x14ac:dyDescent="0.2">
      <c r="B9096" s="3"/>
      <c r="C9096" s="3"/>
      <c r="D9096" s="3"/>
      <c r="E9096" s="3"/>
      <c r="F9096" s="3"/>
      <c r="G9096" s="3"/>
      <c r="H9096" s="3"/>
      <c r="I9096" s="3"/>
      <c r="J9096" s="3"/>
      <c r="K9096" s="3"/>
      <c r="L9096" s="8"/>
      <c r="M9096" s="1"/>
      <c r="W9096" s="15"/>
    </row>
    <row r="9097" spans="2:23" ht="0" hidden="1" customHeight="1" x14ac:dyDescent="0.2">
      <c r="B9097" s="3"/>
      <c r="C9097" s="3"/>
      <c r="D9097" s="3"/>
      <c r="E9097" s="3"/>
      <c r="F9097" s="3"/>
      <c r="G9097" s="3"/>
      <c r="H9097" s="3"/>
      <c r="I9097" s="3"/>
      <c r="J9097" s="3"/>
      <c r="K9097" s="3"/>
      <c r="L9097" s="8"/>
      <c r="M9097" s="1"/>
      <c r="W9097" s="15"/>
    </row>
    <row r="9098" spans="2:23" ht="0" hidden="1" customHeight="1" x14ac:dyDescent="0.2">
      <c r="B9098" s="3"/>
      <c r="C9098" s="3"/>
      <c r="D9098" s="3"/>
      <c r="E9098" s="3"/>
      <c r="F9098" s="3"/>
      <c r="G9098" s="3"/>
      <c r="H9098" s="3"/>
      <c r="I9098" s="3"/>
      <c r="J9098" s="3"/>
      <c r="K9098" s="3"/>
      <c r="L9098" s="8"/>
      <c r="M9098" s="1"/>
      <c r="W9098" s="15"/>
    </row>
    <row r="9099" spans="2:23" ht="0" hidden="1" customHeight="1" x14ac:dyDescent="0.2">
      <c r="B9099" s="3"/>
      <c r="C9099" s="3"/>
      <c r="D9099" s="3"/>
      <c r="E9099" s="3"/>
      <c r="F9099" s="3"/>
      <c r="G9099" s="3"/>
      <c r="H9099" s="3"/>
      <c r="I9099" s="3"/>
      <c r="J9099" s="3"/>
      <c r="K9099" s="3"/>
      <c r="L9099" s="8"/>
      <c r="M9099" s="1"/>
      <c r="W9099" s="15"/>
    </row>
    <row r="9100" spans="2:23" ht="0" hidden="1" customHeight="1" x14ac:dyDescent="0.2">
      <c r="B9100" s="3"/>
      <c r="C9100" s="3"/>
      <c r="D9100" s="3"/>
      <c r="E9100" s="3"/>
      <c r="F9100" s="3"/>
      <c r="G9100" s="3"/>
      <c r="H9100" s="3"/>
      <c r="I9100" s="3"/>
      <c r="J9100" s="3"/>
      <c r="K9100" s="3"/>
      <c r="L9100" s="8"/>
      <c r="M9100" s="1"/>
      <c r="W9100" s="15"/>
    </row>
    <row r="9101" spans="2:23" ht="0" hidden="1" customHeight="1" x14ac:dyDescent="0.2">
      <c r="B9101" s="3"/>
      <c r="C9101" s="3"/>
      <c r="D9101" s="3"/>
      <c r="E9101" s="3"/>
      <c r="F9101" s="3"/>
      <c r="G9101" s="3"/>
      <c r="H9101" s="3"/>
      <c r="I9101" s="3"/>
      <c r="J9101" s="3"/>
      <c r="K9101" s="3"/>
      <c r="L9101" s="8"/>
      <c r="M9101" s="1"/>
      <c r="W9101" s="15"/>
    </row>
    <row r="9102" spans="2:23" ht="0" hidden="1" customHeight="1" x14ac:dyDescent="0.2">
      <c r="B9102" s="3"/>
      <c r="C9102" s="3"/>
      <c r="D9102" s="3"/>
      <c r="E9102" s="3"/>
      <c r="F9102" s="3"/>
      <c r="G9102" s="3"/>
      <c r="H9102" s="3"/>
      <c r="I9102" s="3"/>
      <c r="J9102" s="3"/>
      <c r="K9102" s="3"/>
      <c r="L9102" s="8"/>
      <c r="M9102" s="1"/>
      <c r="W9102" s="15"/>
    </row>
    <row r="9103" spans="2:23" ht="0" hidden="1" customHeight="1" x14ac:dyDescent="0.2">
      <c r="B9103" s="3"/>
      <c r="C9103" s="3"/>
      <c r="D9103" s="3"/>
      <c r="E9103" s="3"/>
      <c r="F9103" s="3"/>
      <c r="G9103" s="3"/>
      <c r="H9103" s="3"/>
      <c r="I9103" s="3"/>
      <c r="J9103" s="3"/>
      <c r="K9103" s="3"/>
      <c r="L9103" s="8"/>
      <c r="M9103" s="1"/>
      <c r="W9103" s="15"/>
    </row>
    <row r="9104" spans="2:23" ht="0" hidden="1" customHeight="1" x14ac:dyDescent="0.2">
      <c r="B9104" s="3"/>
      <c r="C9104" s="3"/>
      <c r="D9104" s="3"/>
      <c r="E9104" s="3"/>
      <c r="F9104" s="3"/>
      <c r="G9104" s="3"/>
      <c r="H9104" s="3"/>
      <c r="I9104" s="3"/>
      <c r="J9104" s="3"/>
      <c r="K9104" s="3"/>
      <c r="L9104" s="8"/>
      <c r="M9104" s="1"/>
      <c r="W9104" s="15"/>
    </row>
    <row r="9105" spans="2:23" ht="0" hidden="1" customHeight="1" x14ac:dyDescent="0.2">
      <c r="B9105" s="3"/>
      <c r="C9105" s="3"/>
      <c r="D9105" s="3"/>
      <c r="E9105" s="3"/>
      <c r="F9105" s="3"/>
      <c r="G9105" s="3"/>
      <c r="H9105" s="3"/>
      <c r="I9105" s="3"/>
      <c r="J9105" s="3"/>
      <c r="K9105" s="3"/>
      <c r="L9105" s="8"/>
      <c r="M9105" s="1"/>
      <c r="W9105" s="15"/>
    </row>
    <row r="9106" spans="2:23" ht="0" hidden="1" customHeight="1" x14ac:dyDescent="0.2">
      <c r="B9106" s="3"/>
      <c r="C9106" s="3"/>
      <c r="D9106" s="3"/>
      <c r="E9106" s="3"/>
      <c r="F9106" s="3"/>
      <c r="G9106" s="3"/>
      <c r="H9106" s="3"/>
      <c r="I9106" s="3"/>
      <c r="J9106" s="3"/>
      <c r="K9106" s="3"/>
      <c r="L9106" s="8"/>
      <c r="M9106" s="1"/>
      <c r="W9106" s="15"/>
    </row>
    <row r="9107" spans="2:23" ht="0" hidden="1" customHeight="1" x14ac:dyDescent="0.2">
      <c r="B9107" s="3"/>
      <c r="C9107" s="3"/>
      <c r="D9107" s="3"/>
      <c r="E9107" s="3"/>
      <c r="F9107" s="3"/>
      <c r="G9107" s="3"/>
      <c r="H9107" s="3"/>
      <c r="I9107" s="3"/>
      <c r="J9107" s="3"/>
      <c r="K9107" s="3"/>
      <c r="L9107" s="8"/>
      <c r="M9107" s="1"/>
      <c r="W9107" s="15"/>
    </row>
    <row r="9108" spans="2:23" ht="0" hidden="1" customHeight="1" x14ac:dyDescent="0.2">
      <c r="B9108" s="3"/>
      <c r="C9108" s="3"/>
      <c r="D9108" s="3"/>
      <c r="E9108" s="3"/>
      <c r="F9108" s="3"/>
      <c r="G9108" s="3"/>
      <c r="H9108" s="3"/>
      <c r="I9108" s="3"/>
      <c r="J9108" s="3"/>
      <c r="K9108" s="3"/>
      <c r="L9108" s="8"/>
      <c r="M9108" s="1"/>
      <c r="W9108" s="15"/>
    </row>
    <row r="9109" spans="2:23" ht="0" hidden="1" customHeight="1" x14ac:dyDescent="0.2">
      <c r="B9109" s="3"/>
      <c r="C9109" s="3"/>
      <c r="D9109" s="3"/>
      <c r="E9109" s="3"/>
      <c r="F9109" s="3"/>
      <c r="G9109" s="3"/>
      <c r="H9109" s="3"/>
      <c r="I9109" s="3"/>
      <c r="J9109" s="3"/>
      <c r="K9109" s="3"/>
      <c r="L9109" s="8"/>
      <c r="M9109" s="1"/>
      <c r="W9109" s="15"/>
    </row>
    <row r="9110" spans="2:23" ht="0" hidden="1" customHeight="1" x14ac:dyDescent="0.2">
      <c r="B9110" s="3"/>
      <c r="C9110" s="3"/>
      <c r="D9110" s="3"/>
      <c r="E9110" s="3"/>
      <c r="F9110" s="3"/>
      <c r="G9110" s="3"/>
      <c r="H9110" s="3"/>
      <c r="I9110" s="3"/>
      <c r="J9110" s="3"/>
      <c r="K9110" s="3"/>
      <c r="L9110" s="8"/>
      <c r="M9110" s="1"/>
      <c r="W9110" s="15"/>
    </row>
    <row r="9111" spans="2:23" ht="0" hidden="1" customHeight="1" x14ac:dyDescent="0.2">
      <c r="B9111" s="3"/>
      <c r="C9111" s="3"/>
      <c r="D9111" s="3"/>
      <c r="E9111" s="3"/>
      <c r="F9111" s="3"/>
      <c r="G9111" s="3"/>
      <c r="H9111" s="3"/>
      <c r="I9111" s="3"/>
      <c r="J9111" s="3"/>
      <c r="K9111" s="3"/>
      <c r="L9111" s="8"/>
      <c r="M9111" s="1"/>
      <c r="W9111" s="15"/>
    </row>
    <row r="9112" spans="2:23" ht="0" hidden="1" customHeight="1" x14ac:dyDescent="0.2">
      <c r="B9112" s="3"/>
      <c r="C9112" s="3"/>
      <c r="D9112" s="3"/>
      <c r="E9112" s="3"/>
      <c r="F9112" s="3"/>
      <c r="G9112" s="3"/>
      <c r="H9112" s="3"/>
      <c r="I9112" s="3"/>
      <c r="J9112" s="3"/>
      <c r="K9112" s="3"/>
      <c r="L9112" s="8"/>
      <c r="M9112" s="1"/>
      <c r="W9112" s="15"/>
    </row>
    <row r="9113" spans="2:23" ht="0" hidden="1" customHeight="1" x14ac:dyDescent="0.2">
      <c r="B9113" s="3"/>
      <c r="C9113" s="3"/>
      <c r="D9113" s="3"/>
      <c r="E9113" s="3"/>
      <c r="F9113" s="3"/>
      <c r="G9113" s="3"/>
      <c r="H9113" s="3"/>
      <c r="I9113" s="3"/>
      <c r="J9113" s="3"/>
      <c r="K9113" s="3"/>
      <c r="L9113" s="8"/>
      <c r="M9113" s="1"/>
      <c r="W9113" s="15"/>
    </row>
    <row r="9114" spans="2:23" ht="0" hidden="1" customHeight="1" x14ac:dyDescent="0.2">
      <c r="B9114" s="3"/>
      <c r="C9114" s="3"/>
      <c r="D9114" s="3"/>
      <c r="E9114" s="3"/>
      <c r="F9114" s="3"/>
      <c r="G9114" s="3"/>
      <c r="H9114" s="3"/>
      <c r="I9114" s="3"/>
      <c r="J9114" s="3"/>
      <c r="K9114" s="3"/>
      <c r="L9114" s="8"/>
      <c r="M9114" s="1"/>
      <c r="W9114" s="15"/>
    </row>
    <row r="9115" spans="2:23" ht="0" hidden="1" customHeight="1" x14ac:dyDescent="0.2">
      <c r="B9115" s="3"/>
      <c r="C9115" s="3"/>
      <c r="D9115" s="3"/>
      <c r="E9115" s="3"/>
      <c r="F9115" s="3"/>
      <c r="G9115" s="3"/>
      <c r="H9115" s="3"/>
      <c r="I9115" s="3"/>
      <c r="J9115" s="3"/>
      <c r="K9115" s="3"/>
      <c r="L9115" s="8"/>
      <c r="M9115" s="1"/>
      <c r="W9115" s="15"/>
    </row>
    <row r="9116" spans="2:23" ht="0" hidden="1" customHeight="1" x14ac:dyDescent="0.2">
      <c r="B9116" s="3"/>
      <c r="C9116" s="3"/>
      <c r="D9116" s="3"/>
      <c r="E9116" s="3"/>
      <c r="F9116" s="3"/>
      <c r="G9116" s="3"/>
      <c r="H9116" s="3"/>
      <c r="I9116" s="3"/>
      <c r="J9116" s="3"/>
      <c r="K9116" s="3"/>
      <c r="L9116" s="8"/>
      <c r="M9116" s="1"/>
      <c r="W9116" s="15"/>
    </row>
    <row r="9117" spans="2:23" ht="0" hidden="1" customHeight="1" x14ac:dyDescent="0.2">
      <c r="B9117" s="3"/>
      <c r="C9117" s="3"/>
      <c r="D9117" s="3"/>
      <c r="E9117" s="3"/>
      <c r="F9117" s="3"/>
      <c r="G9117" s="3"/>
      <c r="H9117" s="3"/>
      <c r="I9117" s="3"/>
      <c r="J9117" s="3"/>
      <c r="K9117" s="3"/>
      <c r="L9117" s="8"/>
      <c r="M9117" s="1"/>
      <c r="W9117" s="15"/>
    </row>
    <row r="9118" spans="2:23" ht="0" hidden="1" customHeight="1" x14ac:dyDescent="0.2">
      <c r="B9118" s="3"/>
      <c r="C9118" s="3"/>
      <c r="D9118" s="3"/>
      <c r="E9118" s="3"/>
      <c r="F9118" s="3"/>
      <c r="G9118" s="3"/>
      <c r="H9118" s="3"/>
      <c r="I9118" s="3"/>
      <c r="J9118" s="3"/>
      <c r="K9118" s="3"/>
      <c r="L9118" s="8"/>
      <c r="M9118" s="1"/>
      <c r="W9118" s="15"/>
    </row>
    <row r="9119" spans="2:23" ht="0" hidden="1" customHeight="1" x14ac:dyDescent="0.2">
      <c r="B9119" s="3"/>
      <c r="C9119" s="3"/>
      <c r="D9119" s="3"/>
      <c r="E9119" s="3"/>
      <c r="F9119" s="3"/>
      <c r="G9119" s="3"/>
      <c r="H9119" s="3"/>
      <c r="I9119" s="3"/>
      <c r="J9119" s="3"/>
      <c r="K9119" s="3"/>
      <c r="L9119" s="8"/>
      <c r="M9119" s="1"/>
      <c r="W9119" s="15"/>
    </row>
    <row r="9120" spans="2:23" ht="0" hidden="1" customHeight="1" x14ac:dyDescent="0.2">
      <c r="B9120" s="3"/>
      <c r="C9120" s="3"/>
      <c r="D9120" s="3"/>
      <c r="E9120" s="3"/>
      <c r="F9120" s="3"/>
      <c r="G9120" s="3"/>
      <c r="H9120" s="3"/>
      <c r="I9120" s="3"/>
      <c r="J9120" s="3"/>
      <c r="K9120" s="3"/>
      <c r="L9120" s="8"/>
      <c r="M9120" s="1"/>
      <c r="W9120" s="15"/>
    </row>
    <row r="9121" spans="2:23" ht="0" hidden="1" customHeight="1" x14ac:dyDescent="0.2">
      <c r="B9121" s="3"/>
      <c r="C9121" s="3"/>
      <c r="D9121" s="3"/>
      <c r="E9121" s="3"/>
      <c r="F9121" s="3"/>
      <c r="G9121" s="3"/>
      <c r="H9121" s="3"/>
      <c r="I9121" s="3"/>
      <c r="J9121" s="3"/>
      <c r="K9121" s="3"/>
      <c r="L9121" s="8"/>
      <c r="M9121" s="1"/>
      <c r="W9121" s="15"/>
    </row>
    <row r="9122" spans="2:23" ht="0" hidden="1" customHeight="1" x14ac:dyDescent="0.2">
      <c r="B9122" s="3"/>
      <c r="C9122" s="3"/>
      <c r="D9122" s="3"/>
      <c r="E9122" s="3"/>
      <c r="F9122" s="3"/>
      <c r="G9122" s="3"/>
      <c r="H9122" s="3"/>
      <c r="I9122" s="3"/>
      <c r="J9122" s="3"/>
      <c r="K9122" s="3"/>
      <c r="L9122" s="8"/>
      <c r="M9122" s="1"/>
      <c r="W9122" s="15"/>
    </row>
    <row r="9123" spans="2:23" ht="0" hidden="1" customHeight="1" x14ac:dyDescent="0.2">
      <c r="B9123" s="3"/>
      <c r="C9123" s="3"/>
      <c r="D9123" s="3"/>
      <c r="E9123" s="3"/>
      <c r="F9123" s="3"/>
      <c r="G9123" s="3"/>
      <c r="H9123" s="3"/>
      <c r="I9123" s="3"/>
      <c r="J9123" s="3"/>
      <c r="K9123" s="3"/>
      <c r="L9123" s="8"/>
      <c r="M9123" s="1"/>
      <c r="W9123" s="15"/>
    </row>
    <row r="9124" spans="2:23" ht="0" hidden="1" customHeight="1" x14ac:dyDescent="0.2">
      <c r="B9124" s="3"/>
      <c r="C9124" s="3"/>
      <c r="D9124" s="3"/>
      <c r="E9124" s="3"/>
      <c r="F9124" s="3"/>
      <c r="G9124" s="3"/>
      <c r="H9124" s="3"/>
      <c r="I9124" s="3"/>
      <c r="J9124" s="3"/>
      <c r="K9124" s="3"/>
      <c r="L9124" s="8"/>
      <c r="M9124" s="1"/>
      <c r="W9124" s="15"/>
    </row>
    <row r="9125" spans="2:23" ht="0" hidden="1" customHeight="1" x14ac:dyDescent="0.2">
      <c r="B9125" s="3"/>
      <c r="C9125" s="3"/>
      <c r="D9125" s="3"/>
      <c r="E9125" s="3"/>
      <c r="F9125" s="3"/>
      <c r="G9125" s="3"/>
      <c r="H9125" s="3"/>
      <c r="I9125" s="3"/>
      <c r="J9125" s="3"/>
      <c r="K9125" s="3"/>
      <c r="L9125" s="8"/>
      <c r="M9125" s="1"/>
      <c r="W9125" s="15"/>
    </row>
    <row r="9126" spans="2:23" ht="0" hidden="1" customHeight="1" x14ac:dyDescent="0.2">
      <c r="B9126" s="3"/>
      <c r="C9126" s="3"/>
      <c r="D9126" s="3"/>
      <c r="E9126" s="3"/>
      <c r="F9126" s="3"/>
      <c r="G9126" s="3"/>
      <c r="H9126" s="3"/>
      <c r="I9126" s="3"/>
      <c r="J9126" s="3"/>
      <c r="K9126" s="3"/>
      <c r="L9126" s="8"/>
      <c r="M9126" s="1"/>
      <c r="W9126" s="15"/>
    </row>
    <row r="9127" spans="2:23" ht="0" hidden="1" customHeight="1" x14ac:dyDescent="0.2">
      <c r="B9127" s="3"/>
      <c r="C9127" s="3"/>
      <c r="D9127" s="3"/>
      <c r="E9127" s="3"/>
      <c r="F9127" s="3"/>
      <c r="G9127" s="3"/>
      <c r="H9127" s="3"/>
      <c r="I9127" s="3"/>
      <c r="J9127" s="3"/>
      <c r="K9127" s="3"/>
      <c r="L9127" s="8"/>
      <c r="M9127" s="1"/>
      <c r="W9127" s="15"/>
    </row>
    <row r="9128" spans="2:23" ht="0" hidden="1" customHeight="1" x14ac:dyDescent="0.2">
      <c r="B9128" s="3"/>
      <c r="C9128" s="3"/>
      <c r="D9128" s="3"/>
      <c r="E9128" s="3"/>
      <c r="F9128" s="3"/>
      <c r="G9128" s="3"/>
      <c r="H9128" s="3"/>
      <c r="I9128" s="3"/>
      <c r="J9128" s="3"/>
      <c r="K9128" s="3"/>
      <c r="L9128" s="8"/>
      <c r="M9128" s="1"/>
      <c r="W9128" s="15"/>
    </row>
    <row r="9129" spans="2:23" ht="0" hidden="1" customHeight="1" x14ac:dyDescent="0.2">
      <c r="B9129" s="3"/>
      <c r="C9129" s="3"/>
      <c r="D9129" s="3"/>
      <c r="E9129" s="3"/>
      <c r="F9129" s="3"/>
      <c r="G9129" s="3"/>
      <c r="H9129" s="3"/>
      <c r="I9129" s="3"/>
      <c r="J9129" s="3"/>
      <c r="K9129" s="3"/>
      <c r="L9129" s="8"/>
      <c r="M9129" s="1"/>
      <c r="W9129" s="15"/>
    </row>
    <row r="9130" spans="2:23" ht="0" hidden="1" customHeight="1" x14ac:dyDescent="0.2">
      <c r="B9130" s="3"/>
      <c r="C9130" s="3"/>
      <c r="D9130" s="3"/>
      <c r="E9130" s="3"/>
      <c r="F9130" s="3"/>
      <c r="G9130" s="3"/>
      <c r="H9130" s="3"/>
      <c r="I9130" s="3"/>
      <c r="J9130" s="3"/>
      <c r="K9130" s="3"/>
      <c r="L9130" s="8"/>
      <c r="M9130" s="1"/>
      <c r="W9130" s="15"/>
    </row>
    <row r="9131" spans="2:23" ht="0" hidden="1" customHeight="1" x14ac:dyDescent="0.2">
      <c r="B9131" s="3"/>
      <c r="C9131" s="3"/>
      <c r="D9131" s="3"/>
      <c r="E9131" s="3"/>
      <c r="F9131" s="3"/>
      <c r="G9131" s="3"/>
      <c r="H9131" s="3"/>
      <c r="I9131" s="3"/>
      <c r="J9131" s="3"/>
      <c r="K9131" s="3"/>
      <c r="L9131" s="8"/>
      <c r="M9131" s="1"/>
      <c r="W9131" s="15"/>
    </row>
    <row r="9132" spans="2:23" ht="0" hidden="1" customHeight="1" x14ac:dyDescent="0.2">
      <c r="B9132" s="3"/>
      <c r="C9132" s="3"/>
      <c r="D9132" s="3"/>
      <c r="E9132" s="3"/>
      <c r="F9132" s="3"/>
      <c r="G9132" s="3"/>
      <c r="H9132" s="3"/>
      <c r="I9132" s="3"/>
      <c r="J9132" s="3"/>
      <c r="K9132" s="3"/>
      <c r="L9132" s="8"/>
      <c r="M9132" s="1"/>
      <c r="W9132" s="15"/>
    </row>
    <row r="9133" spans="2:23" ht="0" hidden="1" customHeight="1" x14ac:dyDescent="0.2">
      <c r="B9133" s="3"/>
      <c r="C9133" s="3"/>
      <c r="D9133" s="3"/>
      <c r="E9133" s="3"/>
      <c r="F9133" s="3"/>
      <c r="G9133" s="3"/>
      <c r="H9133" s="3"/>
      <c r="I9133" s="3"/>
      <c r="J9133" s="3"/>
      <c r="K9133" s="3"/>
      <c r="L9133" s="8"/>
      <c r="M9133" s="1"/>
      <c r="W9133" s="15"/>
    </row>
    <row r="9134" spans="2:23" ht="0" hidden="1" customHeight="1" x14ac:dyDescent="0.2">
      <c r="B9134" s="3"/>
      <c r="C9134" s="3"/>
      <c r="D9134" s="3"/>
      <c r="E9134" s="3"/>
      <c r="F9134" s="3"/>
      <c r="G9134" s="3"/>
      <c r="H9134" s="3"/>
      <c r="I9134" s="3"/>
      <c r="J9134" s="3"/>
      <c r="K9134" s="3"/>
      <c r="L9134" s="8"/>
      <c r="M9134" s="1"/>
      <c r="W9134" s="15"/>
    </row>
    <row r="9135" spans="2:23" ht="0" hidden="1" customHeight="1" x14ac:dyDescent="0.2">
      <c r="B9135" s="3"/>
      <c r="C9135" s="3"/>
      <c r="D9135" s="3"/>
      <c r="E9135" s="3"/>
      <c r="F9135" s="3"/>
      <c r="G9135" s="3"/>
      <c r="H9135" s="3"/>
      <c r="I9135" s="3"/>
      <c r="J9135" s="3"/>
      <c r="K9135" s="3"/>
      <c r="L9135" s="8"/>
      <c r="M9135" s="1"/>
      <c r="W9135" s="15"/>
    </row>
    <row r="9136" spans="2:23" ht="0" hidden="1" customHeight="1" x14ac:dyDescent="0.2">
      <c r="B9136" s="3"/>
      <c r="C9136" s="3"/>
      <c r="D9136" s="3"/>
      <c r="E9136" s="3"/>
      <c r="F9136" s="3"/>
      <c r="G9136" s="3"/>
      <c r="H9136" s="3"/>
      <c r="I9136" s="3"/>
      <c r="J9136" s="3"/>
      <c r="K9136" s="3"/>
      <c r="L9136" s="8"/>
      <c r="M9136" s="1"/>
      <c r="W9136" s="15"/>
    </row>
    <row r="9137" spans="2:23" ht="0" hidden="1" customHeight="1" x14ac:dyDescent="0.2">
      <c r="B9137" s="3"/>
      <c r="C9137" s="3"/>
      <c r="D9137" s="3"/>
      <c r="E9137" s="3"/>
      <c r="F9137" s="3"/>
      <c r="G9137" s="3"/>
      <c r="H9137" s="3"/>
      <c r="I9137" s="3"/>
      <c r="J9137" s="3"/>
      <c r="K9137" s="3"/>
      <c r="L9137" s="8"/>
      <c r="M9137" s="1"/>
      <c r="W9137" s="15"/>
    </row>
    <row r="9138" spans="2:23" ht="0" hidden="1" customHeight="1" x14ac:dyDescent="0.2">
      <c r="B9138" s="3"/>
      <c r="C9138" s="3"/>
      <c r="D9138" s="3"/>
      <c r="E9138" s="3"/>
      <c r="F9138" s="3"/>
      <c r="G9138" s="3"/>
      <c r="H9138" s="3"/>
      <c r="I9138" s="3"/>
      <c r="J9138" s="3"/>
      <c r="K9138" s="3"/>
      <c r="L9138" s="8"/>
      <c r="M9138" s="1"/>
      <c r="W9138" s="15"/>
    </row>
    <row r="9139" spans="2:23" ht="0" hidden="1" customHeight="1" x14ac:dyDescent="0.2">
      <c r="B9139" s="3"/>
      <c r="C9139" s="3"/>
      <c r="D9139" s="3"/>
      <c r="E9139" s="3"/>
      <c r="F9139" s="3"/>
      <c r="G9139" s="3"/>
      <c r="H9139" s="3"/>
      <c r="I9139" s="3"/>
      <c r="J9139" s="3"/>
      <c r="K9139" s="3"/>
      <c r="L9139" s="8"/>
      <c r="M9139" s="1"/>
      <c r="W9139" s="15"/>
    </row>
    <row r="9140" spans="2:23" ht="0" hidden="1" customHeight="1" x14ac:dyDescent="0.2">
      <c r="B9140" s="3"/>
      <c r="C9140" s="3"/>
      <c r="D9140" s="3"/>
      <c r="E9140" s="3"/>
      <c r="F9140" s="3"/>
      <c r="G9140" s="3"/>
      <c r="H9140" s="3"/>
      <c r="I9140" s="3"/>
      <c r="J9140" s="3"/>
      <c r="K9140" s="3"/>
      <c r="L9140" s="8"/>
      <c r="M9140" s="1"/>
      <c r="W9140" s="15"/>
    </row>
    <row r="9141" spans="2:23" ht="0" hidden="1" customHeight="1" x14ac:dyDescent="0.2">
      <c r="B9141" s="3"/>
      <c r="C9141" s="3"/>
      <c r="D9141" s="3"/>
      <c r="E9141" s="3"/>
      <c r="F9141" s="3"/>
      <c r="G9141" s="3"/>
      <c r="H9141" s="3"/>
      <c r="I9141" s="3"/>
      <c r="J9141" s="3"/>
      <c r="K9141" s="3"/>
      <c r="L9141" s="8"/>
      <c r="M9141" s="1"/>
      <c r="W9141" s="15"/>
    </row>
    <row r="9142" spans="2:23" ht="0" hidden="1" customHeight="1" x14ac:dyDescent="0.2">
      <c r="B9142" s="3"/>
      <c r="C9142" s="3"/>
      <c r="D9142" s="3"/>
      <c r="E9142" s="3"/>
      <c r="F9142" s="3"/>
      <c r="G9142" s="3"/>
      <c r="H9142" s="3"/>
      <c r="I9142" s="3"/>
      <c r="J9142" s="3"/>
      <c r="K9142" s="3"/>
      <c r="L9142" s="8"/>
      <c r="M9142" s="1"/>
      <c r="W9142" s="15"/>
    </row>
    <row r="9143" spans="2:23" ht="0" hidden="1" customHeight="1" x14ac:dyDescent="0.2">
      <c r="B9143" s="3"/>
      <c r="C9143" s="3"/>
      <c r="D9143" s="3"/>
      <c r="E9143" s="3"/>
      <c r="F9143" s="3"/>
      <c r="G9143" s="3"/>
      <c r="H9143" s="3"/>
      <c r="I9143" s="3"/>
      <c r="J9143" s="3"/>
      <c r="K9143" s="3"/>
      <c r="L9143" s="8"/>
      <c r="M9143" s="1"/>
      <c r="W9143" s="15"/>
    </row>
    <row r="9144" spans="2:23" ht="0" hidden="1" customHeight="1" x14ac:dyDescent="0.2">
      <c r="B9144" s="3"/>
      <c r="C9144" s="3"/>
      <c r="D9144" s="3"/>
      <c r="E9144" s="3"/>
      <c r="F9144" s="3"/>
      <c r="G9144" s="3"/>
      <c r="H9144" s="3"/>
      <c r="I9144" s="3"/>
      <c r="J9144" s="3"/>
      <c r="K9144" s="3"/>
      <c r="L9144" s="8"/>
      <c r="M9144" s="1"/>
      <c r="W9144" s="15"/>
    </row>
    <row r="9145" spans="2:23" ht="0" hidden="1" customHeight="1" x14ac:dyDescent="0.2">
      <c r="B9145" s="3"/>
      <c r="C9145" s="3"/>
      <c r="D9145" s="3"/>
      <c r="E9145" s="3"/>
      <c r="F9145" s="3"/>
      <c r="G9145" s="3"/>
      <c r="H9145" s="3"/>
      <c r="I9145" s="3"/>
      <c r="J9145" s="3"/>
      <c r="K9145" s="3"/>
      <c r="L9145" s="8"/>
      <c r="M9145" s="1"/>
      <c r="W9145" s="15"/>
    </row>
    <row r="9146" spans="2:23" ht="0" hidden="1" customHeight="1" x14ac:dyDescent="0.2">
      <c r="B9146" s="3"/>
      <c r="C9146" s="3"/>
      <c r="D9146" s="3"/>
      <c r="E9146" s="3"/>
      <c r="F9146" s="3"/>
      <c r="G9146" s="3"/>
      <c r="H9146" s="3"/>
      <c r="I9146" s="3"/>
      <c r="J9146" s="3"/>
      <c r="K9146" s="3"/>
      <c r="L9146" s="8"/>
      <c r="M9146" s="1"/>
      <c r="W9146" s="15"/>
    </row>
    <row r="9147" spans="2:23" ht="0" hidden="1" customHeight="1" x14ac:dyDescent="0.2">
      <c r="B9147" s="3"/>
      <c r="C9147" s="3"/>
      <c r="D9147" s="3"/>
      <c r="E9147" s="3"/>
      <c r="F9147" s="3"/>
      <c r="G9147" s="3"/>
      <c r="H9147" s="3"/>
      <c r="I9147" s="3"/>
      <c r="J9147" s="3"/>
      <c r="K9147" s="3"/>
      <c r="L9147" s="8"/>
      <c r="M9147" s="1"/>
      <c r="W9147" s="15"/>
    </row>
    <row r="9148" spans="2:23" ht="0" hidden="1" customHeight="1" x14ac:dyDescent="0.2">
      <c r="B9148" s="3"/>
      <c r="C9148" s="3"/>
      <c r="D9148" s="3"/>
      <c r="E9148" s="3"/>
      <c r="F9148" s="3"/>
      <c r="G9148" s="3"/>
      <c r="H9148" s="3"/>
      <c r="I9148" s="3"/>
      <c r="J9148" s="3"/>
      <c r="K9148" s="3"/>
      <c r="L9148" s="8"/>
      <c r="M9148" s="1"/>
      <c r="W9148" s="15"/>
    </row>
    <row r="9149" spans="2:23" ht="0" hidden="1" customHeight="1" x14ac:dyDescent="0.2">
      <c r="B9149" s="3"/>
      <c r="C9149" s="3"/>
      <c r="D9149" s="3"/>
      <c r="E9149" s="3"/>
      <c r="F9149" s="3"/>
      <c r="G9149" s="3"/>
      <c r="H9149" s="3"/>
      <c r="I9149" s="3"/>
      <c r="J9149" s="3"/>
      <c r="K9149" s="3"/>
      <c r="L9149" s="8"/>
      <c r="M9149" s="1"/>
      <c r="W9149" s="15"/>
    </row>
    <row r="9150" spans="2:23" ht="0" hidden="1" customHeight="1" x14ac:dyDescent="0.2">
      <c r="B9150" s="3"/>
      <c r="C9150" s="3"/>
      <c r="D9150" s="3"/>
      <c r="E9150" s="3"/>
      <c r="F9150" s="3"/>
      <c r="G9150" s="3"/>
      <c r="H9150" s="3"/>
      <c r="I9150" s="3"/>
      <c r="J9150" s="3"/>
      <c r="K9150" s="3"/>
      <c r="L9150" s="8"/>
      <c r="M9150" s="1"/>
      <c r="W9150" s="15"/>
    </row>
    <row r="9151" spans="2:23" ht="0" hidden="1" customHeight="1" x14ac:dyDescent="0.2">
      <c r="B9151" s="3"/>
      <c r="C9151" s="3"/>
      <c r="D9151" s="3"/>
      <c r="E9151" s="3"/>
      <c r="F9151" s="3"/>
      <c r="G9151" s="3"/>
      <c r="H9151" s="3"/>
      <c r="I9151" s="3"/>
      <c r="J9151" s="3"/>
      <c r="K9151" s="3"/>
      <c r="L9151" s="8"/>
      <c r="M9151" s="1"/>
      <c r="W9151" s="15"/>
    </row>
    <row r="9152" spans="2:23" ht="0" hidden="1" customHeight="1" x14ac:dyDescent="0.2">
      <c r="B9152" s="3"/>
      <c r="C9152" s="3"/>
      <c r="D9152" s="3"/>
      <c r="E9152" s="3"/>
      <c r="F9152" s="3"/>
      <c r="G9152" s="3"/>
      <c r="H9152" s="3"/>
      <c r="I9152" s="3"/>
      <c r="J9152" s="3"/>
      <c r="K9152" s="3"/>
      <c r="L9152" s="8"/>
      <c r="M9152" s="1"/>
      <c r="W9152" s="15"/>
    </row>
    <row r="9153" spans="2:23" ht="0" hidden="1" customHeight="1" x14ac:dyDescent="0.2">
      <c r="B9153" s="3"/>
      <c r="C9153" s="3"/>
      <c r="D9153" s="3"/>
      <c r="E9153" s="3"/>
      <c r="F9153" s="3"/>
      <c r="G9153" s="3"/>
      <c r="H9153" s="3"/>
      <c r="I9153" s="3"/>
      <c r="J9153" s="3"/>
      <c r="K9153" s="3"/>
      <c r="L9153" s="8"/>
      <c r="M9153" s="1"/>
      <c r="W9153" s="15"/>
    </row>
    <row r="9154" spans="2:23" ht="0" hidden="1" customHeight="1" x14ac:dyDescent="0.2">
      <c r="B9154" s="3"/>
      <c r="C9154" s="3"/>
      <c r="D9154" s="3"/>
      <c r="E9154" s="3"/>
      <c r="F9154" s="3"/>
      <c r="G9154" s="3"/>
      <c r="H9154" s="3"/>
      <c r="I9154" s="3"/>
      <c r="J9154" s="3"/>
      <c r="K9154" s="3"/>
      <c r="L9154" s="8"/>
      <c r="M9154" s="1"/>
      <c r="W9154" s="15"/>
    </row>
    <row r="9155" spans="2:23" ht="0" hidden="1" customHeight="1" x14ac:dyDescent="0.2">
      <c r="B9155" s="3"/>
      <c r="C9155" s="3"/>
      <c r="D9155" s="3"/>
      <c r="E9155" s="3"/>
      <c r="F9155" s="3"/>
      <c r="G9155" s="3"/>
      <c r="H9155" s="3"/>
      <c r="I9155" s="3"/>
      <c r="J9155" s="3"/>
      <c r="K9155" s="3"/>
      <c r="L9155" s="8"/>
      <c r="M9155" s="1"/>
      <c r="W9155" s="15"/>
    </row>
    <row r="9156" spans="2:23" ht="0" hidden="1" customHeight="1" x14ac:dyDescent="0.2">
      <c r="B9156" s="3"/>
      <c r="C9156" s="3"/>
      <c r="D9156" s="3"/>
      <c r="E9156" s="3"/>
      <c r="F9156" s="3"/>
      <c r="G9156" s="3"/>
      <c r="H9156" s="3"/>
      <c r="I9156" s="3"/>
      <c r="J9156" s="3"/>
      <c r="K9156" s="3"/>
      <c r="L9156" s="8"/>
      <c r="M9156" s="1"/>
      <c r="W9156" s="15"/>
    </row>
    <row r="9157" spans="2:23" ht="0" hidden="1" customHeight="1" x14ac:dyDescent="0.2">
      <c r="B9157" s="3"/>
      <c r="C9157" s="3"/>
      <c r="D9157" s="3"/>
      <c r="E9157" s="3"/>
      <c r="F9157" s="3"/>
      <c r="G9157" s="3"/>
      <c r="H9157" s="3"/>
      <c r="I9157" s="3"/>
      <c r="J9157" s="3"/>
      <c r="K9157" s="3"/>
      <c r="L9157" s="8"/>
      <c r="M9157" s="1"/>
      <c r="W9157" s="15"/>
    </row>
    <row r="9158" spans="2:23" ht="0" hidden="1" customHeight="1" x14ac:dyDescent="0.2">
      <c r="B9158" s="3"/>
      <c r="C9158" s="3"/>
      <c r="D9158" s="3"/>
      <c r="E9158" s="3"/>
      <c r="F9158" s="3"/>
      <c r="G9158" s="3"/>
      <c r="H9158" s="3"/>
      <c r="I9158" s="3"/>
      <c r="J9158" s="3"/>
      <c r="K9158" s="3"/>
      <c r="L9158" s="8"/>
      <c r="M9158" s="1"/>
      <c r="W9158" s="15"/>
    </row>
    <row r="9159" spans="2:23" ht="0" hidden="1" customHeight="1" x14ac:dyDescent="0.2">
      <c r="B9159" s="3"/>
      <c r="C9159" s="3"/>
      <c r="D9159" s="3"/>
      <c r="E9159" s="3"/>
      <c r="F9159" s="3"/>
      <c r="G9159" s="3"/>
      <c r="H9159" s="3"/>
      <c r="I9159" s="3"/>
      <c r="J9159" s="3"/>
      <c r="K9159" s="3"/>
      <c r="L9159" s="8"/>
      <c r="M9159" s="1"/>
      <c r="W9159" s="15"/>
    </row>
    <row r="9160" spans="2:23" ht="0" hidden="1" customHeight="1" x14ac:dyDescent="0.2">
      <c r="B9160" s="3"/>
      <c r="C9160" s="3"/>
      <c r="D9160" s="3"/>
      <c r="E9160" s="3"/>
      <c r="F9160" s="3"/>
      <c r="G9160" s="3"/>
      <c r="H9160" s="3"/>
      <c r="I9160" s="3"/>
      <c r="J9160" s="3"/>
      <c r="K9160" s="3"/>
      <c r="L9160" s="8"/>
      <c r="M9160" s="1"/>
      <c r="W9160" s="15"/>
    </row>
    <row r="9161" spans="2:23" ht="0" hidden="1" customHeight="1" x14ac:dyDescent="0.2">
      <c r="B9161" s="3"/>
      <c r="C9161" s="3"/>
      <c r="D9161" s="3"/>
      <c r="E9161" s="3"/>
      <c r="F9161" s="3"/>
      <c r="G9161" s="3"/>
      <c r="H9161" s="3"/>
      <c r="I9161" s="3"/>
      <c r="J9161" s="3"/>
      <c r="K9161" s="3"/>
      <c r="L9161" s="8"/>
      <c r="M9161" s="1"/>
      <c r="W9161" s="15"/>
    </row>
    <row r="9162" spans="2:23" ht="0" hidden="1" customHeight="1" x14ac:dyDescent="0.2">
      <c r="B9162" s="3"/>
      <c r="C9162" s="3"/>
      <c r="D9162" s="3"/>
      <c r="E9162" s="3"/>
      <c r="F9162" s="3"/>
      <c r="G9162" s="3"/>
      <c r="H9162" s="3"/>
      <c r="I9162" s="3"/>
      <c r="J9162" s="3"/>
      <c r="K9162" s="3"/>
      <c r="L9162" s="8"/>
      <c r="M9162" s="1"/>
      <c r="W9162" s="15"/>
    </row>
    <row r="9163" spans="2:23" ht="0" hidden="1" customHeight="1" x14ac:dyDescent="0.2">
      <c r="B9163" s="3"/>
      <c r="C9163" s="3"/>
      <c r="D9163" s="3"/>
      <c r="E9163" s="3"/>
      <c r="F9163" s="3"/>
      <c r="G9163" s="3"/>
      <c r="H9163" s="3"/>
      <c r="I9163" s="3"/>
      <c r="J9163" s="3"/>
      <c r="K9163" s="3"/>
      <c r="L9163" s="8"/>
      <c r="M9163" s="1"/>
      <c r="W9163" s="15"/>
    </row>
    <row r="9164" spans="2:23" ht="0" hidden="1" customHeight="1" x14ac:dyDescent="0.2">
      <c r="B9164" s="3"/>
      <c r="C9164" s="3"/>
      <c r="D9164" s="3"/>
      <c r="E9164" s="3"/>
      <c r="F9164" s="3"/>
      <c r="G9164" s="3"/>
      <c r="H9164" s="3"/>
      <c r="I9164" s="3"/>
      <c r="J9164" s="3"/>
      <c r="K9164" s="3"/>
      <c r="L9164" s="8"/>
      <c r="M9164" s="1"/>
      <c r="W9164" s="15"/>
    </row>
    <row r="9165" spans="2:23" ht="0" hidden="1" customHeight="1" x14ac:dyDescent="0.2">
      <c r="B9165" s="3"/>
      <c r="C9165" s="3"/>
      <c r="D9165" s="3"/>
      <c r="E9165" s="3"/>
      <c r="F9165" s="3"/>
      <c r="G9165" s="3"/>
      <c r="H9165" s="3"/>
      <c r="I9165" s="3"/>
      <c r="J9165" s="3"/>
      <c r="K9165" s="3"/>
      <c r="L9165" s="8"/>
      <c r="M9165" s="1"/>
      <c r="W9165" s="15"/>
    </row>
    <row r="9166" spans="2:23" ht="0" hidden="1" customHeight="1" x14ac:dyDescent="0.2">
      <c r="B9166" s="3"/>
      <c r="C9166" s="3"/>
      <c r="D9166" s="3"/>
      <c r="E9166" s="3"/>
      <c r="F9166" s="3"/>
      <c r="G9166" s="3"/>
      <c r="H9166" s="3"/>
      <c r="I9166" s="3"/>
      <c r="J9166" s="3"/>
      <c r="K9166" s="3"/>
      <c r="L9166" s="8"/>
      <c r="M9166" s="1"/>
      <c r="W9166" s="15"/>
    </row>
    <row r="9167" spans="2:23" ht="0" hidden="1" customHeight="1" x14ac:dyDescent="0.2">
      <c r="B9167" s="3"/>
      <c r="C9167" s="3"/>
      <c r="D9167" s="3"/>
      <c r="E9167" s="3"/>
      <c r="F9167" s="3"/>
      <c r="G9167" s="3"/>
      <c r="H9167" s="3"/>
      <c r="I9167" s="3"/>
      <c r="J9167" s="3"/>
      <c r="K9167" s="3"/>
      <c r="L9167" s="8"/>
      <c r="M9167" s="1"/>
      <c r="W9167" s="15"/>
    </row>
    <row r="9168" spans="2:23" ht="0" hidden="1" customHeight="1" x14ac:dyDescent="0.2">
      <c r="B9168" s="3"/>
      <c r="C9168" s="3"/>
      <c r="D9168" s="3"/>
      <c r="E9168" s="3"/>
      <c r="F9168" s="3"/>
      <c r="G9168" s="3"/>
      <c r="H9168" s="3"/>
      <c r="I9168" s="3"/>
      <c r="J9168" s="3"/>
      <c r="K9168" s="3"/>
      <c r="L9168" s="8"/>
      <c r="M9168" s="1"/>
      <c r="W9168" s="15"/>
    </row>
    <row r="9169" spans="2:23" ht="0" hidden="1" customHeight="1" x14ac:dyDescent="0.2">
      <c r="B9169" s="3"/>
      <c r="C9169" s="3"/>
      <c r="D9169" s="3"/>
      <c r="E9169" s="3"/>
      <c r="F9169" s="3"/>
      <c r="G9169" s="3"/>
      <c r="H9169" s="3"/>
      <c r="I9169" s="3"/>
      <c r="J9169" s="3"/>
      <c r="K9169" s="3"/>
      <c r="L9169" s="8"/>
      <c r="M9169" s="1"/>
      <c r="W9169" s="15"/>
    </row>
    <row r="9170" spans="2:23" ht="0" hidden="1" customHeight="1" x14ac:dyDescent="0.2">
      <c r="B9170" s="3"/>
      <c r="C9170" s="3"/>
      <c r="D9170" s="3"/>
      <c r="E9170" s="3"/>
      <c r="F9170" s="3"/>
      <c r="G9170" s="3"/>
      <c r="H9170" s="3"/>
      <c r="I9170" s="3"/>
      <c r="J9170" s="3"/>
      <c r="K9170" s="3"/>
      <c r="L9170" s="8"/>
      <c r="M9170" s="1"/>
      <c r="W9170" s="15"/>
    </row>
    <row r="9171" spans="2:23" ht="0" hidden="1" customHeight="1" x14ac:dyDescent="0.2">
      <c r="B9171" s="3"/>
      <c r="C9171" s="3"/>
      <c r="D9171" s="3"/>
      <c r="E9171" s="3"/>
      <c r="F9171" s="3"/>
      <c r="G9171" s="3"/>
      <c r="H9171" s="3"/>
      <c r="I9171" s="3"/>
      <c r="J9171" s="3"/>
      <c r="K9171" s="3"/>
      <c r="L9171" s="8"/>
      <c r="M9171" s="1"/>
      <c r="W9171" s="15"/>
    </row>
    <row r="9172" spans="2:23" ht="0" hidden="1" customHeight="1" x14ac:dyDescent="0.2">
      <c r="B9172" s="3"/>
      <c r="C9172" s="3"/>
      <c r="D9172" s="3"/>
      <c r="E9172" s="3"/>
      <c r="F9172" s="3"/>
      <c r="G9172" s="3"/>
      <c r="H9172" s="3"/>
      <c r="I9172" s="3"/>
      <c r="J9172" s="3"/>
      <c r="K9172" s="3"/>
      <c r="L9172" s="8"/>
      <c r="M9172" s="1"/>
      <c r="W9172" s="15"/>
    </row>
    <row r="9173" spans="2:23" ht="0" hidden="1" customHeight="1" x14ac:dyDescent="0.2">
      <c r="B9173" s="3"/>
      <c r="C9173" s="3"/>
      <c r="D9173" s="3"/>
      <c r="E9173" s="3"/>
      <c r="F9173" s="3"/>
      <c r="G9173" s="3"/>
      <c r="H9173" s="3"/>
      <c r="I9173" s="3"/>
      <c r="J9173" s="3"/>
      <c r="K9173" s="3"/>
      <c r="L9173" s="8"/>
      <c r="M9173" s="1"/>
      <c r="W9173" s="15"/>
    </row>
    <row r="9174" spans="2:23" ht="0" hidden="1" customHeight="1" x14ac:dyDescent="0.2">
      <c r="B9174" s="3"/>
      <c r="C9174" s="3"/>
      <c r="D9174" s="3"/>
      <c r="E9174" s="3"/>
      <c r="F9174" s="3"/>
      <c r="G9174" s="3"/>
      <c r="H9174" s="3"/>
      <c r="I9174" s="3"/>
      <c r="J9174" s="3"/>
      <c r="K9174" s="3"/>
      <c r="L9174" s="8"/>
      <c r="M9174" s="1"/>
      <c r="W9174" s="15"/>
    </row>
    <row r="9175" spans="2:23" ht="0" hidden="1" customHeight="1" x14ac:dyDescent="0.2">
      <c r="B9175" s="3"/>
      <c r="C9175" s="3"/>
      <c r="D9175" s="3"/>
      <c r="E9175" s="3"/>
      <c r="F9175" s="3"/>
      <c r="G9175" s="3"/>
      <c r="H9175" s="3"/>
      <c r="I9175" s="3"/>
      <c r="J9175" s="3"/>
      <c r="K9175" s="3"/>
      <c r="L9175" s="8"/>
      <c r="M9175" s="1"/>
      <c r="W9175" s="15"/>
    </row>
    <row r="9176" spans="2:23" ht="0" hidden="1" customHeight="1" x14ac:dyDescent="0.2">
      <c r="B9176" s="3"/>
      <c r="C9176" s="3"/>
      <c r="D9176" s="3"/>
      <c r="E9176" s="3"/>
      <c r="F9176" s="3"/>
      <c r="G9176" s="3"/>
      <c r="H9176" s="3"/>
      <c r="I9176" s="3"/>
      <c r="J9176" s="3"/>
      <c r="K9176" s="3"/>
      <c r="L9176" s="8"/>
      <c r="M9176" s="1"/>
      <c r="W9176" s="15"/>
    </row>
    <row r="9177" spans="2:23" ht="0" hidden="1" customHeight="1" x14ac:dyDescent="0.2">
      <c r="B9177" s="3"/>
      <c r="C9177" s="3"/>
      <c r="D9177" s="3"/>
      <c r="E9177" s="3"/>
      <c r="F9177" s="3"/>
      <c r="G9177" s="3"/>
      <c r="H9177" s="3"/>
      <c r="I9177" s="3"/>
      <c r="J9177" s="3"/>
      <c r="K9177" s="3"/>
      <c r="L9177" s="8"/>
      <c r="M9177" s="1"/>
      <c r="W9177" s="15"/>
    </row>
    <row r="9178" spans="2:23" ht="0" hidden="1" customHeight="1" x14ac:dyDescent="0.2">
      <c r="B9178" s="3"/>
      <c r="C9178" s="3"/>
      <c r="D9178" s="3"/>
      <c r="E9178" s="3"/>
      <c r="F9178" s="3"/>
      <c r="G9178" s="3"/>
      <c r="H9178" s="3"/>
      <c r="I9178" s="3"/>
      <c r="J9178" s="3"/>
      <c r="K9178" s="3"/>
      <c r="L9178" s="8"/>
      <c r="M9178" s="1"/>
      <c r="W9178" s="15"/>
    </row>
    <row r="9179" spans="2:23" ht="0" hidden="1" customHeight="1" x14ac:dyDescent="0.2">
      <c r="B9179" s="3"/>
      <c r="C9179" s="3"/>
      <c r="D9179" s="3"/>
      <c r="E9179" s="3"/>
      <c r="F9179" s="3"/>
      <c r="G9179" s="3"/>
      <c r="H9179" s="3"/>
      <c r="I9179" s="3"/>
      <c r="J9179" s="3"/>
      <c r="K9179" s="3"/>
      <c r="L9179" s="8"/>
      <c r="M9179" s="1"/>
      <c r="W9179" s="15"/>
    </row>
    <row r="9180" spans="2:23" ht="0" hidden="1" customHeight="1" x14ac:dyDescent="0.2">
      <c r="B9180" s="3"/>
      <c r="C9180" s="3"/>
      <c r="D9180" s="3"/>
      <c r="E9180" s="3"/>
      <c r="F9180" s="3"/>
      <c r="G9180" s="3"/>
      <c r="H9180" s="3"/>
      <c r="I9180" s="3"/>
      <c r="J9180" s="3"/>
      <c r="K9180" s="3"/>
      <c r="L9180" s="8"/>
      <c r="M9180" s="1"/>
      <c r="W9180" s="15"/>
    </row>
    <row r="9181" spans="2:23" ht="0" hidden="1" customHeight="1" x14ac:dyDescent="0.2">
      <c r="B9181" s="3"/>
      <c r="C9181" s="3"/>
      <c r="D9181" s="3"/>
      <c r="E9181" s="3"/>
      <c r="F9181" s="3"/>
      <c r="G9181" s="3"/>
      <c r="H9181" s="3"/>
      <c r="I9181" s="3"/>
      <c r="J9181" s="3"/>
      <c r="K9181" s="3"/>
      <c r="L9181" s="8"/>
      <c r="M9181" s="1"/>
      <c r="W9181" s="15"/>
    </row>
    <row r="9182" spans="2:23" ht="0" hidden="1" customHeight="1" x14ac:dyDescent="0.2">
      <c r="B9182" s="3"/>
      <c r="C9182" s="3"/>
      <c r="D9182" s="3"/>
      <c r="E9182" s="3"/>
      <c r="F9182" s="3"/>
      <c r="G9182" s="3"/>
      <c r="H9182" s="3"/>
      <c r="I9182" s="3"/>
      <c r="J9182" s="3"/>
      <c r="K9182" s="3"/>
      <c r="L9182" s="8"/>
      <c r="M9182" s="1"/>
      <c r="W9182" s="15"/>
    </row>
    <row r="9183" spans="2:23" ht="0" hidden="1" customHeight="1" x14ac:dyDescent="0.2">
      <c r="B9183" s="3"/>
      <c r="C9183" s="3"/>
      <c r="D9183" s="3"/>
      <c r="E9183" s="3"/>
      <c r="F9183" s="3"/>
      <c r="G9183" s="3"/>
      <c r="H9183" s="3"/>
      <c r="I9183" s="3"/>
      <c r="J9183" s="3"/>
      <c r="K9183" s="3"/>
      <c r="L9183" s="8"/>
      <c r="M9183" s="1"/>
      <c r="W9183" s="15"/>
    </row>
    <row r="9184" spans="2:23" ht="0" hidden="1" customHeight="1" x14ac:dyDescent="0.2">
      <c r="B9184" s="3"/>
      <c r="C9184" s="3"/>
      <c r="D9184" s="3"/>
      <c r="E9184" s="3"/>
      <c r="F9184" s="3"/>
      <c r="G9184" s="3"/>
      <c r="H9184" s="3"/>
      <c r="I9184" s="3"/>
      <c r="J9184" s="3"/>
      <c r="K9184" s="3"/>
      <c r="L9184" s="8"/>
      <c r="M9184" s="1"/>
      <c r="W9184" s="15"/>
    </row>
    <row r="9185" spans="2:23" ht="0" hidden="1" customHeight="1" x14ac:dyDescent="0.2">
      <c r="B9185" s="3"/>
      <c r="C9185" s="3"/>
      <c r="D9185" s="3"/>
      <c r="E9185" s="3"/>
      <c r="F9185" s="3"/>
      <c r="G9185" s="3"/>
      <c r="H9185" s="3"/>
      <c r="I9185" s="3"/>
      <c r="J9185" s="3"/>
      <c r="K9185" s="3"/>
      <c r="L9185" s="8"/>
      <c r="M9185" s="1"/>
      <c r="W9185" s="15"/>
    </row>
    <row r="9186" spans="2:23" ht="0" hidden="1" customHeight="1" x14ac:dyDescent="0.2">
      <c r="B9186" s="3"/>
      <c r="C9186" s="3"/>
      <c r="D9186" s="3"/>
      <c r="E9186" s="3"/>
      <c r="F9186" s="3"/>
      <c r="G9186" s="3"/>
      <c r="H9186" s="3"/>
      <c r="I9186" s="3"/>
      <c r="J9186" s="3"/>
      <c r="K9186" s="3"/>
      <c r="L9186" s="8"/>
      <c r="M9186" s="1"/>
      <c r="W9186" s="15"/>
    </row>
    <row r="9187" spans="2:23" ht="0" hidden="1" customHeight="1" x14ac:dyDescent="0.2">
      <c r="B9187" s="3"/>
      <c r="C9187" s="3"/>
      <c r="D9187" s="3"/>
      <c r="E9187" s="3"/>
      <c r="F9187" s="3"/>
      <c r="G9187" s="3"/>
      <c r="H9187" s="3"/>
      <c r="I9187" s="3"/>
      <c r="J9187" s="3"/>
      <c r="K9187" s="3"/>
      <c r="L9187" s="8"/>
      <c r="M9187" s="1"/>
      <c r="W9187" s="15"/>
    </row>
    <row r="9188" spans="2:23" ht="0" hidden="1" customHeight="1" x14ac:dyDescent="0.2">
      <c r="B9188" s="3"/>
      <c r="C9188" s="3"/>
      <c r="D9188" s="3"/>
      <c r="E9188" s="3"/>
      <c r="F9188" s="3"/>
      <c r="G9188" s="3"/>
      <c r="H9188" s="3"/>
      <c r="I9188" s="3"/>
      <c r="J9188" s="3"/>
      <c r="K9188" s="3"/>
      <c r="L9188" s="8"/>
      <c r="M9188" s="1"/>
      <c r="W9188" s="15"/>
    </row>
    <row r="9189" spans="2:23" ht="0" hidden="1" customHeight="1" x14ac:dyDescent="0.2">
      <c r="B9189" s="3"/>
      <c r="C9189" s="3"/>
      <c r="D9189" s="3"/>
      <c r="E9189" s="3"/>
      <c r="F9189" s="3"/>
      <c r="G9189" s="3"/>
      <c r="H9189" s="3"/>
      <c r="I9189" s="3"/>
      <c r="J9189" s="3"/>
      <c r="K9189" s="3"/>
      <c r="L9189" s="8"/>
      <c r="M9189" s="1"/>
      <c r="W9189" s="15"/>
    </row>
    <row r="9190" spans="2:23" ht="0" hidden="1" customHeight="1" x14ac:dyDescent="0.2">
      <c r="B9190" s="3"/>
      <c r="C9190" s="3"/>
      <c r="D9190" s="3"/>
      <c r="E9190" s="3"/>
      <c r="F9190" s="3"/>
      <c r="G9190" s="3"/>
      <c r="H9190" s="3"/>
      <c r="I9190" s="3"/>
      <c r="J9190" s="3"/>
      <c r="K9190" s="3"/>
      <c r="L9190" s="8"/>
      <c r="M9190" s="1"/>
      <c r="W9190" s="15"/>
    </row>
    <row r="9191" spans="2:23" ht="0" hidden="1" customHeight="1" x14ac:dyDescent="0.2">
      <c r="B9191" s="3"/>
      <c r="C9191" s="3"/>
      <c r="D9191" s="3"/>
      <c r="E9191" s="3"/>
      <c r="F9191" s="3"/>
      <c r="G9191" s="3"/>
      <c r="H9191" s="3"/>
      <c r="I9191" s="3"/>
      <c r="J9191" s="3"/>
      <c r="K9191" s="3"/>
      <c r="L9191" s="8"/>
      <c r="M9191" s="1"/>
      <c r="W9191" s="15"/>
    </row>
    <row r="9192" spans="2:23" ht="0" hidden="1" customHeight="1" x14ac:dyDescent="0.2">
      <c r="B9192" s="3"/>
      <c r="C9192" s="3"/>
      <c r="D9192" s="3"/>
      <c r="E9192" s="3"/>
      <c r="F9192" s="3"/>
      <c r="G9192" s="3"/>
      <c r="H9192" s="3"/>
      <c r="I9192" s="3"/>
      <c r="J9192" s="3"/>
      <c r="K9192" s="3"/>
      <c r="L9192" s="8"/>
      <c r="M9192" s="1"/>
      <c r="W9192" s="15"/>
    </row>
    <row r="9193" spans="2:23" ht="0" hidden="1" customHeight="1" x14ac:dyDescent="0.2">
      <c r="B9193" s="3"/>
      <c r="C9193" s="3"/>
      <c r="D9193" s="3"/>
      <c r="E9193" s="3"/>
      <c r="F9193" s="3"/>
      <c r="G9193" s="3"/>
      <c r="H9193" s="3"/>
      <c r="I9193" s="3"/>
      <c r="J9193" s="3"/>
      <c r="K9193" s="3"/>
      <c r="L9193" s="8"/>
      <c r="M9193" s="1"/>
      <c r="W9193" s="15"/>
    </row>
    <row r="9194" spans="2:23" ht="0" hidden="1" customHeight="1" x14ac:dyDescent="0.2">
      <c r="B9194" s="3"/>
      <c r="C9194" s="3"/>
      <c r="D9194" s="3"/>
      <c r="E9194" s="3"/>
      <c r="F9194" s="3"/>
      <c r="G9194" s="3"/>
      <c r="H9194" s="3"/>
      <c r="I9194" s="3"/>
      <c r="J9194" s="3"/>
      <c r="K9194" s="3"/>
      <c r="L9194" s="8"/>
      <c r="M9194" s="1"/>
      <c r="W9194" s="15"/>
    </row>
    <row r="9195" spans="2:23" ht="0" hidden="1" customHeight="1" x14ac:dyDescent="0.2">
      <c r="B9195" s="3"/>
      <c r="C9195" s="3"/>
      <c r="D9195" s="3"/>
      <c r="E9195" s="3"/>
      <c r="F9195" s="3"/>
      <c r="G9195" s="3"/>
      <c r="H9195" s="3"/>
      <c r="I9195" s="3"/>
      <c r="J9195" s="3"/>
      <c r="K9195" s="3"/>
      <c r="L9195" s="8"/>
      <c r="M9195" s="1"/>
      <c r="W9195" s="15"/>
    </row>
    <row r="9196" spans="2:23" ht="0" hidden="1" customHeight="1" x14ac:dyDescent="0.2">
      <c r="B9196" s="3"/>
      <c r="C9196" s="3"/>
      <c r="D9196" s="3"/>
      <c r="E9196" s="3"/>
      <c r="F9196" s="3"/>
      <c r="G9196" s="3"/>
      <c r="H9196" s="3"/>
      <c r="I9196" s="3"/>
      <c r="J9196" s="3"/>
      <c r="K9196" s="3"/>
      <c r="L9196" s="8"/>
      <c r="M9196" s="1"/>
      <c r="W9196" s="15"/>
    </row>
    <row r="9197" spans="2:23" ht="0" hidden="1" customHeight="1" x14ac:dyDescent="0.2">
      <c r="B9197" s="3"/>
      <c r="C9197" s="3"/>
      <c r="D9197" s="3"/>
      <c r="E9197" s="3"/>
      <c r="F9197" s="3"/>
      <c r="G9197" s="3"/>
      <c r="H9197" s="3"/>
      <c r="I9197" s="3"/>
      <c r="J9197" s="3"/>
      <c r="K9197" s="3"/>
      <c r="L9197" s="8"/>
      <c r="M9197" s="1"/>
      <c r="W9197" s="15"/>
    </row>
    <row r="9198" spans="2:23" ht="0" hidden="1" customHeight="1" x14ac:dyDescent="0.2">
      <c r="B9198" s="3"/>
      <c r="C9198" s="3"/>
      <c r="D9198" s="3"/>
      <c r="E9198" s="3"/>
      <c r="F9198" s="3"/>
      <c r="G9198" s="3"/>
      <c r="H9198" s="3"/>
      <c r="I9198" s="3"/>
      <c r="J9198" s="3"/>
      <c r="K9198" s="3"/>
      <c r="L9198" s="8"/>
      <c r="M9198" s="1"/>
      <c r="W9198" s="15"/>
    </row>
    <row r="9199" spans="2:23" ht="0" hidden="1" customHeight="1" x14ac:dyDescent="0.2">
      <c r="B9199" s="3"/>
      <c r="C9199" s="3"/>
      <c r="D9199" s="3"/>
      <c r="E9199" s="3"/>
      <c r="F9199" s="3"/>
      <c r="G9199" s="3"/>
      <c r="H9199" s="3"/>
      <c r="I9199" s="3"/>
      <c r="J9199" s="3"/>
      <c r="K9199" s="3"/>
      <c r="L9199" s="8"/>
      <c r="M9199" s="1"/>
      <c r="W9199" s="15"/>
    </row>
    <row r="9200" spans="2:23" ht="0" hidden="1" customHeight="1" x14ac:dyDescent="0.2">
      <c r="B9200" s="3"/>
      <c r="C9200" s="3"/>
      <c r="D9200" s="3"/>
      <c r="E9200" s="3"/>
      <c r="F9200" s="3"/>
      <c r="G9200" s="3"/>
      <c r="H9200" s="3"/>
      <c r="I9200" s="3"/>
      <c r="J9200" s="3"/>
      <c r="K9200" s="3"/>
      <c r="L9200" s="8"/>
      <c r="M9200" s="1"/>
      <c r="W9200" s="15"/>
    </row>
    <row r="9201" spans="2:23" ht="0" hidden="1" customHeight="1" x14ac:dyDescent="0.2">
      <c r="B9201" s="3"/>
      <c r="C9201" s="3"/>
      <c r="D9201" s="3"/>
      <c r="E9201" s="3"/>
      <c r="F9201" s="3"/>
      <c r="G9201" s="3"/>
      <c r="H9201" s="3"/>
      <c r="I9201" s="3"/>
      <c r="J9201" s="3"/>
      <c r="K9201" s="3"/>
      <c r="L9201" s="8"/>
      <c r="M9201" s="1"/>
      <c r="W9201" s="15"/>
    </row>
    <row r="9202" spans="2:23" ht="0" hidden="1" customHeight="1" x14ac:dyDescent="0.2">
      <c r="B9202" s="3"/>
      <c r="C9202" s="3"/>
      <c r="D9202" s="3"/>
      <c r="E9202" s="3"/>
      <c r="F9202" s="3"/>
      <c r="G9202" s="3"/>
      <c r="H9202" s="3"/>
      <c r="I9202" s="3"/>
      <c r="J9202" s="3"/>
      <c r="K9202" s="3"/>
      <c r="L9202" s="8"/>
      <c r="M9202" s="1"/>
      <c r="W9202" s="15"/>
    </row>
    <row r="9203" spans="2:23" ht="0" hidden="1" customHeight="1" x14ac:dyDescent="0.2">
      <c r="B9203" s="3"/>
      <c r="C9203" s="3"/>
      <c r="D9203" s="3"/>
      <c r="E9203" s="3"/>
      <c r="F9203" s="3"/>
      <c r="G9203" s="3"/>
      <c r="H9203" s="3"/>
      <c r="I9203" s="3"/>
      <c r="J9203" s="3"/>
      <c r="K9203" s="3"/>
      <c r="L9203" s="8"/>
      <c r="M9203" s="1"/>
      <c r="W9203" s="15"/>
    </row>
    <row r="9204" spans="2:23" ht="0" hidden="1" customHeight="1" x14ac:dyDescent="0.2">
      <c r="B9204" s="3"/>
      <c r="C9204" s="3"/>
      <c r="D9204" s="3"/>
      <c r="E9204" s="3"/>
      <c r="F9204" s="3"/>
      <c r="G9204" s="3"/>
      <c r="H9204" s="3"/>
      <c r="I9204" s="3"/>
      <c r="J9204" s="3"/>
      <c r="K9204" s="3"/>
      <c r="L9204" s="8"/>
      <c r="M9204" s="1"/>
      <c r="W9204" s="15"/>
    </row>
    <row r="9205" spans="2:23" ht="0" hidden="1" customHeight="1" x14ac:dyDescent="0.2">
      <c r="B9205" s="3"/>
      <c r="C9205" s="3"/>
      <c r="D9205" s="3"/>
      <c r="E9205" s="3"/>
      <c r="F9205" s="3"/>
      <c r="G9205" s="3"/>
      <c r="H9205" s="3"/>
      <c r="I9205" s="3"/>
      <c r="J9205" s="3"/>
      <c r="K9205" s="3"/>
      <c r="L9205" s="8"/>
      <c r="M9205" s="1"/>
      <c r="W9205" s="15"/>
    </row>
    <row r="9206" spans="2:23" ht="0" hidden="1" customHeight="1" x14ac:dyDescent="0.2">
      <c r="B9206" s="3"/>
      <c r="C9206" s="3"/>
      <c r="D9206" s="3"/>
      <c r="E9206" s="3"/>
      <c r="F9206" s="3"/>
      <c r="G9206" s="3"/>
      <c r="H9206" s="3"/>
      <c r="I9206" s="3"/>
      <c r="J9206" s="3"/>
      <c r="K9206" s="3"/>
      <c r="L9206" s="8"/>
      <c r="M9206" s="1"/>
      <c r="W9206" s="15"/>
    </row>
    <row r="9207" spans="2:23" ht="0" hidden="1" customHeight="1" x14ac:dyDescent="0.2">
      <c r="B9207" s="3"/>
      <c r="C9207" s="3"/>
      <c r="D9207" s="3"/>
      <c r="E9207" s="3"/>
      <c r="F9207" s="3"/>
      <c r="G9207" s="3"/>
      <c r="H9207" s="3"/>
      <c r="I9207" s="3"/>
      <c r="J9207" s="3"/>
      <c r="K9207" s="3"/>
      <c r="L9207" s="8"/>
      <c r="M9207" s="1"/>
      <c r="W9207" s="15"/>
    </row>
    <row r="9208" spans="2:23" ht="0" hidden="1" customHeight="1" x14ac:dyDescent="0.2">
      <c r="B9208" s="3"/>
      <c r="C9208" s="3"/>
      <c r="D9208" s="3"/>
      <c r="E9208" s="3"/>
      <c r="F9208" s="3"/>
      <c r="G9208" s="3"/>
      <c r="H9208" s="3"/>
      <c r="I9208" s="3"/>
      <c r="J9208" s="3"/>
      <c r="K9208" s="3"/>
      <c r="L9208" s="8"/>
      <c r="M9208" s="1"/>
      <c r="W9208" s="15"/>
    </row>
    <row r="9209" spans="2:23" ht="0" hidden="1" customHeight="1" x14ac:dyDescent="0.2">
      <c r="B9209" s="3"/>
      <c r="C9209" s="3"/>
      <c r="D9209" s="3"/>
      <c r="E9209" s="3"/>
      <c r="F9209" s="3"/>
      <c r="G9209" s="3"/>
      <c r="H9209" s="3"/>
      <c r="I9209" s="3"/>
      <c r="J9209" s="3"/>
      <c r="K9209" s="3"/>
      <c r="L9209" s="8"/>
      <c r="M9209" s="1"/>
      <c r="W9209" s="15"/>
    </row>
    <row r="9210" spans="2:23" ht="0" hidden="1" customHeight="1" x14ac:dyDescent="0.2">
      <c r="B9210" s="3"/>
      <c r="C9210" s="3"/>
      <c r="D9210" s="3"/>
      <c r="E9210" s="3"/>
      <c r="F9210" s="3"/>
      <c r="G9210" s="3"/>
      <c r="H9210" s="3"/>
      <c r="I9210" s="3"/>
      <c r="J9210" s="3"/>
      <c r="K9210" s="3"/>
      <c r="L9210" s="8"/>
      <c r="M9210" s="1"/>
      <c r="W9210" s="15"/>
    </row>
    <row r="9211" spans="2:23" ht="0" hidden="1" customHeight="1" x14ac:dyDescent="0.2">
      <c r="B9211" s="3"/>
      <c r="C9211" s="3"/>
      <c r="D9211" s="3"/>
      <c r="E9211" s="3"/>
      <c r="F9211" s="3"/>
      <c r="G9211" s="3"/>
      <c r="H9211" s="3"/>
      <c r="I9211" s="3"/>
      <c r="J9211" s="3"/>
      <c r="K9211" s="3"/>
      <c r="L9211" s="8"/>
      <c r="M9211" s="1"/>
      <c r="W9211" s="15"/>
    </row>
    <row r="9212" spans="2:23" ht="0" hidden="1" customHeight="1" x14ac:dyDescent="0.2">
      <c r="B9212" s="3"/>
      <c r="C9212" s="3"/>
      <c r="D9212" s="3"/>
      <c r="E9212" s="3"/>
      <c r="F9212" s="3"/>
      <c r="G9212" s="3"/>
      <c r="H9212" s="3"/>
      <c r="I9212" s="3"/>
      <c r="J9212" s="3"/>
      <c r="K9212" s="3"/>
      <c r="L9212" s="8"/>
      <c r="M9212" s="1"/>
      <c r="W9212" s="15"/>
    </row>
    <row r="9213" spans="2:23" ht="0" hidden="1" customHeight="1" x14ac:dyDescent="0.2">
      <c r="B9213" s="3"/>
      <c r="C9213" s="3"/>
      <c r="D9213" s="3"/>
      <c r="E9213" s="3"/>
      <c r="F9213" s="3"/>
      <c r="G9213" s="3"/>
      <c r="H9213" s="3"/>
      <c r="I9213" s="3"/>
      <c r="J9213" s="3"/>
      <c r="K9213" s="3"/>
      <c r="L9213" s="8"/>
      <c r="M9213" s="1"/>
      <c r="W9213" s="15"/>
    </row>
    <row r="9214" spans="2:23" ht="0" hidden="1" customHeight="1" x14ac:dyDescent="0.2">
      <c r="B9214" s="3"/>
      <c r="C9214" s="3"/>
      <c r="D9214" s="3"/>
      <c r="E9214" s="3"/>
      <c r="F9214" s="3"/>
      <c r="G9214" s="3"/>
      <c r="H9214" s="3"/>
      <c r="I9214" s="3"/>
      <c r="J9214" s="3"/>
      <c r="K9214" s="3"/>
      <c r="L9214" s="8"/>
      <c r="M9214" s="1"/>
      <c r="W9214" s="15"/>
    </row>
    <row r="9215" spans="2:23" ht="0" hidden="1" customHeight="1" x14ac:dyDescent="0.2">
      <c r="B9215" s="3"/>
      <c r="C9215" s="3"/>
      <c r="D9215" s="3"/>
      <c r="E9215" s="3"/>
      <c r="F9215" s="3"/>
      <c r="G9215" s="3"/>
      <c r="H9215" s="3"/>
      <c r="I9215" s="3"/>
      <c r="J9215" s="3"/>
      <c r="K9215" s="3"/>
      <c r="L9215" s="8"/>
      <c r="M9215" s="1"/>
      <c r="W9215" s="15"/>
    </row>
    <row r="9216" spans="2:23" ht="0" hidden="1" customHeight="1" x14ac:dyDescent="0.2">
      <c r="B9216" s="3"/>
      <c r="C9216" s="3"/>
      <c r="D9216" s="3"/>
      <c r="E9216" s="3"/>
      <c r="F9216" s="3"/>
      <c r="G9216" s="3"/>
      <c r="H9216" s="3"/>
      <c r="I9216" s="3"/>
      <c r="J9216" s="3"/>
      <c r="K9216" s="3"/>
      <c r="L9216" s="8"/>
      <c r="M9216" s="1"/>
      <c r="W9216" s="15"/>
    </row>
    <row r="9217" spans="2:23" ht="0" hidden="1" customHeight="1" x14ac:dyDescent="0.2">
      <c r="B9217" s="3"/>
      <c r="C9217" s="3"/>
      <c r="D9217" s="3"/>
      <c r="E9217" s="3"/>
      <c r="F9217" s="3"/>
      <c r="G9217" s="3"/>
      <c r="H9217" s="3"/>
      <c r="I9217" s="3"/>
      <c r="J9217" s="3"/>
      <c r="K9217" s="3"/>
      <c r="L9217" s="8"/>
      <c r="M9217" s="1"/>
      <c r="W9217" s="15"/>
    </row>
    <row r="9218" spans="2:23" ht="0" hidden="1" customHeight="1" x14ac:dyDescent="0.2">
      <c r="B9218" s="3"/>
      <c r="C9218" s="3"/>
      <c r="D9218" s="3"/>
      <c r="E9218" s="3"/>
      <c r="F9218" s="3"/>
      <c r="G9218" s="3"/>
      <c r="H9218" s="3"/>
      <c r="I9218" s="3"/>
      <c r="J9218" s="3"/>
      <c r="K9218" s="3"/>
      <c r="L9218" s="8"/>
      <c r="M9218" s="1"/>
      <c r="W9218" s="15"/>
    </row>
    <row r="9219" spans="2:23" ht="0" hidden="1" customHeight="1" x14ac:dyDescent="0.2">
      <c r="B9219" s="3"/>
      <c r="C9219" s="3"/>
      <c r="D9219" s="3"/>
      <c r="E9219" s="3"/>
      <c r="F9219" s="3"/>
      <c r="G9219" s="3"/>
      <c r="H9219" s="3"/>
      <c r="I9219" s="3"/>
      <c r="J9219" s="3"/>
      <c r="K9219" s="3"/>
      <c r="L9219" s="8"/>
      <c r="M9219" s="1"/>
      <c r="W9219" s="15"/>
    </row>
    <row r="9220" spans="2:23" ht="0" hidden="1" customHeight="1" x14ac:dyDescent="0.2">
      <c r="B9220" s="3"/>
      <c r="C9220" s="3"/>
      <c r="D9220" s="3"/>
      <c r="E9220" s="3"/>
      <c r="F9220" s="3"/>
      <c r="G9220" s="3"/>
      <c r="H9220" s="3"/>
      <c r="I9220" s="3"/>
      <c r="J9220" s="3"/>
      <c r="K9220" s="3"/>
      <c r="L9220" s="8"/>
      <c r="M9220" s="1"/>
      <c r="W9220" s="15"/>
    </row>
    <row r="9221" spans="2:23" ht="0" hidden="1" customHeight="1" x14ac:dyDescent="0.2">
      <c r="B9221" s="3"/>
      <c r="C9221" s="3"/>
      <c r="D9221" s="3"/>
      <c r="E9221" s="3"/>
      <c r="F9221" s="3"/>
      <c r="G9221" s="3"/>
      <c r="H9221" s="3"/>
      <c r="I9221" s="3"/>
      <c r="J9221" s="3"/>
      <c r="K9221" s="3"/>
      <c r="L9221" s="8"/>
      <c r="M9221" s="1"/>
      <c r="W9221" s="15"/>
    </row>
    <row r="9222" spans="2:23" ht="0" hidden="1" customHeight="1" x14ac:dyDescent="0.2">
      <c r="B9222" s="3"/>
      <c r="C9222" s="3"/>
      <c r="D9222" s="3"/>
      <c r="E9222" s="3"/>
      <c r="F9222" s="3"/>
      <c r="G9222" s="3"/>
      <c r="H9222" s="3"/>
      <c r="I9222" s="3"/>
      <c r="J9222" s="3"/>
      <c r="K9222" s="3"/>
      <c r="L9222" s="8"/>
      <c r="M9222" s="1"/>
      <c r="W9222" s="15"/>
    </row>
    <row r="9223" spans="2:23" ht="0" hidden="1" customHeight="1" x14ac:dyDescent="0.2">
      <c r="B9223" s="3"/>
      <c r="C9223" s="3"/>
      <c r="D9223" s="3"/>
      <c r="E9223" s="3"/>
      <c r="F9223" s="3"/>
      <c r="G9223" s="3"/>
      <c r="H9223" s="3"/>
      <c r="I9223" s="3"/>
      <c r="J9223" s="3"/>
      <c r="K9223" s="3"/>
      <c r="L9223" s="8"/>
      <c r="M9223" s="1"/>
      <c r="W9223" s="15"/>
    </row>
    <row r="9224" spans="2:23" ht="0" hidden="1" customHeight="1" x14ac:dyDescent="0.2">
      <c r="B9224" s="3"/>
      <c r="C9224" s="3"/>
      <c r="D9224" s="3"/>
      <c r="E9224" s="3"/>
      <c r="F9224" s="3"/>
      <c r="G9224" s="3"/>
      <c r="H9224" s="3"/>
      <c r="I9224" s="3"/>
      <c r="J9224" s="3"/>
      <c r="K9224" s="3"/>
      <c r="L9224" s="8"/>
      <c r="M9224" s="1"/>
      <c r="W9224" s="15"/>
    </row>
    <row r="9225" spans="2:23" ht="0" hidden="1" customHeight="1" x14ac:dyDescent="0.2">
      <c r="B9225" s="3"/>
      <c r="C9225" s="3"/>
      <c r="D9225" s="3"/>
      <c r="E9225" s="3"/>
      <c r="F9225" s="3"/>
      <c r="G9225" s="3"/>
      <c r="H9225" s="3"/>
      <c r="I9225" s="3"/>
      <c r="J9225" s="3"/>
      <c r="K9225" s="3"/>
      <c r="L9225" s="8"/>
      <c r="M9225" s="1"/>
      <c r="W9225" s="15"/>
    </row>
    <row r="9226" spans="2:23" ht="0" hidden="1" customHeight="1" x14ac:dyDescent="0.2">
      <c r="B9226" s="3"/>
      <c r="C9226" s="3"/>
      <c r="D9226" s="3"/>
      <c r="E9226" s="3"/>
      <c r="F9226" s="3"/>
      <c r="G9226" s="3"/>
      <c r="H9226" s="3"/>
      <c r="I9226" s="3"/>
      <c r="J9226" s="3"/>
      <c r="K9226" s="3"/>
      <c r="L9226" s="8"/>
      <c r="M9226" s="1"/>
      <c r="W9226" s="15"/>
    </row>
    <row r="9227" spans="2:23" ht="0" hidden="1" customHeight="1" x14ac:dyDescent="0.2">
      <c r="B9227" s="3"/>
      <c r="C9227" s="3"/>
      <c r="D9227" s="3"/>
      <c r="E9227" s="3"/>
      <c r="F9227" s="3"/>
      <c r="G9227" s="3"/>
      <c r="H9227" s="3"/>
      <c r="I9227" s="3"/>
      <c r="J9227" s="3"/>
      <c r="K9227" s="3"/>
      <c r="L9227" s="8"/>
      <c r="M9227" s="1"/>
      <c r="W9227" s="15"/>
    </row>
    <row r="9228" spans="2:23" ht="0" hidden="1" customHeight="1" x14ac:dyDescent="0.2">
      <c r="B9228" s="3"/>
      <c r="C9228" s="3"/>
      <c r="D9228" s="3"/>
      <c r="E9228" s="3"/>
      <c r="F9228" s="3"/>
      <c r="G9228" s="3"/>
      <c r="H9228" s="3"/>
      <c r="I9228" s="3"/>
      <c r="J9228" s="3"/>
      <c r="K9228" s="3"/>
      <c r="L9228" s="8"/>
      <c r="M9228" s="1"/>
      <c r="W9228" s="15"/>
    </row>
    <row r="9229" spans="2:23" ht="0" hidden="1" customHeight="1" x14ac:dyDescent="0.2">
      <c r="B9229" s="3"/>
      <c r="C9229" s="3"/>
      <c r="D9229" s="3"/>
      <c r="E9229" s="3"/>
      <c r="F9229" s="3"/>
      <c r="G9229" s="3"/>
      <c r="H9229" s="3"/>
      <c r="I9229" s="3"/>
      <c r="J9229" s="3"/>
      <c r="K9229" s="3"/>
      <c r="L9229" s="8"/>
      <c r="M9229" s="1"/>
      <c r="W9229" s="15"/>
    </row>
    <row r="9230" spans="2:23" ht="0" hidden="1" customHeight="1" x14ac:dyDescent="0.2">
      <c r="B9230" s="3"/>
      <c r="C9230" s="3"/>
      <c r="D9230" s="3"/>
      <c r="E9230" s="3"/>
      <c r="F9230" s="3"/>
      <c r="G9230" s="3"/>
      <c r="H9230" s="3"/>
      <c r="I9230" s="3"/>
      <c r="J9230" s="3"/>
      <c r="K9230" s="3"/>
      <c r="L9230" s="8"/>
      <c r="M9230" s="1"/>
      <c r="W9230" s="15"/>
    </row>
    <row r="9231" spans="2:23" ht="0" hidden="1" customHeight="1" x14ac:dyDescent="0.2">
      <c r="B9231" s="3"/>
      <c r="C9231" s="3"/>
      <c r="D9231" s="3"/>
      <c r="E9231" s="3"/>
      <c r="F9231" s="3"/>
      <c r="G9231" s="3"/>
      <c r="H9231" s="3"/>
      <c r="I9231" s="3"/>
      <c r="J9231" s="3"/>
      <c r="K9231" s="3"/>
      <c r="L9231" s="8"/>
      <c r="M9231" s="1"/>
      <c r="W9231" s="15"/>
    </row>
    <row r="9232" spans="2:23" ht="0" hidden="1" customHeight="1" x14ac:dyDescent="0.2">
      <c r="B9232" s="3"/>
      <c r="C9232" s="3"/>
      <c r="D9232" s="3"/>
      <c r="E9232" s="3"/>
      <c r="F9232" s="3"/>
      <c r="G9232" s="3"/>
      <c r="H9232" s="3"/>
      <c r="I9232" s="3"/>
      <c r="J9232" s="3"/>
      <c r="K9232" s="3"/>
      <c r="L9232" s="8"/>
      <c r="M9232" s="1"/>
      <c r="W9232" s="15"/>
    </row>
    <row r="9233" spans="2:23" ht="0" hidden="1" customHeight="1" x14ac:dyDescent="0.2">
      <c r="B9233" s="3"/>
      <c r="C9233" s="3"/>
      <c r="D9233" s="3"/>
      <c r="E9233" s="3"/>
      <c r="F9233" s="3"/>
      <c r="G9233" s="3"/>
      <c r="H9233" s="3"/>
      <c r="I9233" s="3"/>
      <c r="J9233" s="3"/>
      <c r="K9233" s="3"/>
      <c r="L9233" s="8"/>
      <c r="M9233" s="1"/>
      <c r="W9233" s="15"/>
    </row>
    <row r="9234" spans="2:23" ht="0" hidden="1" customHeight="1" x14ac:dyDescent="0.2">
      <c r="B9234" s="3"/>
      <c r="C9234" s="3"/>
      <c r="D9234" s="3"/>
      <c r="E9234" s="3"/>
      <c r="F9234" s="3"/>
      <c r="G9234" s="3"/>
      <c r="H9234" s="3"/>
      <c r="I9234" s="3"/>
      <c r="J9234" s="3"/>
      <c r="K9234" s="3"/>
      <c r="L9234" s="8"/>
      <c r="M9234" s="1"/>
      <c r="W9234" s="15"/>
    </row>
    <row r="9235" spans="2:23" ht="0" hidden="1" customHeight="1" x14ac:dyDescent="0.2">
      <c r="B9235" s="3"/>
      <c r="C9235" s="3"/>
      <c r="D9235" s="3"/>
      <c r="E9235" s="3"/>
      <c r="F9235" s="3"/>
      <c r="G9235" s="3"/>
      <c r="H9235" s="3"/>
      <c r="I9235" s="3"/>
      <c r="J9235" s="3"/>
      <c r="K9235" s="3"/>
      <c r="L9235" s="8"/>
      <c r="M9235" s="1"/>
      <c r="W9235" s="15"/>
    </row>
    <row r="9236" spans="2:23" ht="0" hidden="1" customHeight="1" x14ac:dyDescent="0.2">
      <c r="B9236" s="3"/>
      <c r="C9236" s="3"/>
      <c r="D9236" s="3"/>
      <c r="E9236" s="3"/>
      <c r="F9236" s="3"/>
      <c r="G9236" s="3"/>
      <c r="H9236" s="3"/>
      <c r="I9236" s="3"/>
      <c r="J9236" s="3"/>
      <c r="K9236" s="3"/>
      <c r="L9236" s="8"/>
      <c r="M9236" s="1"/>
      <c r="W9236" s="15"/>
    </row>
    <row r="9237" spans="2:23" ht="0" hidden="1" customHeight="1" x14ac:dyDescent="0.2">
      <c r="B9237" s="3"/>
      <c r="C9237" s="3"/>
      <c r="D9237" s="3"/>
      <c r="E9237" s="3"/>
      <c r="F9237" s="3"/>
      <c r="G9237" s="3"/>
      <c r="H9237" s="3"/>
      <c r="I9237" s="3"/>
      <c r="J9237" s="3"/>
      <c r="K9237" s="3"/>
      <c r="L9237" s="8"/>
      <c r="M9237" s="1"/>
      <c r="W9237" s="15"/>
    </row>
    <row r="9238" spans="2:23" ht="0" hidden="1" customHeight="1" x14ac:dyDescent="0.2">
      <c r="B9238" s="3"/>
      <c r="C9238" s="3"/>
      <c r="D9238" s="3"/>
      <c r="E9238" s="3"/>
      <c r="F9238" s="3"/>
      <c r="G9238" s="3"/>
      <c r="H9238" s="3"/>
      <c r="I9238" s="3"/>
      <c r="J9238" s="3"/>
      <c r="K9238" s="3"/>
      <c r="L9238" s="8"/>
      <c r="M9238" s="1"/>
      <c r="W9238" s="15"/>
    </row>
    <row r="9239" spans="2:23" ht="0" hidden="1" customHeight="1" x14ac:dyDescent="0.2">
      <c r="B9239" s="3"/>
      <c r="C9239" s="3"/>
      <c r="D9239" s="3"/>
      <c r="E9239" s="3"/>
      <c r="F9239" s="3"/>
      <c r="G9239" s="3"/>
      <c r="H9239" s="3"/>
      <c r="I9239" s="3"/>
      <c r="J9239" s="3"/>
      <c r="K9239" s="3"/>
      <c r="L9239" s="8"/>
      <c r="M9239" s="1"/>
      <c r="W9239" s="15"/>
    </row>
    <row r="9240" spans="2:23" ht="0" hidden="1" customHeight="1" x14ac:dyDescent="0.2">
      <c r="B9240" s="3"/>
      <c r="C9240" s="3"/>
      <c r="D9240" s="3"/>
      <c r="E9240" s="3"/>
      <c r="F9240" s="3"/>
      <c r="G9240" s="3"/>
      <c r="H9240" s="3"/>
      <c r="I9240" s="3"/>
      <c r="J9240" s="3"/>
      <c r="K9240" s="3"/>
      <c r="L9240" s="8"/>
      <c r="M9240" s="1"/>
      <c r="W9240" s="15"/>
    </row>
    <row r="9241" spans="2:23" ht="0" hidden="1" customHeight="1" x14ac:dyDescent="0.2">
      <c r="B9241" s="3"/>
      <c r="C9241" s="3"/>
      <c r="D9241" s="3"/>
      <c r="E9241" s="3"/>
      <c r="F9241" s="3"/>
      <c r="G9241" s="3"/>
      <c r="H9241" s="3"/>
      <c r="I9241" s="3"/>
      <c r="J9241" s="3"/>
      <c r="K9241" s="3"/>
      <c r="L9241" s="8"/>
      <c r="M9241" s="1"/>
      <c r="W9241" s="15"/>
    </row>
    <row r="9242" spans="2:23" ht="0" hidden="1" customHeight="1" x14ac:dyDescent="0.2">
      <c r="B9242" s="3"/>
      <c r="C9242" s="3"/>
      <c r="D9242" s="3"/>
      <c r="E9242" s="3"/>
      <c r="F9242" s="3"/>
      <c r="G9242" s="3"/>
      <c r="H9242" s="3"/>
      <c r="I9242" s="3"/>
      <c r="J9242" s="3"/>
      <c r="K9242" s="3"/>
      <c r="L9242" s="8"/>
      <c r="M9242" s="1"/>
      <c r="W9242" s="15"/>
    </row>
    <row r="9243" spans="2:23" ht="0" hidden="1" customHeight="1" x14ac:dyDescent="0.2">
      <c r="B9243" s="3"/>
      <c r="C9243" s="3"/>
      <c r="D9243" s="3"/>
      <c r="E9243" s="3"/>
      <c r="F9243" s="3"/>
      <c r="G9243" s="3"/>
      <c r="H9243" s="3"/>
      <c r="I9243" s="3"/>
      <c r="J9243" s="3"/>
      <c r="K9243" s="3"/>
      <c r="L9243" s="8"/>
      <c r="M9243" s="1"/>
      <c r="W9243" s="15"/>
    </row>
    <row r="9244" spans="2:23" ht="0" hidden="1" customHeight="1" x14ac:dyDescent="0.2">
      <c r="B9244" s="3"/>
      <c r="C9244" s="3"/>
      <c r="D9244" s="3"/>
      <c r="E9244" s="3"/>
      <c r="F9244" s="3"/>
      <c r="G9244" s="3"/>
      <c r="H9244" s="3"/>
      <c r="I9244" s="3"/>
      <c r="J9244" s="3"/>
      <c r="K9244" s="3"/>
      <c r="L9244" s="8"/>
      <c r="M9244" s="1"/>
      <c r="W9244" s="15"/>
    </row>
    <row r="9245" spans="2:23" ht="0" hidden="1" customHeight="1" x14ac:dyDescent="0.2">
      <c r="B9245" s="3"/>
      <c r="C9245" s="3"/>
      <c r="D9245" s="3"/>
      <c r="E9245" s="3"/>
      <c r="F9245" s="3"/>
      <c r="G9245" s="3"/>
      <c r="H9245" s="3"/>
      <c r="I9245" s="3"/>
      <c r="J9245" s="3"/>
      <c r="K9245" s="3"/>
      <c r="L9245" s="8"/>
      <c r="M9245" s="1"/>
      <c r="W9245" s="15"/>
    </row>
    <row r="9246" spans="2:23" ht="0" hidden="1" customHeight="1" x14ac:dyDescent="0.2">
      <c r="B9246" s="3"/>
      <c r="C9246" s="3"/>
      <c r="D9246" s="3"/>
      <c r="E9246" s="3"/>
      <c r="F9246" s="3"/>
      <c r="G9246" s="3"/>
      <c r="H9246" s="3"/>
      <c r="I9246" s="3"/>
      <c r="J9246" s="3"/>
      <c r="K9246" s="3"/>
      <c r="L9246" s="8"/>
      <c r="M9246" s="1"/>
      <c r="W9246" s="15"/>
    </row>
    <row r="9247" spans="2:23" ht="0" hidden="1" customHeight="1" x14ac:dyDescent="0.2">
      <c r="B9247" s="3"/>
      <c r="C9247" s="3"/>
      <c r="D9247" s="3"/>
      <c r="E9247" s="3"/>
      <c r="F9247" s="3"/>
      <c r="G9247" s="3"/>
      <c r="H9247" s="3"/>
      <c r="I9247" s="3"/>
      <c r="J9247" s="3"/>
      <c r="K9247" s="3"/>
      <c r="L9247" s="8"/>
      <c r="M9247" s="1"/>
      <c r="W9247" s="15"/>
    </row>
    <row r="9248" spans="2:23" ht="0" hidden="1" customHeight="1" x14ac:dyDescent="0.2">
      <c r="B9248" s="3"/>
      <c r="C9248" s="3"/>
      <c r="D9248" s="3"/>
      <c r="E9248" s="3"/>
      <c r="F9248" s="3"/>
      <c r="G9248" s="3"/>
      <c r="H9248" s="3"/>
      <c r="I9248" s="3"/>
      <c r="J9248" s="3"/>
      <c r="K9248" s="3"/>
      <c r="L9248" s="8"/>
      <c r="M9248" s="1"/>
      <c r="W9248" s="15"/>
    </row>
    <row r="9249" spans="2:23" ht="0" hidden="1" customHeight="1" x14ac:dyDescent="0.2">
      <c r="B9249" s="3"/>
      <c r="C9249" s="3"/>
      <c r="D9249" s="3"/>
      <c r="E9249" s="3"/>
      <c r="F9249" s="3"/>
      <c r="G9249" s="3"/>
      <c r="H9249" s="3"/>
      <c r="I9249" s="3"/>
      <c r="J9249" s="3"/>
      <c r="K9249" s="3"/>
      <c r="L9249" s="8"/>
      <c r="M9249" s="1"/>
      <c r="W9249" s="15"/>
    </row>
    <row r="9250" spans="2:23" ht="0" hidden="1" customHeight="1" x14ac:dyDescent="0.2">
      <c r="B9250" s="3"/>
      <c r="C9250" s="3"/>
      <c r="D9250" s="3"/>
      <c r="E9250" s="3"/>
      <c r="F9250" s="3"/>
      <c r="G9250" s="3"/>
      <c r="H9250" s="3"/>
      <c r="I9250" s="3"/>
      <c r="J9250" s="3"/>
      <c r="K9250" s="3"/>
      <c r="L9250" s="8"/>
      <c r="M9250" s="1"/>
      <c r="W9250" s="15"/>
    </row>
    <row r="9251" spans="2:23" ht="0" hidden="1" customHeight="1" x14ac:dyDescent="0.2">
      <c r="B9251" s="3"/>
      <c r="C9251" s="3"/>
      <c r="D9251" s="3"/>
      <c r="E9251" s="3"/>
      <c r="F9251" s="3"/>
      <c r="G9251" s="3"/>
      <c r="H9251" s="3"/>
      <c r="I9251" s="3"/>
      <c r="J9251" s="3"/>
      <c r="K9251" s="3"/>
      <c r="L9251" s="8"/>
      <c r="M9251" s="1"/>
      <c r="W9251" s="15"/>
    </row>
    <row r="9252" spans="2:23" ht="0" hidden="1" customHeight="1" x14ac:dyDescent="0.2">
      <c r="B9252" s="3"/>
      <c r="C9252" s="3"/>
      <c r="D9252" s="3"/>
      <c r="E9252" s="3"/>
      <c r="F9252" s="3"/>
      <c r="G9252" s="3"/>
      <c r="H9252" s="3"/>
      <c r="I9252" s="3"/>
      <c r="J9252" s="3"/>
      <c r="K9252" s="3"/>
      <c r="L9252" s="8"/>
      <c r="M9252" s="1"/>
      <c r="W9252" s="15"/>
    </row>
    <row r="9253" spans="2:23" ht="0" hidden="1" customHeight="1" x14ac:dyDescent="0.2">
      <c r="B9253" s="3"/>
      <c r="C9253" s="3"/>
      <c r="D9253" s="3"/>
      <c r="E9253" s="3"/>
      <c r="F9253" s="3"/>
      <c r="G9253" s="3"/>
      <c r="H9253" s="3"/>
      <c r="I9253" s="3"/>
      <c r="J9253" s="3"/>
      <c r="K9253" s="3"/>
      <c r="L9253" s="8"/>
      <c r="M9253" s="1"/>
      <c r="W9253" s="15"/>
    </row>
    <row r="9254" spans="2:23" ht="0" hidden="1" customHeight="1" x14ac:dyDescent="0.2">
      <c r="B9254" s="3"/>
      <c r="C9254" s="3"/>
      <c r="D9254" s="3"/>
      <c r="E9254" s="3"/>
      <c r="F9254" s="3"/>
      <c r="G9254" s="3"/>
      <c r="H9254" s="3"/>
      <c r="I9254" s="3"/>
      <c r="J9254" s="3"/>
      <c r="K9254" s="3"/>
      <c r="L9254" s="8"/>
      <c r="M9254" s="1"/>
      <c r="W9254" s="15"/>
    </row>
    <row r="9255" spans="2:23" ht="0" hidden="1" customHeight="1" x14ac:dyDescent="0.2">
      <c r="B9255" s="3"/>
      <c r="C9255" s="3"/>
      <c r="D9255" s="3"/>
      <c r="E9255" s="3"/>
      <c r="F9255" s="3"/>
      <c r="G9255" s="3"/>
      <c r="H9255" s="3"/>
      <c r="I9255" s="3"/>
      <c r="J9255" s="3"/>
      <c r="K9255" s="3"/>
      <c r="L9255" s="8"/>
      <c r="M9255" s="1"/>
      <c r="W9255" s="15"/>
    </row>
    <row r="9256" spans="2:23" ht="0" hidden="1" customHeight="1" x14ac:dyDescent="0.2">
      <c r="B9256" s="3"/>
      <c r="C9256" s="3"/>
      <c r="D9256" s="3"/>
      <c r="E9256" s="3"/>
      <c r="F9256" s="3"/>
      <c r="G9256" s="3"/>
      <c r="H9256" s="3"/>
      <c r="I9256" s="3"/>
      <c r="J9256" s="3"/>
      <c r="K9256" s="3"/>
      <c r="L9256" s="8"/>
      <c r="M9256" s="1"/>
      <c r="W9256" s="15"/>
    </row>
    <row r="9257" spans="2:23" ht="0" hidden="1" customHeight="1" x14ac:dyDescent="0.2">
      <c r="B9257" s="3"/>
      <c r="C9257" s="3"/>
      <c r="D9257" s="3"/>
      <c r="E9257" s="3"/>
      <c r="F9257" s="3"/>
      <c r="G9257" s="3"/>
      <c r="H9257" s="3"/>
      <c r="I9257" s="3"/>
      <c r="J9257" s="3"/>
      <c r="K9257" s="3"/>
      <c r="L9257" s="8"/>
      <c r="M9257" s="1"/>
      <c r="W9257" s="15"/>
    </row>
    <row r="9258" spans="2:23" ht="0" hidden="1" customHeight="1" x14ac:dyDescent="0.2">
      <c r="B9258" s="3"/>
      <c r="C9258" s="3"/>
      <c r="D9258" s="3"/>
      <c r="E9258" s="3"/>
      <c r="F9258" s="3"/>
      <c r="G9258" s="3"/>
      <c r="H9258" s="3"/>
      <c r="I9258" s="3"/>
      <c r="J9258" s="3"/>
      <c r="K9258" s="3"/>
      <c r="L9258" s="8"/>
      <c r="M9258" s="1"/>
      <c r="W9258" s="15"/>
    </row>
    <row r="9259" spans="2:23" ht="0" hidden="1" customHeight="1" x14ac:dyDescent="0.2">
      <c r="B9259" s="3"/>
      <c r="C9259" s="3"/>
      <c r="D9259" s="3"/>
      <c r="E9259" s="3"/>
      <c r="F9259" s="3"/>
      <c r="G9259" s="3"/>
      <c r="H9259" s="3"/>
      <c r="I9259" s="3"/>
      <c r="J9259" s="3"/>
      <c r="K9259" s="3"/>
      <c r="L9259" s="8"/>
      <c r="M9259" s="1"/>
      <c r="W9259" s="15"/>
    </row>
    <row r="9260" spans="2:23" ht="0" hidden="1" customHeight="1" x14ac:dyDescent="0.2">
      <c r="B9260" s="3"/>
      <c r="C9260" s="3"/>
      <c r="D9260" s="3"/>
      <c r="E9260" s="3"/>
      <c r="F9260" s="3"/>
      <c r="G9260" s="3"/>
      <c r="H9260" s="3"/>
      <c r="I9260" s="3"/>
      <c r="J9260" s="3"/>
      <c r="K9260" s="3"/>
      <c r="L9260" s="8"/>
      <c r="M9260" s="1"/>
      <c r="W9260" s="15"/>
    </row>
    <row r="9261" spans="2:23" ht="0" hidden="1" customHeight="1" x14ac:dyDescent="0.2">
      <c r="B9261" s="3"/>
      <c r="C9261" s="3"/>
      <c r="D9261" s="3"/>
      <c r="E9261" s="3"/>
      <c r="F9261" s="3"/>
      <c r="G9261" s="3"/>
      <c r="H9261" s="3"/>
      <c r="I9261" s="3"/>
      <c r="J9261" s="3"/>
      <c r="K9261" s="3"/>
      <c r="L9261" s="8"/>
      <c r="M9261" s="1"/>
      <c r="W9261" s="15"/>
    </row>
    <row r="9262" spans="2:23" ht="0" hidden="1" customHeight="1" x14ac:dyDescent="0.2">
      <c r="B9262" s="3"/>
      <c r="C9262" s="3"/>
      <c r="D9262" s="3"/>
      <c r="E9262" s="3"/>
      <c r="F9262" s="3"/>
      <c r="G9262" s="3"/>
      <c r="H9262" s="3"/>
      <c r="I9262" s="3"/>
      <c r="J9262" s="3"/>
      <c r="K9262" s="3"/>
      <c r="L9262" s="8"/>
      <c r="M9262" s="1"/>
      <c r="W9262" s="15"/>
    </row>
    <row r="9263" spans="2:23" ht="0" hidden="1" customHeight="1" x14ac:dyDescent="0.2">
      <c r="B9263" s="3"/>
      <c r="C9263" s="3"/>
      <c r="D9263" s="3"/>
      <c r="E9263" s="3"/>
      <c r="F9263" s="3"/>
      <c r="G9263" s="3"/>
      <c r="H9263" s="3"/>
      <c r="I9263" s="3"/>
      <c r="J9263" s="3"/>
      <c r="K9263" s="3"/>
      <c r="L9263" s="8"/>
      <c r="M9263" s="1"/>
      <c r="W9263" s="15"/>
    </row>
    <row r="9264" spans="2:23" ht="0" hidden="1" customHeight="1" x14ac:dyDescent="0.2">
      <c r="B9264" s="3"/>
      <c r="C9264" s="3"/>
      <c r="D9264" s="3"/>
      <c r="E9264" s="3"/>
      <c r="F9264" s="3"/>
      <c r="G9264" s="3"/>
      <c r="H9264" s="3"/>
      <c r="I9264" s="3"/>
      <c r="J9264" s="3"/>
      <c r="K9264" s="3"/>
      <c r="L9264" s="8"/>
      <c r="M9264" s="1"/>
      <c r="W9264" s="15"/>
    </row>
    <row r="9265" spans="2:23" ht="0" hidden="1" customHeight="1" x14ac:dyDescent="0.2">
      <c r="B9265" s="3"/>
      <c r="C9265" s="3"/>
      <c r="D9265" s="3"/>
      <c r="E9265" s="3"/>
      <c r="F9265" s="3"/>
      <c r="G9265" s="3"/>
      <c r="H9265" s="3"/>
      <c r="I9265" s="3"/>
      <c r="J9265" s="3"/>
      <c r="K9265" s="3"/>
      <c r="L9265" s="8"/>
      <c r="M9265" s="1"/>
      <c r="W9265" s="15"/>
    </row>
    <row r="9266" spans="2:23" ht="0" hidden="1" customHeight="1" x14ac:dyDescent="0.2">
      <c r="B9266" s="3"/>
      <c r="C9266" s="3"/>
      <c r="D9266" s="3"/>
      <c r="E9266" s="3"/>
      <c r="F9266" s="3"/>
      <c r="G9266" s="3"/>
      <c r="H9266" s="3"/>
      <c r="I9266" s="3"/>
      <c r="J9266" s="3"/>
      <c r="K9266" s="3"/>
      <c r="L9266" s="8"/>
      <c r="M9266" s="1"/>
      <c r="W9266" s="15"/>
    </row>
    <row r="9267" spans="2:23" ht="0" hidden="1" customHeight="1" x14ac:dyDescent="0.2">
      <c r="B9267" s="3"/>
      <c r="C9267" s="3"/>
      <c r="D9267" s="3"/>
      <c r="E9267" s="3"/>
      <c r="F9267" s="3"/>
      <c r="G9267" s="3"/>
      <c r="H9267" s="3"/>
      <c r="I9267" s="3"/>
      <c r="J9267" s="3"/>
      <c r="K9267" s="3"/>
      <c r="L9267" s="8"/>
      <c r="M9267" s="1"/>
      <c r="W9267" s="15"/>
    </row>
    <row r="9268" spans="2:23" ht="0" hidden="1" customHeight="1" x14ac:dyDescent="0.2">
      <c r="B9268" s="3"/>
      <c r="C9268" s="3"/>
      <c r="D9268" s="3"/>
      <c r="E9268" s="3"/>
      <c r="F9268" s="3"/>
      <c r="G9268" s="3"/>
      <c r="H9268" s="3"/>
      <c r="I9268" s="3"/>
      <c r="J9268" s="3"/>
      <c r="K9268" s="3"/>
      <c r="L9268" s="8"/>
      <c r="M9268" s="1"/>
      <c r="W9268" s="15"/>
    </row>
    <row r="9269" spans="2:23" ht="0" hidden="1" customHeight="1" x14ac:dyDescent="0.2">
      <c r="B9269" s="3"/>
      <c r="C9269" s="3"/>
      <c r="D9269" s="3"/>
      <c r="E9269" s="3"/>
      <c r="F9269" s="3"/>
      <c r="G9269" s="3"/>
      <c r="H9269" s="3"/>
      <c r="I9269" s="3"/>
      <c r="J9269" s="3"/>
      <c r="K9269" s="3"/>
      <c r="L9269" s="8"/>
      <c r="M9269" s="1"/>
      <c r="W9269" s="15"/>
    </row>
    <row r="9270" spans="2:23" ht="0" hidden="1" customHeight="1" x14ac:dyDescent="0.2">
      <c r="B9270" s="3"/>
      <c r="C9270" s="3"/>
      <c r="D9270" s="3"/>
      <c r="E9270" s="3"/>
      <c r="F9270" s="3"/>
      <c r="G9270" s="3"/>
      <c r="H9270" s="3"/>
      <c r="I9270" s="3"/>
      <c r="J9270" s="3"/>
      <c r="K9270" s="3"/>
      <c r="L9270" s="8"/>
      <c r="M9270" s="1"/>
      <c r="W9270" s="15"/>
    </row>
    <row r="9271" spans="2:23" ht="0" hidden="1" customHeight="1" x14ac:dyDescent="0.2">
      <c r="B9271" s="3"/>
      <c r="C9271" s="3"/>
      <c r="D9271" s="3"/>
      <c r="E9271" s="3"/>
      <c r="F9271" s="3"/>
      <c r="G9271" s="3"/>
      <c r="H9271" s="3"/>
      <c r="I9271" s="3"/>
      <c r="J9271" s="3"/>
      <c r="K9271" s="3"/>
      <c r="L9271" s="8"/>
      <c r="M9271" s="1"/>
      <c r="W9271" s="15"/>
    </row>
    <row r="9272" spans="2:23" ht="0" hidden="1" customHeight="1" x14ac:dyDescent="0.2">
      <c r="B9272" s="3"/>
      <c r="C9272" s="3"/>
      <c r="D9272" s="3"/>
      <c r="E9272" s="3"/>
      <c r="F9272" s="3"/>
      <c r="G9272" s="3"/>
      <c r="H9272" s="3"/>
      <c r="I9272" s="3"/>
      <c r="J9272" s="3"/>
      <c r="K9272" s="3"/>
      <c r="L9272" s="8"/>
      <c r="M9272" s="1"/>
      <c r="W9272" s="15"/>
    </row>
    <row r="9273" spans="2:23" ht="0" hidden="1" customHeight="1" x14ac:dyDescent="0.2">
      <c r="B9273" s="3"/>
      <c r="C9273" s="3"/>
      <c r="D9273" s="3"/>
      <c r="E9273" s="3"/>
      <c r="F9273" s="3"/>
      <c r="G9273" s="3"/>
      <c r="H9273" s="3"/>
      <c r="I9273" s="3"/>
      <c r="J9273" s="3"/>
      <c r="K9273" s="3"/>
      <c r="L9273" s="8"/>
      <c r="M9273" s="1"/>
      <c r="W9273" s="15"/>
    </row>
    <row r="9274" spans="2:23" ht="0" hidden="1" customHeight="1" x14ac:dyDescent="0.2">
      <c r="B9274" s="3"/>
      <c r="C9274" s="3"/>
      <c r="D9274" s="3"/>
      <c r="E9274" s="3"/>
      <c r="F9274" s="3"/>
      <c r="G9274" s="3"/>
      <c r="H9274" s="3"/>
      <c r="I9274" s="3"/>
      <c r="J9274" s="3"/>
      <c r="K9274" s="3"/>
      <c r="L9274" s="8"/>
      <c r="M9274" s="1"/>
      <c r="W9274" s="15"/>
    </row>
    <row r="9275" spans="2:23" ht="0" hidden="1" customHeight="1" x14ac:dyDescent="0.2">
      <c r="B9275" s="3"/>
      <c r="C9275" s="3"/>
      <c r="D9275" s="3"/>
      <c r="E9275" s="3"/>
      <c r="F9275" s="3"/>
      <c r="G9275" s="3"/>
      <c r="H9275" s="3"/>
      <c r="I9275" s="3"/>
      <c r="J9275" s="3"/>
      <c r="K9275" s="3"/>
      <c r="L9275" s="8"/>
      <c r="M9275" s="1"/>
      <c r="W9275" s="15"/>
    </row>
    <row r="9276" spans="2:23" ht="0" hidden="1" customHeight="1" x14ac:dyDescent="0.2">
      <c r="B9276" s="3"/>
      <c r="C9276" s="3"/>
      <c r="D9276" s="3"/>
      <c r="E9276" s="3"/>
      <c r="F9276" s="3"/>
      <c r="G9276" s="3"/>
      <c r="H9276" s="3"/>
      <c r="I9276" s="3"/>
      <c r="J9276" s="3"/>
      <c r="K9276" s="3"/>
      <c r="L9276" s="8"/>
      <c r="M9276" s="1"/>
      <c r="W9276" s="15"/>
    </row>
    <row r="9277" spans="2:23" ht="0" hidden="1" customHeight="1" x14ac:dyDescent="0.2">
      <c r="B9277" s="3"/>
      <c r="C9277" s="3"/>
      <c r="D9277" s="3"/>
      <c r="E9277" s="3"/>
      <c r="F9277" s="3"/>
      <c r="G9277" s="3"/>
      <c r="H9277" s="3"/>
      <c r="I9277" s="3"/>
      <c r="J9277" s="3"/>
      <c r="K9277" s="3"/>
      <c r="L9277" s="8"/>
      <c r="M9277" s="1"/>
      <c r="W9277" s="15"/>
    </row>
    <row r="9278" spans="2:23" ht="0" hidden="1" customHeight="1" x14ac:dyDescent="0.2">
      <c r="B9278" s="3"/>
      <c r="C9278" s="3"/>
      <c r="D9278" s="3"/>
      <c r="E9278" s="3"/>
      <c r="F9278" s="3"/>
      <c r="G9278" s="3"/>
      <c r="H9278" s="3"/>
      <c r="I9278" s="3"/>
      <c r="J9278" s="3"/>
      <c r="K9278" s="3"/>
      <c r="L9278" s="8"/>
      <c r="M9278" s="1"/>
      <c r="W9278" s="15"/>
    </row>
    <row r="9279" spans="2:23" ht="0" hidden="1" customHeight="1" x14ac:dyDescent="0.2">
      <c r="B9279" s="3"/>
      <c r="C9279" s="3"/>
      <c r="D9279" s="3"/>
      <c r="E9279" s="3"/>
      <c r="F9279" s="3"/>
      <c r="G9279" s="3"/>
      <c r="H9279" s="3"/>
      <c r="I9279" s="3"/>
      <c r="J9279" s="3"/>
      <c r="K9279" s="3"/>
      <c r="L9279" s="8"/>
      <c r="M9279" s="1"/>
      <c r="W9279" s="15"/>
    </row>
    <row r="9280" spans="2:23" ht="0" hidden="1" customHeight="1" x14ac:dyDescent="0.2">
      <c r="B9280" s="3"/>
      <c r="C9280" s="3"/>
      <c r="D9280" s="3"/>
      <c r="E9280" s="3"/>
      <c r="F9280" s="3"/>
      <c r="G9280" s="3"/>
      <c r="H9280" s="3"/>
      <c r="I9280" s="3"/>
      <c r="J9280" s="3"/>
      <c r="K9280" s="3"/>
      <c r="L9280" s="8"/>
      <c r="M9280" s="1"/>
      <c r="W9280" s="15"/>
    </row>
    <row r="9281" spans="2:23" ht="0" hidden="1" customHeight="1" x14ac:dyDescent="0.2">
      <c r="B9281" s="3"/>
      <c r="C9281" s="3"/>
      <c r="D9281" s="3"/>
      <c r="E9281" s="3"/>
      <c r="F9281" s="3"/>
      <c r="G9281" s="3"/>
      <c r="H9281" s="3"/>
      <c r="I9281" s="3"/>
      <c r="J9281" s="3"/>
      <c r="K9281" s="3"/>
      <c r="L9281" s="8"/>
      <c r="M9281" s="1"/>
      <c r="W9281" s="15"/>
    </row>
    <row r="9282" spans="2:23" ht="0" hidden="1" customHeight="1" x14ac:dyDescent="0.2">
      <c r="B9282" s="3"/>
      <c r="C9282" s="3"/>
      <c r="D9282" s="3"/>
      <c r="E9282" s="3"/>
      <c r="F9282" s="3"/>
      <c r="G9282" s="3"/>
      <c r="H9282" s="3"/>
      <c r="I9282" s="3"/>
      <c r="J9282" s="3"/>
      <c r="K9282" s="3"/>
      <c r="L9282" s="8"/>
      <c r="M9282" s="1"/>
      <c r="W9282" s="15"/>
    </row>
    <row r="9283" spans="2:23" ht="0" hidden="1" customHeight="1" x14ac:dyDescent="0.2">
      <c r="B9283" s="3"/>
      <c r="C9283" s="3"/>
      <c r="D9283" s="3"/>
      <c r="E9283" s="3"/>
      <c r="F9283" s="3"/>
      <c r="G9283" s="3"/>
      <c r="H9283" s="3"/>
      <c r="I9283" s="3"/>
      <c r="J9283" s="3"/>
      <c r="K9283" s="3"/>
      <c r="L9283" s="8"/>
      <c r="M9283" s="1"/>
      <c r="W9283" s="15"/>
    </row>
    <row r="9284" spans="2:23" ht="0" hidden="1" customHeight="1" x14ac:dyDescent="0.2">
      <c r="B9284" s="3"/>
      <c r="C9284" s="3"/>
      <c r="D9284" s="3"/>
      <c r="E9284" s="3"/>
      <c r="F9284" s="3"/>
      <c r="G9284" s="3"/>
      <c r="H9284" s="3"/>
      <c r="I9284" s="3"/>
      <c r="J9284" s="3"/>
      <c r="K9284" s="3"/>
      <c r="L9284" s="8"/>
      <c r="M9284" s="1"/>
      <c r="W9284" s="15"/>
    </row>
    <row r="9285" spans="2:23" ht="0" hidden="1" customHeight="1" x14ac:dyDescent="0.2">
      <c r="B9285" s="3"/>
      <c r="C9285" s="3"/>
      <c r="D9285" s="3"/>
      <c r="E9285" s="3"/>
      <c r="F9285" s="3"/>
      <c r="G9285" s="3"/>
      <c r="H9285" s="3"/>
      <c r="I9285" s="3"/>
      <c r="J9285" s="3"/>
      <c r="K9285" s="3"/>
      <c r="L9285" s="8"/>
      <c r="M9285" s="1"/>
      <c r="W9285" s="15"/>
    </row>
    <row r="9286" spans="2:23" ht="0" hidden="1" customHeight="1" x14ac:dyDescent="0.2">
      <c r="B9286" s="3"/>
      <c r="C9286" s="3"/>
      <c r="D9286" s="3"/>
      <c r="E9286" s="3"/>
      <c r="F9286" s="3"/>
      <c r="G9286" s="3"/>
      <c r="H9286" s="3"/>
      <c r="I9286" s="3"/>
      <c r="J9286" s="3"/>
      <c r="K9286" s="3"/>
      <c r="L9286" s="8"/>
      <c r="M9286" s="1"/>
      <c r="W9286" s="15"/>
    </row>
    <row r="9287" spans="2:23" ht="0" hidden="1" customHeight="1" x14ac:dyDescent="0.2">
      <c r="B9287" s="3"/>
      <c r="C9287" s="3"/>
      <c r="D9287" s="3"/>
      <c r="E9287" s="3"/>
      <c r="F9287" s="3"/>
      <c r="G9287" s="3"/>
      <c r="H9287" s="3"/>
      <c r="I9287" s="3"/>
      <c r="J9287" s="3"/>
      <c r="K9287" s="3"/>
      <c r="L9287" s="8"/>
      <c r="M9287" s="1"/>
      <c r="W9287" s="15"/>
    </row>
    <row r="9288" spans="2:23" ht="0" hidden="1" customHeight="1" x14ac:dyDescent="0.2">
      <c r="B9288" s="3"/>
      <c r="C9288" s="3"/>
      <c r="D9288" s="3"/>
      <c r="E9288" s="3"/>
      <c r="F9288" s="3"/>
      <c r="G9288" s="3"/>
      <c r="H9288" s="3"/>
      <c r="I9288" s="3"/>
      <c r="J9288" s="3"/>
      <c r="K9288" s="3"/>
      <c r="L9288" s="8"/>
      <c r="M9288" s="1"/>
      <c r="W9288" s="15"/>
    </row>
    <row r="9289" spans="2:23" ht="0" hidden="1" customHeight="1" x14ac:dyDescent="0.2">
      <c r="B9289" s="3"/>
      <c r="C9289" s="3"/>
      <c r="D9289" s="3"/>
      <c r="E9289" s="3"/>
      <c r="F9289" s="3"/>
      <c r="G9289" s="3"/>
      <c r="H9289" s="3"/>
      <c r="I9289" s="3"/>
      <c r="J9289" s="3"/>
      <c r="K9289" s="3"/>
      <c r="L9289" s="8"/>
      <c r="M9289" s="1"/>
      <c r="W9289" s="15"/>
    </row>
    <row r="9290" spans="2:23" ht="0" hidden="1" customHeight="1" x14ac:dyDescent="0.2">
      <c r="B9290" s="3"/>
      <c r="C9290" s="3"/>
      <c r="D9290" s="3"/>
      <c r="E9290" s="3"/>
      <c r="F9290" s="3"/>
      <c r="G9290" s="3"/>
      <c r="H9290" s="3"/>
      <c r="I9290" s="3"/>
      <c r="J9290" s="3"/>
      <c r="K9290" s="3"/>
      <c r="L9290" s="8"/>
      <c r="M9290" s="1"/>
      <c r="W9290" s="15"/>
    </row>
    <row r="9291" spans="2:23" ht="0" hidden="1" customHeight="1" x14ac:dyDescent="0.2">
      <c r="B9291" s="3"/>
      <c r="C9291" s="3"/>
      <c r="D9291" s="3"/>
      <c r="E9291" s="3"/>
      <c r="F9291" s="3"/>
      <c r="G9291" s="3"/>
      <c r="H9291" s="3"/>
      <c r="I9291" s="3"/>
      <c r="J9291" s="3"/>
      <c r="K9291" s="3"/>
      <c r="L9291" s="8"/>
      <c r="M9291" s="1"/>
      <c r="W9291" s="15"/>
    </row>
    <row r="9292" spans="2:23" ht="0" hidden="1" customHeight="1" x14ac:dyDescent="0.2">
      <c r="B9292" s="3"/>
      <c r="C9292" s="3"/>
      <c r="D9292" s="3"/>
      <c r="E9292" s="3"/>
      <c r="F9292" s="3"/>
      <c r="G9292" s="3"/>
      <c r="H9292" s="3"/>
      <c r="I9292" s="3"/>
      <c r="J9292" s="3"/>
      <c r="K9292" s="3"/>
      <c r="L9292" s="8"/>
      <c r="M9292" s="1"/>
      <c r="W9292" s="15"/>
    </row>
    <row r="9293" spans="2:23" ht="0" hidden="1" customHeight="1" x14ac:dyDescent="0.2">
      <c r="B9293" s="3"/>
      <c r="C9293" s="3"/>
      <c r="D9293" s="3"/>
      <c r="E9293" s="3"/>
      <c r="F9293" s="3"/>
      <c r="G9293" s="3"/>
      <c r="H9293" s="3"/>
      <c r="I9293" s="3"/>
      <c r="J9293" s="3"/>
      <c r="K9293" s="3"/>
      <c r="L9293" s="8"/>
      <c r="M9293" s="1"/>
      <c r="W9293" s="15"/>
    </row>
    <row r="9294" spans="2:23" ht="0" hidden="1" customHeight="1" x14ac:dyDescent="0.2">
      <c r="B9294" s="3"/>
      <c r="C9294" s="3"/>
      <c r="D9294" s="3"/>
      <c r="E9294" s="3"/>
      <c r="F9294" s="3"/>
      <c r="G9294" s="3"/>
      <c r="H9294" s="3"/>
      <c r="I9294" s="3"/>
      <c r="J9294" s="3"/>
      <c r="K9294" s="3"/>
      <c r="L9294" s="8"/>
      <c r="M9294" s="1"/>
      <c r="W9294" s="15"/>
    </row>
    <row r="9295" spans="2:23" ht="0" hidden="1" customHeight="1" x14ac:dyDescent="0.2">
      <c r="B9295" s="3"/>
      <c r="C9295" s="3"/>
      <c r="D9295" s="3"/>
      <c r="E9295" s="3"/>
      <c r="F9295" s="3"/>
      <c r="G9295" s="3"/>
      <c r="H9295" s="3"/>
      <c r="I9295" s="3"/>
      <c r="J9295" s="3"/>
      <c r="K9295" s="3"/>
      <c r="L9295" s="8"/>
      <c r="M9295" s="1"/>
      <c r="W9295" s="15"/>
    </row>
    <row r="9296" spans="2:23" ht="0" hidden="1" customHeight="1" x14ac:dyDescent="0.2">
      <c r="B9296" s="3"/>
      <c r="C9296" s="3"/>
      <c r="D9296" s="3"/>
      <c r="E9296" s="3"/>
      <c r="F9296" s="3"/>
      <c r="G9296" s="3"/>
      <c r="H9296" s="3"/>
      <c r="I9296" s="3"/>
      <c r="J9296" s="3"/>
      <c r="K9296" s="3"/>
      <c r="L9296" s="8"/>
      <c r="M9296" s="1"/>
      <c r="W9296" s="15"/>
    </row>
    <row r="9297" spans="2:23" ht="0" hidden="1" customHeight="1" x14ac:dyDescent="0.2">
      <c r="B9297" s="3"/>
      <c r="C9297" s="3"/>
      <c r="D9297" s="3"/>
      <c r="E9297" s="3"/>
      <c r="F9297" s="3"/>
      <c r="G9297" s="3"/>
      <c r="H9297" s="3"/>
      <c r="I9297" s="3"/>
      <c r="J9297" s="3"/>
      <c r="K9297" s="3"/>
      <c r="L9297" s="8"/>
      <c r="M9297" s="1"/>
      <c r="W9297" s="15"/>
    </row>
    <row r="9298" spans="2:23" ht="0" hidden="1" customHeight="1" x14ac:dyDescent="0.2">
      <c r="B9298" s="3"/>
      <c r="C9298" s="3"/>
      <c r="D9298" s="3"/>
      <c r="E9298" s="3"/>
      <c r="F9298" s="3"/>
      <c r="G9298" s="3"/>
      <c r="H9298" s="3"/>
      <c r="I9298" s="3"/>
      <c r="J9298" s="3"/>
      <c r="K9298" s="3"/>
      <c r="L9298" s="8"/>
      <c r="M9298" s="1"/>
      <c r="W9298" s="15"/>
    </row>
    <row r="9299" spans="2:23" ht="0" hidden="1" customHeight="1" x14ac:dyDescent="0.2">
      <c r="B9299" s="3"/>
      <c r="C9299" s="3"/>
      <c r="D9299" s="3"/>
      <c r="E9299" s="3"/>
      <c r="F9299" s="3"/>
      <c r="G9299" s="3"/>
      <c r="H9299" s="3"/>
      <c r="I9299" s="3"/>
      <c r="J9299" s="3"/>
      <c r="K9299" s="3"/>
      <c r="L9299" s="8"/>
      <c r="M9299" s="1"/>
      <c r="W9299" s="15"/>
    </row>
    <row r="9300" spans="2:23" ht="0" hidden="1" customHeight="1" x14ac:dyDescent="0.2">
      <c r="B9300" s="3"/>
      <c r="C9300" s="3"/>
      <c r="D9300" s="3"/>
      <c r="E9300" s="3"/>
      <c r="F9300" s="3"/>
      <c r="G9300" s="3"/>
      <c r="H9300" s="3"/>
      <c r="I9300" s="3"/>
      <c r="J9300" s="3"/>
      <c r="K9300" s="3"/>
      <c r="L9300" s="8"/>
      <c r="M9300" s="1"/>
      <c r="W9300" s="15"/>
    </row>
    <row r="9301" spans="2:23" ht="0" hidden="1" customHeight="1" x14ac:dyDescent="0.2">
      <c r="B9301" s="3"/>
      <c r="C9301" s="3"/>
      <c r="D9301" s="3"/>
      <c r="E9301" s="3"/>
      <c r="F9301" s="3"/>
      <c r="G9301" s="3"/>
      <c r="H9301" s="3"/>
      <c r="I9301" s="3"/>
      <c r="J9301" s="3"/>
      <c r="K9301" s="3"/>
      <c r="L9301" s="8"/>
      <c r="M9301" s="1"/>
      <c r="W9301" s="15"/>
    </row>
    <row r="9302" spans="2:23" ht="0" hidden="1" customHeight="1" x14ac:dyDescent="0.2">
      <c r="B9302" s="3"/>
      <c r="C9302" s="3"/>
      <c r="D9302" s="3"/>
      <c r="E9302" s="3"/>
      <c r="F9302" s="3"/>
      <c r="G9302" s="3"/>
      <c r="H9302" s="3"/>
      <c r="I9302" s="3"/>
      <c r="J9302" s="3"/>
      <c r="K9302" s="3"/>
      <c r="L9302" s="8"/>
      <c r="M9302" s="1"/>
      <c r="W9302" s="15"/>
    </row>
    <row r="9303" spans="2:23" ht="0" hidden="1" customHeight="1" x14ac:dyDescent="0.2">
      <c r="B9303" s="3"/>
      <c r="C9303" s="3"/>
      <c r="D9303" s="3"/>
      <c r="E9303" s="3"/>
      <c r="F9303" s="3"/>
      <c r="G9303" s="3"/>
      <c r="H9303" s="3"/>
      <c r="I9303" s="3"/>
      <c r="J9303" s="3"/>
      <c r="K9303" s="3"/>
      <c r="L9303" s="8"/>
      <c r="M9303" s="1"/>
      <c r="W9303" s="15"/>
    </row>
    <row r="9304" spans="2:23" ht="0" hidden="1" customHeight="1" x14ac:dyDescent="0.2">
      <c r="B9304" s="3"/>
      <c r="C9304" s="3"/>
      <c r="D9304" s="3"/>
      <c r="E9304" s="3"/>
      <c r="F9304" s="3"/>
      <c r="G9304" s="3"/>
      <c r="H9304" s="3"/>
      <c r="I9304" s="3"/>
      <c r="J9304" s="3"/>
      <c r="K9304" s="3"/>
      <c r="L9304" s="8"/>
      <c r="M9304" s="1"/>
      <c r="W9304" s="15"/>
    </row>
    <row r="9305" spans="2:23" ht="0" hidden="1" customHeight="1" x14ac:dyDescent="0.2">
      <c r="B9305" s="3"/>
      <c r="C9305" s="3"/>
      <c r="D9305" s="3"/>
      <c r="E9305" s="3"/>
      <c r="F9305" s="3"/>
      <c r="G9305" s="3"/>
      <c r="H9305" s="3"/>
      <c r="I9305" s="3"/>
      <c r="J9305" s="3"/>
      <c r="K9305" s="3"/>
      <c r="L9305" s="8"/>
      <c r="M9305" s="1"/>
      <c r="W9305" s="15"/>
    </row>
    <row r="9306" spans="2:23" ht="0" hidden="1" customHeight="1" x14ac:dyDescent="0.2">
      <c r="B9306" s="3"/>
      <c r="C9306" s="3"/>
      <c r="D9306" s="3"/>
      <c r="E9306" s="3"/>
      <c r="F9306" s="3"/>
      <c r="G9306" s="3"/>
      <c r="H9306" s="3"/>
      <c r="I9306" s="3"/>
      <c r="J9306" s="3"/>
      <c r="K9306" s="3"/>
      <c r="L9306" s="8"/>
      <c r="M9306" s="1"/>
      <c r="W9306" s="15"/>
    </row>
    <row r="9307" spans="2:23" ht="0" hidden="1" customHeight="1" x14ac:dyDescent="0.2">
      <c r="B9307" s="3"/>
      <c r="C9307" s="3"/>
      <c r="D9307" s="3"/>
      <c r="E9307" s="3"/>
      <c r="F9307" s="3"/>
      <c r="G9307" s="3"/>
      <c r="H9307" s="3"/>
      <c r="I9307" s="3"/>
      <c r="J9307" s="3"/>
      <c r="K9307" s="3"/>
      <c r="L9307" s="8"/>
      <c r="M9307" s="1"/>
      <c r="W9307" s="15"/>
    </row>
    <row r="9308" spans="2:23" ht="0" hidden="1" customHeight="1" x14ac:dyDescent="0.2">
      <c r="B9308" s="3"/>
      <c r="C9308" s="3"/>
      <c r="D9308" s="3"/>
      <c r="E9308" s="3"/>
      <c r="F9308" s="3"/>
      <c r="G9308" s="3"/>
      <c r="H9308" s="3"/>
      <c r="I9308" s="3"/>
      <c r="J9308" s="3"/>
      <c r="K9308" s="3"/>
      <c r="L9308" s="8"/>
      <c r="M9308" s="1"/>
      <c r="W9308" s="15"/>
    </row>
    <row r="9309" spans="2:23" ht="0" hidden="1" customHeight="1" x14ac:dyDescent="0.2">
      <c r="B9309" s="3"/>
      <c r="C9309" s="3"/>
      <c r="D9309" s="3"/>
      <c r="E9309" s="3"/>
      <c r="F9309" s="3"/>
      <c r="G9309" s="3"/>
      <c r="H9309" s="3"/>
      <c r="I9309" s="3"/>
      <c r="J9309" s="3"/>
      <c r="K9309" s="3"/>
      <c r="L9309" s="8"/>
      <c r="M9309" s="1"/>
      <c r="W9309" s="15"/>
    </row>
    <row r="9310" spans="2:23" ht="0" hidden="1" customHeight="1" x14ac:dyDescent="0.2">
      <c r="B9310" s="3"/>
      <c r="C9310" s="3"/>
      <c r="D9310" s="3"/>
      <c r="E9310" s="3"/>
      <c r="F9310" s="3"/>
      <c r="G9310" s="3"/>
      <c r="H9310" s="3"/>
      <c r="I9310" s="3"/>
      <c r="J9310" s="3"/>
      <c r="K9310" s="3"/>
      <c r="L9310" s="8"/>
      <c r="M9310" s="1"/>
      <c r="W9310" s="15"/>
    </row>
    <row r="9311" spans="2:23" ht="0" hidden="1" customHeight="1" x14ac:dyDescent="0.2">
      <c r="B9311" s="3"/>
      <c r="C9311" s="3"/>
      <c r="D9311" s="3"/>
      <c r="E9311" s="3"/>
      <c r="F9311" s="3"/>
      <c r="G9311" s="3"/>
      <c r="H9311" s="3"/>
      <c r="I9311" s="3"/>
      <c r="J9311" s="3"/>
      <c r="K9311" s="3"/>
      <c r="L9311" s="8"/>
      <c r="M9311" s="1"/>
      <c r="W9311" s="15"/>
    </row>
    <row r="9312" spans="2:23" ht="0" hidden="1" customHeight="1" x14ac:dyDescent="0.2">
      <c r="B9312" s="3"/>
      <c r="C9312" s="3"/>
      <c r="D9312" s="3"/>
      <c r="E9312" s="3"/>
      <c r="F9312" s="3"/>
      <c r="G9312" s="3"/>
      <c r="H9312" s="3"/>
      <c r="I9312" s="3"/>
      <c r="J9312" s="3"/>
      <c r="K9312" s="3"/>
      <c r="L9312" s="8"/>
      <c r="M9312" s="1"/>
      <c r="W9312" s="15"/>
    </row>
    <row r="9313" spans="2:23" ht="0" hidden="1" customHeight="1" x14ac:dyDescent="0.2">
      <c r="B9313" s="3"/>
      <c r="C9313" s="3"/>
      <c r="D9313" s="3"/>
      <c r="E9313" s="3"/>
      <c r="F9313" s="3"/>
      <c r="G9313" s="3"/>
      <c r="H9313" s="3"/>
      <c r="I9313" s="3"/>
      <c r="J9313" s="3"/>
      <c r="K9313" s="3"/>
      <c r="L9313" s="8"/>
      <c r="M9313" s="1"/>
      <c r="W9313" s="15"/>
    </row>
    <row r="9314" spans="2:23" ht="0" hidden="1" customHeight="1" x14ac:dyDescent="0.2">
      <c r="B9314" s="3"/>
      <c r="C9314" s="3"/>
      <c r="D9314" s="3"/>
      <c r="E9314" s="3"/>
      <c r="F9314" s="3"/>
      <c r="G9314" s="3"/>
      <c r="H9314" s="3"/>
      <c r="I9314" s="3"/>
      <c r="J9314" s="3"/>
      <c r="K9314" s="3"/>
      <c r="L9314" s="8"/>
      <c r="M9314" s="1"/>
      <c r="W9314" s="15"/>
    </row>
    <row r="9315" spans="2:23" ht="0" hidden="1" customHeight="1" x14ac:dyDescent="0.2">
      <c r="B9315" s="3"/>
      <c r="C9315" s="3"/>
      <c r="D9315" s="3"/>
      <c r="E9315" s="3"/>
      <c r="F9315" s="3"/>
      <c r="G9315" s="3"/>
      <c r="H9315" s="3"/>
      <c r="I9315" s="3"/>
      <c r="J9315" s="3"/>
      <c r="K9315" s="3"/>
      <c r="L9315" s="8"/>
      <c r="M9315" s="1"/>
      <c r="W9315" s="15"/>
    </row>
    <row r="9316" spans="2:23" ht="0" hidden="1" customHeight="1" x14ac:dyDescent="0.2">
      <c r="B9316" s="3"/>
      <c r="C9316" s="3"/>
      <c r="D9316" s="3"/>
      <c r="E9316" s="3"/>
      <c r="F9316" s="3"/>
      <c r="G9316" s="3"/>
      <c r="H9316" s="3"/>
      <c r="I9316" s="3"/>
      <c r="J9316" s="3"/>
      <c r="K9316" s="3"/>
      <c r="L9316" s="8"/>
      <c r="M9316" s="1"/>
      <c r="W9316" s="15"/>
    </row>
    <row r="9317" spans="2:23" ht="0" hidden="1" customHeight="1" x14ac:dyDescent="0.2">
      <c r="B9317" s="3"/>
      <c r="C9317" s="3"/>
      <c r="D9317" s="3"/>
      <c r="E9317" s="3"/>
      <c r="F9317" s="3"/>
      <c r="G9317" s="3"/>
      <c r="H9317" s="3"/>
      <c r="I9317" s="3"/>
      <c r="J9317" s="3"/>
      <c r="K9317" s="3"/>
      <c r="L9317" s="8"/>
      <c r="M9317" s="1"/>
      <c r="W9317" s="15"/>
    </row>
    <row r="9318" spans="2:23" ht="0" hidden="1" customHeight="1" x14ac:dyDescent="0.2">
      <c r="B9318" s="3"/>
      <c r="C9318" s="3"/>
      <c r="D9318" s="3"/>
      <c r="E9318" s="3"/>
      <c r="F9318" s="3"/>
      <c r="G9318" s="3"/>
      <c r="H9318" s="3"/>
      <c r="I9318" s="3"/>
      <c r="J9318" s="3"/>
      <c r="K9318" s="3"/>
      <c r="L9318" s="8"/>
      <c r="M9318" s="1"/>
      <c r="W9318" s="15"/>
    </row>
    <row r="9319" spans="2:23" ht="0" hidden="1" customHeight="1" x14ac:dyDescent="0.2">
      <c r="B9319" s="3"/>
      <c r="C9319" s="3"/>
      <c r="D9319" s="3"/>
      <c r="E9319" s="3"/>
      <c r="F9319" s="3"/>
      <c r="G9319" s="3"/>
      <c r="H9319" s="3"/>
      <c r="I9319" s="3"/>
      <c r="J9319" s="3"/>
      <c r="K9319" s="3"/>
      <c r="L9319" s="8"/>
      <c r="M9319" s="1"/>
      <c r="W9319" s="15"/>
    </row>
    <row r="9320" spans="2:23" ht="0" hidden="1" customHeight="1" x14ac:dyDescent="0.2">
      <c r="B9320" s="3"/>
      <c r="C9320" s="3"/>
      <c r="D9320" s="3"/>
      <c r="E9320" s="3"/>
      <c r="F9320" s="3"/>
      <c r="G9320" s="3"/>
      <c r="H9320" s="3"/>
      <c r="I9320" s="3"/>
      <c r="J9320" s="3"/>
      <c r="K9320" s="3"/>
      <c r="L9320" s="8"/>
      <c r="M9320" s="1"/>
      <c r="W9320" s="15"/>
    </row>
    <row r="9321" spans="2:23" ht="0" hidden="1" customHeight="1" x14ac:dyDescent="0.2">
      <c r="B9321" s="3"/>
      <c r="C9321" s="3"/>
      <c r="D9321" s="3"/>
      <c r="E9321" s="3"/>
      <c r="F9321" s="3"/>
      <c r="G9321" s="3"/>
      <c r="H9321" s="3"/>
      <c r="I9321" s="3"/>
      <c r="J9321" s="3"/>
      <c r="K9321" s="3"/>
      <c r="L9321" s="8"/>
      <c r="M9321" s="1"/>
      <c r="W9321" s="15"/>
    </row>
    <row r="9322" spans="2:23" ht="0" hidden="1" customHeight="1" x14ac:dyDescent="0.2">
      <c r="B9322" s="3"/>
      <c r="C9322" s="3"/>
      <c r="D9322" s="3"/>
      <c r="E9322" s="3"/>
      <c r="F9322" s="3"/>
      <c r="G9322" s="3"/>
      <c r="H9322" s="3"/>
      <c r="I9322" s="3"/>
      <c r="J9322" s="3"/>
      <c r="K9322" s="3"/>
      <c r="L9322" s="8"/>
      <c r="M9322" s="1"/>
      <c r="W9322" s="15"/>
    </row>
    <row r="9323" spans="2:23" ht="0" hidden="1" customHeight="1" x14ac:dyDescent="0.2">
      <c r="B9323" s="3"/>
      <c r="C9323" s="3"/>
      <c r="D9323" s="3"/>
      <c r="E9323" s="3"/>
      <c r="F9323" s="3"/>
      <c r="G9323" s="3"/>
      <c r="H9323" s="3"/>
      <c r="I9323" s="3"/>
      <c r="J9323" s="3"/>
      <c r="K9323" s="3"/>
      <c r="L9323" s="8"/>
      <c r="M9323" s="1"/>
      <c r="W9323" s="15"/>
    </row>
    <row r="9324" spans="2:23" ht="0" hidden="1" customHeight="1" x14ac:dyDescent="0.2">
      <c r="B9324" s="3"/>
      <c r="C9324" s="3"/>
      <c r="D9324" s="3"/>
      <c r="E9324" s="3"/>
      <c r="F9324" s="3"/>
      <c r="G9324" s="3"/>
      <c r="H9324" s="3"/>
      <c r="I9324" s="3"/>
      <c r="J9324" s="3"/>
      <c r="K9324" s="3"/>
      <c r="L9324" s="8"/>
      <c r="M9324" s="1"/>
      <c r="W9324" s="15"/>
    </row>
    <row r="9325" spans="2:23" ht="0" hidden="1" customHeight="1" x14ac:dyDescent="0.2">
      <c r="B9325" s="3"/>
      <c r="C9325" s="3"/>
      <c r="D9325" s="3"/>
      <c r="E9325" s="3"/>
      <c r="F9325" s="3"/>
      <c r="G9325" s="3"/>
      <c r="H9325" s="3"/>
      <c r="I9325" s="3"/>
      <c r="J9325" s="3"/>
      <c r="K9325" s="3"/>
      <c r="L9325" s="8"/>
      <c r="M9325" s="1"/>
      <c r="W9325" s="15"/>
    </row>
    <row r="9326" spans="2:23" ht="0" hidden="1" customHeight="1" x14ac:dyDescent="0.2">
      <c r="B9326" s="3"/>
      <c r="C9326" s="3"/>
      <c r="D9326" s="3"/>
      <c r="E9326" s="3"/>
      <c r="F9326" s="3"/>
      <c r="G9326" s="3"/>
      <c r="H9326" s="3"/>
      <c r="I9326" s="3"/>
      <c r="J9326" s="3"/>
      <c r="K9326" s="3"/>
      <c r="L9326" s="8"/>
      <c r="M9326" s="1"/>
      <c r="W9326" s="15"/>
    </row>
    <row r="9327" spans="2:23" ht="0" hidden="1" customHeight="1" x14ac:dyDescent="0.2">
      <c r="B9327" s="3"/>
      <c r="C9327" s="3"/>
      <c r="D9327" s="3"/>
      <c r="E9327" s="3"/>
      <c r="F9327" s="3"/>
      <c r="G9327" s="3"/>
      <c r="H9327" s="3"/>
      <c r="I9327" s="3"/>
      <c r="J9327" s="3"/>
      <c r="K9327" s="3"/>
      <c r="L9327" s="8"/>
      <c r="M9327" s="1"/>
      <c r="W9327" s="15"/>
    </row>
    <row r="9328" spans="2:23" ht="0" hidden="1" customHeight="1" x14ac:dyDescent="0.2">
      <c r="B9328" s="3"/>
      <c r="C9328" s="3"/>
      <c r="D9328" s="3"/>
      <c r="E9328" s="3"/>
      <c r="F9328" s="3"/>
      <c r="G9328" s="3"/>
      <c r="H9328" s="3"/>
      <c r="I9328" s="3"/>
      <c r="J9328" s="3"/>
      <c r="K9328" s="3"/>
      <c r="L9328" s="8"/>
      <c r="M9328" s="1"/>
      <c r="W9328" s="15"/>
    </row>
    <row r="9329" spans="2:23" ht="0" hidden="1" customHeight="1" x14ac:dyDescent="0.2">
      <c r="B9329" s="3"/>
      <c r="C9329" s="3"/>
      <c r="D9329" s="3"/>
      <c r="E9329" s="3"/>
      <c r="F9329" s="3"/>
      <c r="G9329" s="3"/>
      <c r="H9329" s="3"/>
      <c r="I9329" s="3"/>
      <c r="J9329" s="3"/>
      <c r="K9329" s="3"/>
      <c r="L9329" s="8"/>
      <c r="M9329" s="1"/>
      <c r="W9329" s="15"/>
    </row>
    <row r="9330" spans="2:23" ht="0" hidden="1" customHeight="1" x14ac:dyDescent="0.2">
      <c r="B9330" s="3"/>
      <c r="C9330" s="3"/>
      <c r="D9330" s="3"/>
      <c r="E9330" s="3"/>
      <c r="F9330" s="3"/>
      <c r="G9330" s="3"/>
      <c r="H9330" s="3"/>
      <c r="I9330" s="3"/>
      <c r="J9330" s="3"/>
      <c r="K9330" s="3"/>
      <c r="L9330" s="8"/>
      <c r="M9330" s="1"/>
      <c r="W9330" s="15"/>
    </row>
    <row r="9331" spans="2:23" ht="0" hidden="1" customHeight="1" x14ac:dyDescent="0.2">
      <c r="B9331" s="3"/>
      <c r="C9331" s="3"/>
      <c r="D9331" s="3"/>
      <c r="E9331" s="3"/>
      <c r="F9331" s="3"/>
      <c r="G9331" s="3"/>
      <c r="H9331" s="3"/>
      <c r="I9331" s="3"/>
      <c r="J9331" s="3"/>
      <c r="K9331" s="3"/>
      <c r="L9331" s="8"/>
      <c r="M9331" s="1"/>
      <c r="W9331" s="15"/>
    </row>
    <row r="9332" spans="2:23" ht="0" hidden="1" customHeight="1" x14ac:dyDescent="0.2">
      <c r="B9332" s="3"/>
      <c r="C9332" s="3"/>
      <c r="D9332" s="3"/>
      <c r="E9332" s="3"/>
      <c r="F9332" s="3"/>
      <c r="G9332" s="3"/>
      <c r="H9332" s="3"/>
      <c r="I9332" s="3"/>
      <c r="J9332" s="3"/>
      <c r="K9332" s="3"/>
      <c r="L9332" s="8"/>
      <c r="M9332" s="1"/>
      <c r="W9332" s="15"/>
    </row>
    <row r="9333" spans="2:23" ht="0" hidden="1" customHeight="1" x14ac:dyDescent="0.2">
      <c r="B9333" s="3"/>
      <c r="C9333" s="3"/>
      <c r="D9333" s="3"/>
      <c r="E9333" s="3"/>
      <c r="F9333" s="3"/>
      <c r="G9333" s="3"/>
      <c r="H9333" s="3"/>
      <c r="I9333" s="3"/>
      <c r="J9333" s="3"/>
      <c r="K9333" s="3"/>
      <c r="L9333" s="8"/>
      <c r="M9333" s="1"/>
      <c r="W9333" s="15"/>
    </row>
    <row r="9334" spans="2:23" ht="0" hidden="1" customHeight="1" x14ac:dyDescent="0.2">
      <c r="B9334" s="3"/>
      <c r="C9334" s="3"/>
      <c r="D9334" s="3"/>
      <c r="E9334" s="3"/>
      <c r="F9334" s="3"/>
      <c r="G9334" s="3"/>
      <c r="H9334" s="3"/>
      <c r="I9334" s="3"/>
      <c r="J9334" s="3"/>
      <c r="K9334" s="3"/>
      <c r="L9334" s="8"/>
      <c r="M9334" s="1"/>
      <c r="W9334" s="15"/>
    </row>
    <row r="9335" spans="2:23" ht="0" hidden="1" customHeight="1" x14ac:dyDescent="0.2">
      <c r="B9335" s="3"/>
      <c r="C9335" s="3"/>
      <c r="D9335" s="3"/>
      <c r="E9335" s="3"/>
      <c r="F9335" s="3"/>
      <c r="G9335" s="3"/>
      <c r="H9335" s="3"/>
      <c r="I9335" s="3"/>
      <c r="J9335" s="3"/>
      <c r="K9335" s="3"/>
      <c r="L9335" s="8"/>
      <c r="M9335" s="1"/>
      <c r="W9335" s="15"/>
    </row>
    <row r="9336" spans="2:23" ht="0" hidden="1" customHeight="1" x14ac:dyDescent="0.2">
      <c r="B9336" s="3"/>
      <c r="C9336" s="3"/>
      <c r="D9336" s="3"/>
      <c r="E9336" s="3"/>
      <c r="F9336" s="3"/>
      <c r="G9336" s="3"/>
      <c r="H9336" s="3"/>
      <c r="I9336" s="3"/>
      <c r="J9336" s="3"/>
      <c r="K9336" s="3"/>
      <c r="L9336" s="8"/>
      <c r="M9336" s="1"/>
      <c r="W9336" s="15"/>
    </row>
    <row r="9337" spans="2:23" ht="0" hidden="1" customHeight="1" x14ac:dyDescent="0.2">
      <c r="B9337" s="3"/>
      <c r="C9337" s="3"/>
      <c r="D9337" s="3"/>
      <c r="E9337" s="3"/>
      <c r="F9337" s="3"/>
      <c r="G9337" s="3"/>
      <c r="H9337" s="3"/>
      <c r="I9337" s="3"/>
      <c r="J9337" s="3"/>
      <c r="K9337" s="3"/>
      <c r="L9337" s="8"/>
      <c r="M9337" s="1"/>
      <c r="W9337" s="15"/>
    </row>
    <row r="9338" spans="2:23" ht="0" hidden="1" customHeight="1" x14ac:dyDescent="0.2">
      <c r="B9338" s="3"/>
      <c r="C9338" s="3"/>
      <c r="D9338" s="3"/>
      <c r="E9338" s="3"/>
      <c r="F9338" s="3"/>
      <c r="G9338" s="3"/>
      <c r="H9338" s="3"/>
      <c r="I9338" s="3"/>
      <c r="J9338" s="3"/>
      <c r="K9338" s="3"/>
      <c r="L9338" s="8"/>
      <c r="M9338" s="1"/>
      <c r="W9338" s="15"/>
    </row>
    <row r="9339" spans="2:23" ht="0" hidden="1" customHeight="1" x14ac:dyDescent="0.2">
      <c r="B9339" s="3"/>
      <c r="C9339" s="3"/>
      <c r="D9339" s="3"/>
      <c r="E9339" s="3"/>
      <c r="F9339" s="3"/>
      <c r="G9339" s="3"/>
      <c r="H9339" s="3"/>
      <c r="I9339" s="3"/>
      <c r="J9339" s="3"/>
      <c r="K9339" s="3"/>
      <c r="L9339" s="8"/>
      <c r="M9339" s="1"/>
      <c r="W9339" s="15"/>
    </row>
    <row r="9340" spans="2:23" ht="0" hidden="1" customHeight="1" x14ac:dyDescent="0.2">
      <c r="B9340" s="3"/>
      <c r="C9340" s="3"/>
      <c r="D9340" s="3"/>
      <c r="E9340" s="3"/>
      <c r="F9340" s="3"/>
      <c r="G9340" s="3"/>
      <c r="H9340" s="3"/>
      <c r="I9340" s="3"/>
      <c r="J9340" s="3"/>
      <c r="K9340" s="3"/>
      <c r="L9340" s="8"/>
      <c r="M9340" s="1"/>
      <c r="W9340" s="15"/>
    </row>
    <row r="9341" spans="2:23" ht="0" hidden="1" customHeight="1" x14ac:dyDescent="0.2">
      <c r="B9341" s="3"/>
      <c r="C9341" s="3"/>
      <c r="D9341" s="3"/>
      <c r="E9341" s="3"/>
      <c r="F9341" s="3"/>
      <c r="G9341" s="3"/>
      <c r="H9341" s="3"/>
      <c r="I9341" s="3"/>
      <c r="J9341" s="3"/>
      <c r="K9341" s="3"/>
      <c r="L9341" s="8"/>
      <c r="M9341" s="1"/>
      <c r="W9341" s="15"/>
    </row>
    <row r="9342" spans="2:23" ht="0" hidden="1" customHeight="1" x14ac:dyDescent="0.2">
      <c r="B9342" s="3"/>
      <c r="C9342" s="3"/>
      <c r="D9342" s="3"/>
      <c r="E9342" s="3"/>
      <c r="F9342" s="3"/>
      <c r="G9342" s="3"/>
      <c r="H9342" s="3"/>
      <c r="I9342" s="3"/>
      <c r="J9342" s="3"/>
      <c r="K9342" s="3"/>
      <c r="L9342" s="8"/>
      <c r="M9342" s="1"/>
      <c r="W9342" s="15"/>
    </row>
    <row r="9343" spans="2:23" ht="0" hidden="1" customHeight="1" x14ac:dyDescent="0.2">
      <c r="B9343" s="3"/>
      <c r="C9343" s="3"/>
      <c r="D9343" s="3"/>
      <c r="E9343" s="3"/>
      <c r="F9343" s="3"/>
      <c r="G9343" s="3"/>
      <c r="H9343" s="3"/>
      <c r="I9343" s="3"/>
      <c r="J9343" s="3"/>
      <c r="K9343" s="3"/>
      <c r="L9343" s="8"/>
      <c r="M9343" s="1"/>
      <c r="W9343" s="15"/>
    </row>
    <row r="9344" spans="2:23" ht="0" hidden="1" customHeight="1" x14ac:dyDescent="0.2">
      <c r="B9344" s="3"/>
      <c r="C9344" s="3"/>
      <c r="D9344" s="3"/>
      <c r="E9344" s="3"/>
      <c r="F9344" s="3"/>
      <c r="G9344" s="3"/>
      <c r="H9344" s="3"/>
      <c r="I9344" s="3"/>
      <c r="J9344" s="3"/>
      <c r="K9344" s="3"/>
      <c r="L9344" s="8"/>
      <c r="M9344" s="1"/>
      <c r="W9344" s="15"/>
    </row>
    <row r="9345" spans="2:23" ht="0" hidden="1" customHeight="1" x14ac:dyDescent="0.2">
      <c r="B9345" s="3"/>
      <c r="C9345" s="3"/>
      <c r="D9345" s="3"/>
      <c r="E9345" s="3"/>
      <c r="F9345" s="3"/>
      <c r="G9345" s="3"/>
      <c r="H9345" s="3"/>
      <c r="I9345" s="3"/>
      <c r="J9345" s="3"/>
      <c r="K9345" s="3"/>
      <c r="L9345" s="8"/>
      <c r="M9345" s="1"/>
      <c r="W9345" s="15"/>
    </row>
    <row r="9346" spans="2:23" ht="0" hidden="1" customHeight="1" x14ac:dyDescent="0.2">
      <c r="B9346" s="3"/>
      <c r="C9346" s="3"/>
      <c r="D9346" s="3"/>
      <c r="E9346" s="3"/>
      <c r="F9346" s="3"/>
      <c r="G9346" s="3"/>
      <c r="H9346" s="3"/>
      <c r="I9346" s="3"/>
      <c r="J9346" s="3"/>
      <c r="K9346" s="3"/>
      <c r="L9346" s="8"/>
      <c r="M9346" s="1"/>
      <c r="W9346" s="15"/>
    </row>
    <row r="9347" spans="2:23" ht="0" hidden="1" customHeight="1" x14ac:dyDescent="0.2">
      <c r="B9347" s="3"/>
      <c r="C9347" s="3"/>
      <c r="D9347" s="3"/>
      <c r="E9347" s="3"/>
      <c r="F9347" s="3"/>
      <c r="G9347" s="3"/>
      <c r="H9347" s="3"/>
      <c r="I9347" s="3"/>
      <c r="J9347" s="3"/>
      <c r="K9347" s="3"/>
      <c r="L9347" s="8"/>
      <c r="M9347" s="1"/>
      <c r="W9347" s="15"/>
    </row>
    <row r="9348" spans="2:23" ht="0" hidden="1" customHeight="1" x14ac:dyDescent="0.2">
      <c r="B9348" s="3"/>
      <c r="C9348" s="3"/>
      <c r="D9348" s="3"/>
      <c r="E9348" s="3"/>
      <c r="F9348" s="3"/>
      <c r="G9348" s="3"/>
      <c r="H9348" s="3"/>
      <c r="I9348" s="3"/>
      <c r="J9348" s="3"/>
      <c r="K9348" s="3"/>
      <c r="L9348" s="8"/>
      <c r="M9348" s="1"/>
      <c r="W9348" s="15"/>
    </row>
    <row r="9349" spans="2:23" ht="0" hidden="1" customHeight="1" x14ac:dyDescent="0.2">
      <c r="B9349" s="3"/>
      <c r="C9349" s="3"/>
      <c r="D9349" s="3"/>
      <c r="E9349" s="3"/>
      <c r="F9349" s="3"/>
      <c r="G9349" s="3"/>
      <c r="H9349" s="3"/>
      <c r="I9349" s="3"/>
      <c r="J9349" s="3"/>
      <c r="K9349" s="3"/>
      <c r="L9349" s="8"/>
      <c r="M9349" s="1"/>
      <c r="W9349" s="15"/>
    </row>
    <row r="9350" spans="2:23" ht="0" hidden="1" customHeight="1" x14ac:dyDescent="0.2">
      <c r="B9350" s="3"/>
      <c r="C9350" s="3"/>
      <c r="D9350" s="3"/>
      <c r="E9350" s="3"/>
      <c r="F9350" s="3"/>
      <c r="G9350" s="3"/>
      <c r="H9350" s="3"/>
      <c r="I9350" s="3"/>
      <c r="J9350" s="3"/>
      <c r="K9350" s="3"/>
      <c r="L9350" s="8"/>
      <c r="M9350" s="1"/>
      <c r="W9350" s="15"/>
    </row>
    <row r="9351" spans="2:23" ht="0" hidden="1" customHeight="1" x14ac:dyDescent="0.2">
      <c r="B9351" s="3"/>
      <c r="C9351" s="3"/>
      <c r="D9351" s="3"/>
      <c r="E9351" s="3"/>
      <c r="F9351" s="3"/>
      <c r="G9351" s="3"/>
      <c r="H9351" s="3"/>
      <c r="I9351" s="3"/>
      <c r="J9351" s="3"/>
      <c r="K9351" s="3"/>
      <c r="L9351" s="8"/>
      <c r="M9351" s="1"/>
      <c r="W9351" s="15"/>
    </row>
    <row r="9352" spans="2:23" ht="0" hidden="1" customHeight="1" x14ac:dyDescent="0.2">
      <c r="B9352" s="3"/>
      <c r="C9352" s="3"/>
      <c r="D9352" s="3"/>
      <c r="E9352" s="3"/>
      <c r="F9352" s="3"/>
      <c r="G9352" s="3"/>
      <c r="H9352" s="3"/>
      <c r="I9352" s="3"/>
      <c r="J9352" s="3"/>
      <c r="K9352" s="3"/>
      <c r="L9352" s="8"/>
      <c r="M9352" s="1"/>
      <c r="W9352" s="15"/>
    </row>
    <row r="9353" spans="2:23" ht="0" hidden="1" customHeight="1" x14ac:dyDescent="0.2">
      <c r="B9353" s="3"/>
      <c r="C9353" s="3"/>
      <c r="D9353" s="3"/>
      <c r="E9353" s="3"/>
      <c r="F9353" s="3"/>
      <c r="G9353" s="3"/>
      <c r="H9353" s="3"/>
      <c r="I9353" s="3"/>
      <c r="J9353" s="3"/>
      <c r="K9353" s="3"/>
      <c r="L9353" s="8"/>
      <c r="M9353" s="1"/>
      <c r="W9353" s="15"/>
    </row>
    <row r="9354" spans="2:23" ht="0" hidden="1" customHeight="1" x14ac:dyDescent="0.2">
      <c r="B9354" s="3"/>
      <c r="C9354" s="3"/>
      <c r="D9354" s="3"/>
      <c r="E9354" s="3"/>
      <c r="F9354" s="3"/>
      <c r="G9354" s="3"/>
      <c r="H9354" s="3"/>
      <c r="I9354" s="3"/>
      <c r="J9354" s="3"/>
      <c r="K9354" s="3"/>
      <c r="L9354" s="8"/>
      <c r="M9354" s="1"/>
      <c r="W9354" s="15"/>
    </row>
    <row r="9355" spans="2:23" ht="0" hidden="1" customHeight="1" x14ac:dyDescent="0.2">
      <c r="B9355" s="3"/>
      <c r="C9355" s="3"/>
      <c r="D9355" s="3"/>
      <c r="E9355" s="3"/>
      <c r="F9355" s="3"/>
      <c r="G9355" s="3"/>
      <c r="H9355" s="3"/>
      <c r="I9355" s="3"/>
      <c r="J9355" s="3"/>
      <c r="K9355" s="3"/>
      <c r="L9355" s="8"/>
      <c r="M9355" s="1"/>
      <c r="W9355" s="15"/>
    </row>
    <row r="9356" spans="2:23" ht="0" hidden="1" customHeight="1" x14ac:dyDescent="0.2">
      <c r="B9356" s="3"/>
      <c r="C9356" s="3"/>
      <c r="D9356" s="3"/>
      <c r="E9356" s="3"/>
      <c r="F9356" s="3"/>
      <c r="G9356" s="3"/>
      <c r="H9356" s="3"/>
      <c r="I9356" s="3"/>
      <c r="J9356" s="3"/>
      <c r="K9356" s="3"/>
      <c r="L9356" s="8"/>
      <c r="M9356" s="1"/>
      <c r="W9356" s="15"/>
    </row>
    <row r="9357" spans="2:23" ht="0" hidden="1" customHeight="1" x14ac:dyDescent="0.2">
      <c r="B9357" s="3"/>
      <c r="C9357" s="3"/>
      <c r="D9357" s="3"/>
      <c r="E9357" s="3"/>
      <c r="F9357" s="3"/>
      <c r="G9357" s="3"/>
      <c r="H9357" s="3"/>
      <c r="I9357" s="3"/>
      <c r="J9357" s="3"/>
      <c r="K9357" s="3"/>
      <c r="L9357" s="8"/>
      <c r="M9357" s="1"/>
      <c r="W9357" s="15"/>
    </row>
    <row r="9358" spans="2:23" ht="0" hidden="1" customHeight="1" x14ac:dyDescent="0.2">
      <c r="B9358" s="3"/>
      <c r="C9358" s="3"/>
      <c r="D9358" s="3"/>
      <c r="E9358" s="3"/>
      <c r="F9358" s="3"/>
      <c r="G9358" s="3"/>
      <c r="H9358" s="3"/>
      <c r="I9358" s="3"/>
      <c r="J9358" s="3"/>
      <c r="K9358" s="3"/>
      <c r="L9358" s="8"/>
      <c r="M9358" s="1"/>
      <c r="W9358" s="15"/>
    </row>
    <row r="9359" spans="2:23" ht="0" hidden="1" customHeight="1" x14ac:dyDescent="0.2">
      <c r="B9359" s="3"/>
      <c r="C9359" s="3"/>
      <c r="D9359" s="3"/>
      <c r="E9359" s="3"/>
      <c r="F9359" s="3"/>
      <c r="G9359" s="3"/>
      <c r="H9359" s="3"/>
      <c r="I9359" s="3"/>
      <c r="J9359" s="3"/>
      <c r="K9359" s="3"/>
      <c r="L9359" s="8"/>
      <c r="M9359" s="1"/>
      <c r="W9359" s="15"/>
    </row>
    <row r="9360" spans="2:23" ht="0" hidden="1" customHeight="1" x14ac:dyDescent="0.2">
      <c r="B9360" s="3"/>
      <c r="C9360" s="3"/>
      <c r="D9360" s="3"/>
      <c r="E9360" s="3"/>
      <c r="F9360" s="3"/>
      <c r="G9360" s="3"/>
      <c r="H9360" s="3"/>
      <c r="I9360" s="3"/>
      <c r="J9360" s="3"/>
      <c r="K9360" s="3"/>
      <c r="L9360" s="8"/>
      <c r="M9360" s="1"/>
      <c r="W9360" s="15"/>
    </row>
    <row r="9361" spans="2:23" ht="0" hidden="1" customHeight="1" x14ac:dyDescent="0.2">
      <c r="B9361" s="3"/>
      <c r="C9361" s="3"/>
      <c r="D9361" s="3"/>
      <c r="E9361" s="3"/>
      <c r="F9361" s="3"/>
      <c r="G9361" s="3"/>
      <c r="H9361" s="3"/>
      <c r="I9361" s="3"/>
      <c r="J9361" s="3"/>
      <c r="K9361" s="3"/>
      <c r="L9361" s="8"/>
      <c r="M9361" s="1"/>
      <c r="W9361" s="15"/>
    </row>
    <row r="9362" spans="2:23" ht="0" hidden="1" customHeight="1" x14ac:dyDescent="0.2">
      <c r="B9362" s="3"/>
      <c r="C9362" s="3"/>
      <c r="D9362" s="3"/>
      <c r="E9362" s="3"/>
      <c r="F9362" s="3"/>
      <c r="G9362" s="3"/>
      <c r="H9362" s="3"/>
      <c r="I9362" s="3"/>
      <c r="J9362" s="3"/>
      <c r="K9362" s="3"/>
      <c r="L9362" s="8"/>
      <c r="M9362" s="1"/>
      <c r="W9362" s="15"/>
    </row>
    <row r="9363" spans="2:23" ht="0" hidden="1" customHeight="1" x14ac:dyDescent="0.2">
      <c r="B9363" s="3"/>
      <c r="C9363" s="3"/>
      <c r="D9363" s="3"/>
      <c r="E9363" s="3"/>
      <c r="F9363" s="3"/>
      <c r="G9363" s="3"/>
      <c r="H9363" s="3"/>
      <c r="I9363" s="3"/>
      <c r="J9363" s="3"/>
      <c r="K9363" s="3"/>
      <c r="L9363" s="8"/>
      <c r="M9363" s="1"/>
      <c r="W9363" s="15"/>
    </row>
    <row r="9364" spans="2:23" ht="0" hidden="1" customHeight="1" x14ac:dyDescent="0.2">
      <c r="B9364" s="3"/>
      <c r="C9364" s="3"/>
      <c r="D9364" s="3"/>
      <c r="E9364" s="3"/>
      <c r="F9364" s="3"/>
      <c r="G9364" s="3"/>
      <c r="H9364" s="3"/>
      <c r="I9364" s="3"/>
      <c r="J9364" s="3"/>
      <c r="K9364" s="3"/>
      <c r="L9364" s="8"/>
      <c r="M9364" s="1"/>
      <c r="W9364" s="15"/>
    </row>
    <row r="9365" spans="2:23" ht="0" hidden="1" customHeight="1" x14ac:dyDescent="0.2">
      <c r="B9365" s="3"/>
      <c r="C9365" s="3"/>
      <c r="D9365" s="3"/>
      <c r="E9365" s="3"/>
      <c r="F9365" s="3"/>
      <c r="G9365" s="3"/>
      <c r="H9365" s="3"/>
      <c r="I9365" s="3"/>
      <c r="J9365" s="3"/>
      <c r="K9365" s="3"/>
      <c r="L9365" s="8"/>
      <c r="M9365" s="1"/>
      <c r="W9365" s="15"/>
    </row>
    <row r="9366" spans="2:23" ht="0" hidden="1" customHeight="1" x14ac:dyDescent="0.2">
      <c r="B9366" s="3"/>
      <c r="C9366" s="3"/>
      <c r="D9366" s="3"/>
      <c r="E9366" s="3"/>
      <c r="F9366" s="3"/>
      <c r="G9366" s="3"/>
      <c r="H9366" s="3"/>
      <c r="I9366" s="3"/>
      <c r="J9366" s="3"/>
      <c r="K9366" s="3"/>
      <c r="L9366" s="8"/>
      <c r="M9366" s="1"/>
      <c r="W9366" s="15"/>
    </row>
    <row r="9367" spans="2:23" ht="0" hidden="1" customHeight="1" x14ac:dyDescent="0.2">
      <c r="B9367" s="3"/>
      <c r="C9367" s="3"/>
      <c r="D9367" s="3"/>
      <c r="E9367" s="3"/>
      <c r="F9367" s="3"/>
      <c r="G9367" s="3"/>
      <c r="H9367" s="3"/>
      <c r="I9367" s="3"/>
      <c r="J9367" s="3"/>
      <c r="K9367" s="3"/>
      <c r="L9367" s="8"/>
      <c r="M9367" s="1"/>
      <c r="W9367" s="15"/>
    </row>
    <row r="9368" spans="2:23" ht="0" hidden="1" customHeight="1" x14ac:dyDescent="0.2">
      <c r="B9368" s="3"/>
      <c r="C9368" s="3"/>
      <c r="D9368" s="3"/>
      <c r="E9368" s="3"/>
      <c r="F9368" s="3"/>
      <c r="G9368" s="3"/>
      <c r="H9368" s="3"/>
      <c r="I9368" s="3"/>
      <c r="J9368" s="3"/>
      <c r="K9368" s="3"/>
      <c r="L9368" s="8"/>
      <c r="M9368" s="1"/>
      <c r="W9368" s="15"/>
    </row>
    <row r="9369" spans="2:23" ht="0" hidden="1" customHeight="1" x14ac:dyDescent="0.2">
      <c r="B9369" s="3"/>
      <c r="C9369" s="3"/>
      <c r="D9369" s="3"/>
      <c r="E9369" s="3"/>
      <c r="F9369" s="3"/>
      <c r="G9369" s="3"/>
      <c r="H9369" s="3"/>
      <c r="I9369" s="3"/>
      <c r="J9369" s="3"/>
      <c r="K9369" s="3"/>
      <c r="L9369" s="8"/>
      <c r="M9369" s="1"/>
      <c r="W9369" s="15"/>
    </row>
    <row r="9370" spans="2:23" ht="0" hidden="1" customHeight="1" x14ac:dyDescent="0.2">
      <c r="B9370" s="3"/>
      <c r="C9370" s="3"/>
      <c r="D9370" s="3"/>
      <c r="E9370" s="3"/>
      <c r="F9370" s="3"/>
      <c r="G9370" s="3"/>
      <c r="H9370" s="3"/>
      <c r="I9370" s="3"/>
      <c r="J9370" s="3"/>
      <c r="K9370" s="3"/>
      <c r="L9370" s="8"/>
      <c r="M9370" s="1"/>
      <c r="W9370" s="15"/>
    </row>
    <row r="9371" spans="2:23" ht="0" hidden="1" customHeight="1" x14ac:dyDescent="0.2">
      <c r="B9371" s="3"/>
      <c r="C9371" s="3"/>
      <c r="D9371" s="3"/>
      <c r="E9371" s="3"/>
      <c r="F9371" s="3"/>
      <c r="G9371" s="3"/>
      <c r="H9371" s="3"/>
      <c r="I9371" s="3"/>
      <c r="J9371" s="3"/>
      <c r="K9371" s="3"/>
      <c r="L9371" s="8"/>
      <c r="M9371" s="1"/>
      <c r="W9371" s="15"/>
    </row>
    <row r="9372" spans="2:23" ht="0" hidden="1" customHeight="1" x14ac:dyDescent="0.2">
      <c r="B9372" s="3"/>
      <c r="C9372" s="3"/>
      <c r="D9372" s="3"/>
      <c r="E9372" s="3"/>
      <c r="F9372" s="3"/>
      <c r="G9372" s="3"/>
      <c r="H9372" s="3"/>
      <c r="I9372" s="3"/>
      <c r="J9372" s="3"/>
      <c r="K9372" s="3"/>
      <c r="L9372" s="8"/>
      <c r="M9372" s="1"/>
      <c r="W9372" s="15"/>
    </row>
    <row r="9373" spans="2:23" ht="0" hidden="1" customHeight="1" x14ac:dyDescent="0.2">
      <c r="B9373" s="3"/>
      <c r="C9373" s="3"/>
      <c r="D9373" s="3"/>
      <c r="E9373" s="3"/>
      <c r="F9373" s="3"/>
      <c r="G9373" s="3"/>
      <c r="H9373" s="3"/>
      <c r="I9373" s="3"/>
      <c r="J9373" s="3"/>
      <c r="K9373" s="3"/>
      <c r="L9373" s="8"/>
      <c r="M9373" s="1"/>
      <c r="W9373" s="15"/>
    </row>
    <row r="9374" spans="2:23" ht="0" hidden="1" customHeight="1" x14ac:dyDescent="0.2">
      <c r="B9374" s="3"/>
      <c r="C9374" s="3"/>
      <c r="D9374" s="3"/>
      <c r="E9374" s="3"/>
      <c r="F9374" s="3"/>
      <c r="G9374" s="3"/>
      <c r="H9374" s="3"/>
      <c r="I9374" s="3"/>
      <c r="J9374" s="3"/>
      <c r="K9374" s="3"/>
      <c r="L9374" s="8"/>
      <c r="M9374" s="1"/>
      <c r="W9374" s="15"/>
    </row>
    <row r="9375" spans="2:23" ht="0" hidden="1" customHeight="1" x14ac:dyDescent="0.2">
      <c r="B9375" s="3"/>
      <c r="C9375" s="3"/>
      <c r="D9375" s="3"/>
      <c r="E9375" s="3"/>
      <c r="F9375" s="3"/>
      <c r="G9375" s="3"/>
      <c r="H9375" s="3"/>
      <c r="I9375" s="3"/>
      <c r="J9375" s="3"/>
      <c r="K9375" s="3"/>
      <c r="L9375" s="8"/>
      <c r="M9375" s="1"/>
      <c r="W9375" s="15"/>
    </row>
    <row r="9376" spans="2:23" ht="0" hidden="1" customHeight="1" x14ac:dyDescent="0.2">
      <c r="B9376" s="3"/>
      <c r="C9376" s="3"/>
      <c r="D9376" s="3"/>
      <c r="E9376" s="3"/>
      <c r="F9376" s="3"/>
      <c r="G9376" s="3"/>
      <c r="H9376" s="3"/>
      <c r="I9376" s="3"/>
      <c r="J9376" s="3"/>
      <c r="K9376" s="3"/>
      <c r="L9376" s="8"/>
      <c r="M9376" s="1"/>
      <c r="W9376" s="15"/>
    </row>
    <row r="9377" spans="2:23" ht="0" hidden="1" customHeight="1" x14ac:dyDescent="0.2">
      <c r="B9377" s="3"/>
      <c r="C9377" s="3"/>
      <c r="D9377" s="3"/>
      <c r="E9377" s="3"/>
      <c r="F9377" s="3"/>
      <c r="G9377" s="3"/>
      <c r="H9377" s="3"/>
      <c r="I9377" s="3"/>
      <c r="J9377" s="3"/>
      <c r="K9377" s="3"/>
      <c r="L9377" s="8"/>
      <c r="M9377" s="1"/>
      <c r="W9377" s="15"/>
    </row>
    <row r="9378" spans="2:23" ht="0" hidden="1" customHeight="1" x14ac:dyDescent="0.2">
      <c r="B9378" s="3"/>
      <c r="C9378" s="3"/>
      <c r="D9378" s="3"/>
      <c r="E9378" s="3"/>
      <c r="F9378" s="3"/>
      <c r="G9378" s="3"/>
      <c r="H9378" s="3"/>
      <c r="I9378" s="3"/>
      <c r="J9378" s="3"/>
      <c r="K9378" s="3"/>
      <c r="L9378" s="8"/>
      <c r="M9378" s="1"/>
      <c r="W9378" s="15"/>
    </row>
    <row r="9379" spans="2:23" ht="0" hidden="1" customHeight="1" x14ac:dyDescent="0.2">
      <c r="B9379" s="3"/>
      <c r="C9379" s="3"/>
      <c r="D9379" s="3"/>
      <c r="E9379" s="3"/>
      <c r="F9379" s="3"/>
      <c r="G9379" s="3"/>
      <c r="H9379" s="3"/>
      <c r="I9379" s="3"/>
      <c r="J9379" s="3"/>
      <c r="K9379" s="3"/>
      <c r="L9379" s="8"/>
      <c r="M9379" s="1"/>
      <c r="W9379" s="15"/>
    </row>
    <row r="9380" spans="2:23" ht="0" hidden="1" customHeight="1" x14ac:dyDescent="0.2">
      <c r="B9380" s="3"/>
      <c r="C9380" s="3"/>
      <c r="D9380" s="3"/>
      <c r="E9380" s="3"/>
      <c r="F9380" s="3"/>
      <c r="G9380" s="3"/>
      <c r="H9380" s="3"/>
      <c r="I9380" s="3"/>
      <c r="J9380" s="3"/>
      <c r="K9380" s="3"/>
      <c r="L9380" s="8"/>
      <c r="M9380" s="1"/>
      <c r="W9380" s="15"/>
    </row>
    <row r="9381" spans="2:23" ht="0" hidden="1" customHeight="1" x14ac:dyDescent="0.2">
      <c r="B9381" s="3"/>
      <c r="C9381" s="3"/>
      <c r="D9381" s="3"/>
      <c r="E9381" s="3"/>
      <c r="F9381" s="3"/>
      <c r="G9381" s="3"/>
      <c r="H9381" s="3"/>
      <c r="I9381" s="3"/>
      <c r="J9381" s="3"/>
      <c r="K9381" s="3"/>
      <c r="L9381" s="8"/>
      <c r="M9381" s="1"/>
      <c r="W9381" s="15"/>
    </row>
    <row r="9382" spans="2:23" ht="0" hidden="1" customHeight="1" x14ac:dyDescent="0.2">
      <c r="B9382" s="3"/>
      <c r="C9382" s="3"/>
      <c r="D9382" s="3"/>
      <c r="E9382" s="3"/>
      <c r="F9382" s="3"/>
      <c r="G9382" s="3"/>
      <c r="H9382" s="3"/>
      <c r="I9382" s="3"/>
      <c r="J9382" s="3"/>
      <c r="K9382" s="3"/>
      <c r="L9382" s="8"/>
      <c r="M9382" s="1"/>
      <c r="W9382" s="15"/>
    </row>
    <row r="9383" spans="2:23" ht="0" hidden="1" customHeight="1" x14ac:dyDescent="0.2">
      <c r="B9383" s="3"/>
      <c r="C9383" s="3"/>
      <c r="D9383" s="3"/>
      <c r="E9383" s="3"/>
      <c r="F9383" s="3"/>
      <c r="G9383" s="3"/>
      <c r="H9383" s="3"/>
      <c r="I9383" s="3"/>
      <c r="J9383" s="3"/>
      <c r="K9383" s="3"/>
      <c r="L9383" s="8"/>
      <c r="M9383" s="1"/>
      <c r="W9383" s="15"/>
    </row>
    <row r="9384" spans="2:23" ht="0" hidden="1" customHeight="1" x14ac:dyDescent="0.2">
      <c r="B9384" s="3"/>
      <c r="C9384" s="3"/>
      <c r="D9384" s="3"/>
      <c r="E9384" s="3"/>
      <c r="F9384" s="3"/>
      <c r="G9384" s="3"/>
      <c r="H9384" s="3"/>
      <c r="I9384" s="3"/>
      <c r="J9384" s="3"/>
      <c r="K9384" s="3"/>
      <c r="L9384" s="8"/>
      <c r="M9384" s="1"/>
      <c r="W9384" s="15"/>
    </row>
    <row r="9385" spans="2:23" ht="0" hidden="1" customHeight="1" x14ac:dyDescent="0.2">
      <c r="B9385" s="3"/>
      <c r="C9385" s="3"/>
      <c r="D9385" s="3"/>
      <c r="E9385" s="3"/>
      <c r="F9385" s="3"/>
      <c r="G9385" s="3"/>
      <c r="H9385" s="3"/>
      <c r="I9385" s="3"/>
      <c r="J9385" s="3"/>
      <c r="K9385" s="3"/>
      <c r="L9385" s="8"/>
      <c r="M9385" s="1"/>
      <c r="W9385" s="15"/>
    </row>
    <row r="9386" spans="2:23" ht="0" hidden="1" customHeight="1" x14ac:dyDescent="0.2">
      <c r="B9386" s="3"/>
      <c r="C9386" s="3"/>
      <c r="D9386" s="3"/>
      <c r="E9386" s="3"/>
      <c r="F9386" s="3"/>
      <c r="G9386" s="3"/>
      <c r="H9386" s="3"/>
      <c r="I9386" s="3"/>
      <c r="J9386" s="3"/>
      <c r="K9386" s="3"/>
      <c r="L9386" s="8"/>
      <c r="M9386" s="1"/>
      <c r="W9386" s="15"/>
    </row>
    <row r="9387" spans="2:23" ht="0" hidden="1" customHeight="1" x14ac:dyDescent="0.2">
      <c r="B9387" s="3"/>
      <c r="C9387" s="3"/>
      <c r="D9387" s="3"/>
      <c r="E9387" s="3"/>
      <c r="F9387" s="3"/>
      <c r="G9387" s="3"/>
      <c r="H9387" s="3"/>
      <c r="I9387" s="3"/>
      <c r="J9387" s="3"/>
      <c r="K9387" s="3"/>
      <c r="L9387" s="8"/>
      <c r="M9387" s="1"/>
      <c r="W9387" s="15"/>
    </row>
    <row r="9388" spans="2:23" ht="0" hidden="1" customHeight="1" x14ac:dyDescent="0.2">
      <c r="B9388" s="3"/>
      <c r="C9388" s="3"/>
      <c r="D9388" s="3"/>
      <c r="E9388" s="3"/>
      <c r="F9388" s="3"/>
      <c r="G9388" s="3"/>
      <c r="H9388" s="3"/>
      <c r="I9388" s="3"/>
      <c r="J9388" s="3"/>
      <c r="K9388" s="3"/>
      <c r="L9388" s="8"/>
      <c r="M9388" s="1"/>
      <c r="W9388" s="15"/>
    </row>
    <row r="9389" spans="2:23" ht="0" hidden="1" customHeight="1" x14ac:dyDescent="0.2">
      <c r="B9389" s="3"/>
      <c r="C9389" s="3"/>
      <c r="D9389" s="3"/>
      <c r="E9389" s="3"/>
      <c r="F9389" s="3"/>
      <c r="G9389" s="3"/>
      <c r="H9389" s="3"/>
      <c r="I9389" s="3"/>
      <c r="J9389" s="3"/>
      <c r="K9389" s="3"/>
      <c r="L9389" s="8"/>
      <c r="M9389" s="1"/>
      <c r="W9389" s="15"/>
    </row>
    <row r="9390" spans="2:23" ht="0" hidden="1" customHeight="1" x14ac:dyDescent="0.2">
      <c r="B9390" s="3"/>
      <c r="C9390" s="3"/>
      <c r="D9390" s="3"/>
      <c r="E9390" s="3"/>
      <c r="F9390" s="3"/>
      <c r="G9390" s="3"/>
      <c r="H9390" s="3"/>
      <c r="I9390" s="3"/>
      <c r="J9390" s="3"/>
      <c r="K9390" s="3"/>
      <c r="L9390" s="8"/>
      <c r="M9390" s="1"/>
      <c r="W9390" s="15"/>
    </row>
    <row r="9391" spans="2:23" ht="0" hidden="1" customHeight="1" x14ac:dyDescent="0.2">
      <c r="B9391" s="3"/>
      <c r="C9391" s="3"/>
      <c r="D9391" s="3"/>
      <c r="E9391" s="3"/>
      <c r="F9391" s="3"/>
      <c r="G9391" s="3"/>
      <c r="H9391" s="3"/>
      <c r="I9391" s="3"/>
      <c r="J9391" s="3"/>
      <c r="K9391" s="3"/>
      <c r="L9391" s="8"/>
      <c r="M9391" s="1"/>
      <c r="W9391" s="15"/>
    </row>
    <row r="9392" spans="2:23" ht="0" hidden="1" customHeight="1" x14ac:dyDescent="0.2">
      <c r="B9392" s="3"/>
      <c r="C9392" s="3"/>
      <c r="D9392" s="3"/>
      <c r="E9392" s="3"/>
      <c r="F9392" s="3"/>
      <c r="G9392" s="3"/>
      <c r="H9392" s="3"/>
      <c r="I9392" s="3"/>
      <c r="J9392" s="3"/>
      <c r="K9392" s="3"/>
      <c r="L9392" s="8"/>
      <c r="M9392" s="1"/>
      <c r="W9392" s="15"/>
    </row>
    <row r="9393" spans="2:23" ht="0" hidden="1" customHeight="1" x14ac:dyDescent="0.2">
      <c r="B9393" s="3"/>
      <c r="C9393" s="3"/>
      <c r="D9393" s="3"/>
      <c r="E9393" s="3"/>
      <c r="F9393" s="3"/>
      <c r="G9393" s="3"/>
      <c r="H9393" s="3"/>
      <c r="I9393" s="3"/>
      <c r="J9393" s="3"/>
      <c r="K9393" s="3"/>
      <c r="L9393" s="8"/>
      <c r="M9393" s="1"/>
      <c r="W9393" s="15"/>
    </row>
    <row r="9394" spans="2:23" ht="0" hidden="1" customHeight="1" x14ac:dyDescent="0.2">
      <c r="B9394" s="3"/>
      <c r="C9394" s="3"/>
      <c r="D9394" s="3"/>
      <c r="E9394" s="3"/>
      <c r="F9394" s="3"/>
      <c r="G9394" s="3"/>
      <c r="H9394" s="3"/>
      <c r="I9394" s="3"/>
      <c r="J9394" s="3"/>
      <c r="K9394" s="3"/>
      <c r="L9394" s="8"/>
      <c r="M9394" s="1"/>
      <c r="W9394" s="15"/>
    </row>
    <row r="9395" spans="2:23" ht="0" hidden="1" customHeight="1" x14ac:dyDescent="0.2">
      <c r="B9395" s="3"/>
      <c r="C9395" s="3"/>
      <c r="D9395" s="3"/>
      <c r="E9395" s="3"/>
      <c r="F9395" s="3"/>
      <c r="G9395" s="3"/>
      <c r="H9395" s="3"/>
      <c r="I9395" s="3"/>
      <c r="J9395" s="3"/>
      <c r="K9395" s="3"/>
      <c r="L9395" s="8"/>
      <c r="M9395" s="1"/>
      <c r="W9395" s="15"/>
    </row>
    <row r="9396" spans="2:23" ht="0" hidden="1" customHeight="1" x14ac:dyDescent="0.2">
      <c r="B9396" s="3"/>
      <c r="C9396" s="3"/>
      <c r="D9396" s="3"/>
      <c r="E9396" s="3"/>
      <c r="F9396" s="3"/>
      <c r="G9396" s="3"/>
      <c r="H9396" s="3"/>
      <c r="I9396" s="3"/>
      <c r="J9396" s="3"/>
      <c r="K9396" s="3"/>
      <c r="L9396" s="8"/>
      <c r="M9396" s="1"/>
      <c r="W9396" s="15"/>
    </row>
    <row r="9397" spans="2:23" ht="0" hidden="1" customHeight="1" x14ac:dyDescent="0.2">
      <c r="B9397" s="3"/>
      <c r="C9397" s="3"/>
      <c r="D9397" s="3"/>
      <c r="E9397" s="3"/>
      <c r="F9397" s="3"/>
      <c r="G9397" s="3"/>
      <c r="H9397" s="3"/>
      <c r="I9397" s="3"/>
      <c r="J9397" s="3"/>
      <c r="K9397" s="3"/>
      <c r="L9397" s="8"/>
      <c r="M9397" s="1"/>
      <c r="W9397" s="15"/>
    </row>
    <row r="9398" spans="2:23" ht="0" hidden="1" customHeight="1" x14ac:dyDescent="0.2">
      <c r="B9398" s="3"/>
      <c r="C9398" s="3"/>
      <c r="D9398" s="3"/>
      <c r="E9398" s="3"/>
      <c r="F9398" s="3"/>
      <c r="G9398" s="3"/>
      <c r="H9398" s="3"/>
      <c r="I9398" s="3"/>
      <c r="J9398" s="3"/>
      <c r="K9398" s="3"/>
      <c r="L9398" s="8"/>
      <c r="M9398" s="1"/>
      <c r="W9398" s="15"/>
    </row>
    <row r="9399" spans="2:23" ht="0" hidden="1" customHeight="1" x14ac:dyDescent="0.2">
      <c r="B9399" s="3"/>
      <c r="C9399" s="3"/>
      <c r="D9399" s="3"/>
      <c r="E9399" s="3"/>
      <c r="F9399" s="3"/>
      <c r="G9399" s="3"/>
      <c r="H9399" s="3"/>
      <c r="I9399" s="3"/>
      <c r="J9399" s="3"/>
      <c r="K9399" s="3"/>
      <c r="L9399" s="8"/>
      <c r="M9399" s="1"/>
      <c r="W9399" s="15"/>
    </row>
    <row r="9400" spans="2:23" ht="0" hidden="1" customHeight="1" x14ac:dyDescent="0.2">
      <c r="B9400" s="3"/>
      <c r="C9400" s="3"/>
      <c r="D9400" s="3"/>
      <c r="E9400" s="3"/>
      <c r="F9400" s="3"/>
      <c r="G9400" s="3"/>
      <c r="H9400" s="3"/>
      <c r="I9400" s="3"/>
      <c r="J9400" s="3"/>
      <c r="K9400" s="3"/>
      <c r="L9400" s="8"/>
      <c r="M9400" s="1"/>
      <c r="W9400" s="15"/>
    </row>
    <row r="9401" spans="2:23" ht="0" hidden="1" customHeight="1" x14ac:dyDescent="0.2">
      <c r="B9401" s="3"/>
      <c r="C9401" s="3"/>
      <c r="D9401" s="3"/>
      <c r="E9401" s="3"/>
      <c r="F9401" s="3"/>
      <c r="G9401" s="3"/>
      <c r="H9401" s="3"/>
      <c r="I9401" s="3"/>
      <c r="J9401" s="3"/>
      <c r="K9401" s="3"/>
      <c r="L9401" s="8"/>
      <c r="M9401" s="1"/>
      <c r="W9401" s="15"/>
    </row>
    <row r="9402" spans="2:23" ht="0" hidden="1" customHeight="1" x14ac:dyDescent="0.2">
      <c r="B9402" s="3"/>
      <c r="C9402" s="3"/>
      <c r="D9402" s="3"/>
      <c r="E9402" s="3"/>
      <c r="F9402" s="3"/>
      <c r="G9402" s="3"/>
      <c r="H9402" s="3"/>
      <c r="I9402" s="3"/>
      <c r="J9402" s="3"/>
      <c r="K9402" s="3"/>
      <c r="L9402" s="8"/>
      <c r="M9402" s="1"/>
      <c r="W9402" s="15"/>
    </row>
    <row r="9403" spans="2:23" ht="0" hidden="1" customHeight="1" x14ac:dyDescent="0.2">
      <c r="B9403" s="3"/>
      <c r="C9403" s="3"/>
      <c r="D9403" s="3"/>
      <c r="E9403" s="3"/>
      <c r="F9403" s="3"/>
      <c r="G9403" s="3"/>
      <c r="H9403" s="3"/>
      <c r="I9403" s="3"/>
      <c r="J9403" s="3"/>
      <c r="K9403" s="3"/>
      <c r="L9403" s="8"/>
      <c r="M9403" s="1"/>
      <c r="W9403" s="15"/>
    </row>
    <row r="9404" spans="2:23" ht="0" hidden="1" customHeight="1" x14ac:dyDescent="0.2">
      <c r="B9404" s="3"/>
      <c r="C9404" s="3"/>
      <c r="D9404" s="3"/>
      <c r="E9404" s="3"/>
      <c r="F9404" s="3"/>
      <c r="G9404" s="3"/>
      <c r="H9404" s="3"/>
      <c r="I9404" s="3"/>
      <c r="J9404" s="3"/>
      <c r="K9404" s="3"/>
      <c r="L9404" s="8"/>
      <c r="M9404" s="1"/>
      <c r="W9404" s="15"/>
    </row>
    <row r="9405" spans="2:23" ht="0" hidden="1" customHeight="1" x14ac:dyDescent="0.2">
      <c r="B9405" s="3"/>
      <c r="C9405" s="3"/>
      <c r="D9405" s="3"/>
      <c r="E9405" s="3"/>
      <c r="F9405" s="3"/>
      <c r="G9405" s="3"/>
      <c r="H9405" s="3"/>
      <c r="I9405" s="3"/>
      <c r="J9405" s="3"/>
      <c r="K9405" s="3"/>
      <c r="L9405" s="8"/>
      <c r="M9405" s="1"/>
      <c r="W9405" s="15"/>
    </row>
    <row r="9406" spans="2:23" ht="0" hidden="1" customHeight="1" x14ac:dyDescent="0.2">
      <c r="B9406" s="3"/>
      <c r="C9406" s="3"/>
      <c r="D9406" s="3"/>
      <c r="E9406" s="3"/>
      <c r="F9406" s="3"/>
      <c r="G9406" s="3"/>
      <c r="H9406" s="3"/>
      <c r="I9406" s="3"/>
      <c r="J9406" s="3"/>
      <c r="K9406" s="3"/>
      <c r="L9406" s="8"/>
      <c r="M9406" s="1"/>
      <c r="W9406" s="15"/>
    </row>
    <row r="9407" spans="2:23" ht="0" hidden="1" customHeight="1" x14ac:dyDescent="0.2">
      <c r="B9407" s="3"/>
      <c r="C9407" s="3"/>
      <c r="D9407" s="3"/>
      <c r="E9407" s="3"/>
      <c r="F9407" s="3"/>
      <c r="G9407" s="3"/>
      <c r="H9407" s="3"/>
      <c r="I9407" s="3"/>
      <c r="J9407" s="3"/>
      <c r="K9407" s="3"/>
      <c r="L9407" s="8"/>
      <c r="M9407" s="1"/>
      <c r="W9407" s="15"/>
    </row>
    <row r="9408" spans="2:23" ht="0" hidden="1" customHeight="1" x14ac:dyDescent="0.2">
      <c r="B9408" s="3"/>
      <c r="C9408" s="3"/>
      <c r="D9408" s="3"/>
      <c r="E9408" s="3"/>
      <c r="F9408" s="3"/>
      <c r="G9408" s="3"/>
      <c r="H9408" s="3"/>
      <c r="I9408" s="3"/>
      <c r="J9408" s="3"/>
      <c r="K9408" s="3"/>
      <c r="L9408" s="8"/>
      <c r="M9408" s="1"/>
      <c r="W9408" s="15"/>
    </row>
    <row r="9409" spans="2:23" ht="0" hidden="1" customHeight="1" x14ac:dyDescent="0.2">
      <c r="B9409" s="3"/>
      <c r="C9409" s="3"/>
      <c r="D9409" s="3"/>
      <c r="E9409" s="3"/>
      <c r="F9409" s="3"/>
      <c r="G9409" s="3"/>
      <c r="H9409" s="3"/>
      <c r="I9409" s="3"/>
      <c r="J9409" s="3"/>
      <c r="K9409" s="3"/>
      <c r="L9409" s="8"/>
      <c r="M9409" s="1"/>
      <c r="W9409" s="15"/>
    </row>
    <row r="9410" spans="2:23" ht="0" hidden="1" customHeight="1" x14ac:dyDescent="0.2">
      <c r="B9410" s="3"/>
      <c r="C9410" s="3"/>
      <c r="D9410" s="3"/>
      <c r="E9410" s="3"/>
      <c r="F9410" s="3"/>
      <c r="G9410" s="3"/>
      <c r="H9410" s="3"/>
      <c r="I9410" s="3"/>
      <c r="J9410" s="3"/>
      <c r="K9410" s="3"/>
      <c r="L9410" s="8"/>
      <c r="M9410" s="1"/>
      <c r="W9410" s="15"/>
    </row>
    <row r="9411" spans="2:23" ht="0" hidden="1" customHeight="1" x14ac:dyDescent="0.2">
      <c r="B9411" s="3"/>
      <c r="C9411" s="3"/>
      <c r="D9411" s="3"/>
      <c r="E9411" s="3"/>
      <c r="F9411" s="3"/>
      <c r="G9411" s="3"/>
      <c r="H9411" s="3"/>
      <c r="I9411" s="3"/>
      <c r="J9411" s="3"/>
      <c r="K9411" s="3"/>
      <c r="L9411" s="8"/>
      <c r="M9411" s="1"/>
      <c r="W9411" s="15"/>
    </row>
    <row r="9412" spans="2:23" ht="0" hidden="1" customHeight="1" x14ac:dyDescent="0.2">
      <c r="B9412" s="3"/>
      <c r="C9412" s="3"/>
      <c r="D9412" s="3"/>
      <c r="E9412" s="3"/>
      <c r="F9412" s="3"/>
      <c r="G9412" s="3"/>
      <c r="H9412" s="3"/>
      <c r="I9412" s="3"/>
      <c r="J9412" s="3"/>
      <c r="K9412" s="3"/>
      <c r="L9412" s="8"/>
      <c r="M9412" s="1"/>
      <c r="W9412" s="15"/>
    </row>
    <row r="9413" spans="2:23" ht="0" hidden="1" customHeight="1" x14ac:dyDescent="0.2">
      <c r="B9413" s="3"/>
      <c r="C9413" s="3"/>
      <c r="D9413" s="3"/>
      <c r="E9413" s="3"/>
      <c r="F9413" s="3"/>
      <c r="G9413" s="3"/>
      <c r="H9413" s="3"/>
      <c r="I9413" s="3"/>
      <c r="J9413" s="3"/>
      <c r="K9413" s="3"/>
      <c r="L9413" s="8"/>
      <c r="M9413" s="1"/>
      <c r="W9413" s="15"/>
    </row>
    <row r="9414" spans="2:23" ht="0" hidden="1" customHeight="1" x14ac:dyDescent="0.2">
      <c r="B9414" s="3"/>
      <c r="C9414" s="3"/>
      <c r="D9414" s="3"/>
      <c r="E9414" s="3"/>
      <c r="F9414" s="3"/>
      <c r="G9414" s="3"/>
      <c r="H9414" s="3"/>
      <c r="I9414" s="3"/>
      <c r="J9414" s="3"/>
      <c r="K9414" s="3"/>
      <c r="L9414" s="8"/>
      <c r="M9414" s="1"/>
      <c r="W9414" s="15"/>
    </row>
    <row r="9415" spans="2:23" ht="0" hidden="1" customHeight="1" x14ac:dyDescent="0.2">
      <c r="B9415" s="3"/>
      <c r="C9415" s="3"/>
      <c r="D9415" s="3"/>
      <c r="E9415" s="3"/>
      <c r="F9415" s="3"/>
      <c r="G9415" s="3"/>
      <c r="H9415" s="3"/>
      <c r="I9415" s="3"/>
      <c r="J9415" s="3"/>
      <c r="K9415" s="3"/>
      <c r="L9415" s="8"/>
      <c r="M9415" s="1"/>
      <c r="W9415" s="15"/>
    </row>
    <row r="9416" spans="2:23" ht="0" hidden="1" customHeight="1" x14ac:dyDescent="0.2">
      <c r="B9416" s="3"/>
      <c r="C9416" s="3"/>
      <c r="D9416" s="3"/>
      <c r="E9416" s="3"/>
      <c r="F9416" s="3"/>
      <c r="G9416" s="3"/>
      <c r="H9416" s="3"/>
      <c r="I9416" s="3"/>
      <c r="J9416" s="3"/>
      <c r="K9416" s="3"/>
      <c r="L9416" s="8"/>
      <c r="M9416" s="1"/>
      <c r="W9416" s="15"/>
    </row>
    <row r="9417" spans="2:23" ht="0" hidden="1" customHeight="1" x14ac:dyDescent="0.2">
      <c r="B9417" s="3"/>
      <c r="C9417" s="3"/>
      <c r="D9417" s="3"/>
      <c r="E9417" s="3"/>
      <c r="F9417" s="3"/>
      <c r="G9417" s="3"/>
      <c r="H9417" s="3"/>
      <c r="I9417" s="3"/>
      <c r="J9417" s="3"/>
      <c r="K9417" s="3"/>
      <c r="L9417" s="8"/>
      <c r="M9417" s="1"/>
      <c r="W9417" s="15"/>
    </row>
    <row r="9418" spans="2:23" ht="0" hidden="1" customHeight="1" x14ac:dyDescent="0.2">
      <c r="B9418" s="3"/>
      <c r="C9418" s="3"/>
      <c r="D9418" s="3"/>
      <c r="E9418" s="3"/>
      <c r="F9418" s="3"/>
      <c r="G9418" s="3"/>
      <c r="H9418" s="3"/>
      <c r="I9418" s="3"/>
      <c r="J9418" s="3"/>
      <c r="K9418" s="3"/>
      <c r="L9418" s="8"/>
      <c r="M9418" s="1"/>
      <c r="W9418" s="15"/>
    </row>
    <row r="9419" spans="2:23" ht="0" hidden="1" customHeight="1" x14ac:dyDescent="0.2">
      <c r="B9419" s="3"/>
      <c r="C9419" s="3"/>
      <c r="D9419" s="3"/>
      <c r="E9419" s="3"/>
      <c r="F9419" s="3"/>
      <c r="G9419" s="3"/>
      <c r="H9419" s="3"/>
      <c r="I9419" s="3"/>
      <c r="J9419" s="3"/>
      <c r="K9419" s="3"/>
      <c r="L9419" s="8"/>
      <c r="M9419" s="1"/>
      <c r="W9419" s="15"/>
    </row>
    <row r="9420" spans="2:23" ht="0" hidden="1" customHeight="1" x14ac:dyDescent="0.2">
      <c r="B9420" s="3"/>
      <c r="C9420" s="3"/>
      <c r="D9420" s="3"/>
      <c r="E9420" s="3"/>
      <c r="F9420" s="3"/>
      <c r="G9420" s="3"/>
      <c r="H9420" s="3"/>
      <c r="I9420" s="3"/>
      <c r="J9420" s="3"/>
      <c r="K9420" s="3"/>
      <c r="L9420" s="8"/>
      <c r="M9420" s="1"/>
      <c r="W9420" s="15"/>
    </row>
    <row r="9421" spans="2:23" ht="0" hidden="1" customHeight="1" x14ac:dyDescent="0.2">
      <c r="B9421" s="3"/>
      <c r="C9421" s="3"/>
      <c r="D9421" s="3"/>
      <c r="E9421" s="3"/>
      <c r="F9421" s="3"/>
      <c r="G9421" s="3"/>
      <c r="H9421" s="3"/>
      <c r="I9421" s="3"/>
      <c r="J9421" s="3"/>
      <c r="K9421" s="3"/>
      <c r="L9421" s="8"/>
      <c r="M9421" s="1"/>
      <c r="W9421" s="15"/>
    </row>
    <row r="9422" spans="2:23" ht="0" hidden="1" customHeight="1" x14ac:dyDescent="0.2">
      <c r="B9422" s="3"/>
      <c r="C9422" s="3"/>
      <c r="D9422" s="3"/>
      <c r="E9422" s="3"/>
      <c r="F9422" s="3"/>
      <c r="G9422" s="3"/>
      <c r="H9422" s="3"/>
      <c r="I9422" s="3"/>
      <c r="J9422" s="3"/>
      <c r="K9422" s="3"/>
      <c r="L9422" s="8"/>
      <c r="M9422" s="1"/>
      <c r="W9422" s="15"/>
    </row>
    <row r="9423" spans="2:23" ht="0" hidden="1" customHeight="1" x14ac:dyDescent="0.2">
      <c r="B9423" s="3"/>
      <c r="C9423" s="3"/>
      <c r="D9423" s="3"/>
      <c r="E9423" s="3"/>
      <c r="F9423" s="3"/>
      <c r="G9423" s="3"/>
      <c r="H9423" s="3"/>
      <c r="I9423" s="3"/>
      <c r="J9423" s="3"/>
      <c r="K9423" s="3"/>
      <c r="L9423" s="8"/>
      <c r="M9423" s="1"/>
      <c r="W9423" s="15"/>
    </row>
    <row r="9424" spans="2:23" ht="0" hidden="1" customHeight="1" x14ac:dyDescent="0.2">
      <c r="B9424" s="3"/>
      <c r="C9424" s="3"/>
      <c r="D9424" s="3"/>
      <c r="E9424" s="3"/>
      <c r="F9424" s="3"/>
      <c r="G9424" s="3"/>
      <c r="H9424" s="3"/>
      <c r="I9424" s="3"/>
      <c r="J9424" s="3"/>
      <c r="K9424" s="3"/>
      <c r="L9424" s="8"/>
      <c r="M9424" s="1"/>
      <c r="W9424" s="15"/>
    </row>
    <row r="9425" spans="2:23" ht="0" hidden="1" customHeight="1" x14ac:dyDescent="0.2">
      <c r="B9425" s="3"/>
      <c r="C9425" s="3"/>
      <c r="D9425" s="3"/>
      <c r="E9425" s="3"/>
      <c r="F9425" s="3"/>
      <c r="G9425" s="3"/>
      <c r="H9425" s="3"/>
      <c r="I9425" s="3"/>
      <c r="J9425" s="3"/>
      <c r="K9425" s="3"/>
      <c r="L9425" s="8"/>
      <c r="M9425" s="1"/>
      <c r="W9425" s="15"/>
    </row>
    <row r="9426" spans="2:23" ht="0" hidden="1" customHeight="1" x14ac:dyDescent="0.2">
      <c r="B9426" s="3"/>
      <c r="C9426" s="3"/>
      <c r="D9426" s="3"/>
      <c r="E9426" s="3"/>
      <c r="F9426" s="3"/>
      <c r="G9426" s="3"/>
      <c r="H9426" s="3"/>
      <c r="I9426" s="3"/>
      <c r="J9426" s="3"/>
      <c r="K9426" s="3"/>
      <c r="L9426" s="8"/>
      <c r="M9426" s="1"/>
      <c r="W9426" s="15"/>
    </row>
    <row r="9427" spans="2:23" ht="0" hidden="1" customHeight="1" x14ac:dyDescent="0.2">
      <c r="B9427" s="3"/>
      <c r="C9427" s="3"/>
      <c r="D9427" s="3"/>
      <c r="E9427" s="3"/>
      <c r="F9427" s="3"/>
      <c r="G9427" s="3"/>
      <c r="H9427" s="3"/>
      <c r="I9427" s="3"/>
      <c r="J9427" s="3"/>
      <c r="K9427" s="3"/>
      <c r="L9427" s="8"/>
      <c r="M9427" s="1"/>
      <c r="W9427" s="15"/>
    </row>
    <row r="9428" spans="2:23" ht="0" hidden="1" customHeight="1" x14ac:dyDescent="0.2">
      <c r="B9428" s="3"/>
      <c r="C9428" s="3"/>
      <c r="D9428" s="3"/>
      <c r="E9428" s="3"/>
      <c r="F9428" s="3"/>
      <c r="G9428" s="3"/>
      <c r="H9428" s="3"/>
      <c r="I9428" s="3"/>
      <c r="J9428" s="3"/>
      <c r="K9428" s="3"/>
      <c r="L9428" s="8"/>
      <c r="M9428" s="1"/>
      <c r="W9428" s="15"/>
    </row>
    <row r="9429" spans="2:23" ht="0" hidden="1" customHeight="1" x14ac:dyDescent="0.2">
      <c r="B9429" s="3"/>
      <c r="C9429" s="3"/>
      <c r="D9429" s="3"/>
      <c r="E9429" s="3"/>
      <c r="F9429" s="3"/>
      <c r="G9429" s="3"/>
      <c r="H9429" s="3"/>
      <c r="I9429" s="3"/>
      <c r="J9429" s="3"/>
      <c r="K9429" s="3"/>
      <c r="L9429" s="8"/>
      <c r="M9429" s="1"/>
      <c r="W9429" s="15"/>
    </row>
    <row r="9430" spans="2:23" ht="0" hidden="1" customHeight="1" x14ac:dyDescent="0.2">
      <c r="B9430" s="3"/>
      <c r="C9430" s="3"/>
      <c r="D9430" s="3"/>
      <c r="E9430" s="3"/>
      <c r="F9430" s="3"/>
      <c r="G9430" s="3"/>
      <c r="H9430" s="3"/>
      <c r="I9430" s="3"/>
      <c r="J9430" s="3"/>
      <c r="K9430" s="3"/>
      <c r="L9430" s="8"/>
      <c r="M9430" s="1"/>
      <c r="W9430" s="15"/>
    </row>
    <row r="9431" spans="2:23" ht="0" hidden="1" customHeight="1" x14ac:dyDescent="0.2">
      <c r="B9431" s="3"/>
      <c r="C9431" s="3"/>
      <c r="D9431" s="3"/>
      <c r="E9431" s="3"/>
      <c r="F9431" s="3"/>
      <c r="G9431" s="3"/>
      <c r="H9431" s="3"/>
      <c r="I9431" s="3"/>
      <c r="J9431" s="3"/>
      <c r="K9431" s="3"/>
      <c r="L9431" s="8"/>
      <c r="M9431" s="1"/>
      <c r="W9431" s="15"/>
    </row>
    <row r="9432" spans="2:23" ht="0" hidden="1" customHeight="1" x14ac:dyDescent="0.2">
      <c r="B9432" s="3"/>
      <c r="C9432" s="3"/>
      <c r="D9432" s="3"/>
      <c r="E9432" s="3"/>
      <c r="F9432" s="3"/>
      <c r="G9432" s="3"/>
      <c r="H9432" s="3"/>
      <c r="I9432" s="3"/>
      <c r="J9432" s="3"/>
      <c r="K9432" s="3"/>
      <c r="L9432" s="8"/>
      <c r="M9432" s="1"/>
      <c r="W9432" s="15"/>
    </row>
    <row r="9433" spans="2:23" ht="0" hidden="1" customHeight="1" x14ac:dyDescent="0.2">
      <c r="B9433" s="3"/>
      <c r="C9433" s="3"/>
      <c r="D9433" s="3"/>
      <c r="E9433" s="3"/>
      <c r="F9433" s="3"/>
      <c r="G9433" s="3"/>
      <c r="H9433" s="3"/>
      <c r="I9433" s="3"/>
      <c r="J9433" s="3"/>
      <c r="K9433" s="3"/>
      <c r="L9433" s="8"/>
      <c r="M9433" s="1"/>
      <c r="W9433" s="15"/>
    </row>
    <row r="9434" spans="2:23" ht="0" hidden="1" customHeight="1" x14ac:dyDescent="0.2">
      <c r="B9434" s="3"/>
      <c r="C9434" s="3"/>
      <c r="D9434" s="3"/>
      <c r="E9434" s="3"/>
      <c r="F9434" s="3"/>
      <c r="G9434" s="3"/>
      <c r="H9434" s="3"/>
      <c r="I9434" s="3"/>
      <c r="J9434" s="3"/>
      <c r="K9434" s="3"/>
      <c r="L9434" s="8"/>
      <c r="M9434" s="1"/>
      <c r="W9434" s="15"/>
    </row>
    <row r="9435" spans="2:23" ht="0" hidden="1" customHeight="1" x14ac:dyDescent="0.2">
      <c r="B9435" s="3"/>
      <c r="C9435" s="3"/>
      <c r="D9435" s="3"/>
      <c r="E9435" s="3"/>
      <c r="F9435" s="3"/>
      <c r="G9435" s="3"/>
      <c r="H9435" s="3"/>
      <c r="I9435" s="3"/>
      <c r="J9435" s="3"/>
      <c r="K9435" s="3"/>
      <c r="L9435" s="8"/>
      <c r="M9435" s="1"/>
      <c r="W9435" s="15"/>
    </row>
    <row r="9436" spans="2:23" ht="0" hidden="1" customHeight="1" x14ac:dyDescent="0.2">
      <c r="B9436" s="3"/>
      <c r="C9436" s="3"/>
      <c r="D9436" s="3"/>
      <c r="E9436" s="3"/>
      <c r="F9436" s="3"/>
      <c r="G9436" s="3"/>
      <c r="H9436" s="3"/>
      <c r="I9436" s="3"/>
      <c r="J9436" s="3"/>
      <c r="K9436" s="3"/>
      <c r="L9436" s="8"/>
      <c r="M9436" s="1"/>
      <c r="W9436" s="15"/>
    </row>
    <row r="9437" spans="2:23" ht="0" hidden="1" customHeight="1" x14ac:dyDescent="0.2">
      <c r="B9437" s="3"/>
      <c r="C9437" s="3"/>
      <c r="D9437" s="3"/>
      <c r="E9437" s="3"/>
      <c r="F9437" s="3"/>
      <c r="G9437" s="3"/>
      <c r="H9437" s="3"/>
      <c r="I9437" s="3"/>
      <c r="J9437" s="3"/>
      <c r="K9437" s="3"/>
      <c r="L9437" s="8"/>
      <c r="M9437" s="1"/>
      <c r="W9437" s="15"/>
    </row>
    <row r="9438" spans="2:23" ht="0" hidden="1" customHeight="1" x14ac:dyDescent="0.2">
      <c r="B9438" s="3"/>
      <c r="C9438" s="3"/>
      <c r="D9438" s="3"/>
      <c r="E9438" s="3"/>
      <c r="F9438" s="3"/>
      <c r="G9438" s="3"/>
      <c r="H9438" s="3"/>
      <c r="I9438" s="3"/>
      <c r="J9438" s="3"/>
      <c r="K9438" s="3"/>
      <c r="L9438" s="8"/>
      <c r="M9438" s="1"/>
      <c r="W9438" s="15"/>
    </row>
    <row r="9439" spans="2:23" ht="0" hidden="1" customHeight="1" x14ac:dyDescent="0.2">
      <c r="B9439" s="3"/>
      <c r="C9439" s="3"/>
      <c r="D9439" s="3"/>
      <c r="E9439" s="3"/>
      <c r="F9439" s="3"/>
      <c r="G9439" s="3"/>
      <c r="H9439" s="3"/>
      <c r="I9439" s="3"/>
      <c r="J9439" s="3"/>
      <c r="K9439" s="3"/>
      <c r="L9439" s="8"/>
      <c r="M9439" s="1"/>
      <c r="W9439" s="15"/>
    </row>
    <row r="9440" spans="2:23" ht="0" hidden="1" customHeight="1" x14ac:dyDescent="0.2">
      <c r="B9440" s="3"/>
      <c r="C9440" s="3"/>
      <c r="D9440" s="3"/>
      <c r="E9440" s="3"/>
      <c r="F9440" s="3"/>
      <c r="G9440" s="3"/>
      <c r="H9440" s="3"/>
      <c r="I9440" s="3"/>
      <c r="J9440" s="3"/>
      <c r="K9440" s="3"/>
      <c r="L9440" s="8"/>
      <c r="M9440" s="1"/>
      <c r="W9440" s="15"/>
    </row>
    <row r="9441" spans="2:23" ht="0" hidden="1" customHeight="1" x14ac:dyDescent="0.2">
      <c r="B9441" s="3"/>
      <c r="C9441" s="3"/>
      <c r="D9441" s="3"/>
      <c r="E9441" s="3"/>
      <c r="F9441" s="3"/>
      <c r="G9441" s="3"/>
      <c r="H9441" s="3"/>
      <c r="I9441" s="3"/>
      <c r="J9441" s="3"/>
      <c r="K9441" s="3"/>
      <c r="L9441" s="8"/>
      <c r="M9441" s="1"/>
      <c r="W9441" s="15"/>
    </row>
    <row r="9442" spans="2:23" ht="0" hidden="1" customHeight="1" x14ac:dyDescent="0.2">
      <c r="B9442" s="3"/>
      <c r="C9442" s="3"/>
      <c r="D9442" s="3"/>
      <c r="E9442" s="3"/>
      <c r="F9442" s="3"/>
      <c r="G9442" s="3"/>
      <c r="H9442" s="3"/>
      <c r="I9442" s="3"/>
      <c r="J9442" s="3"/>
      <c r="K9442" s="3"/>
      <c r="L9442" s="8"/>
      <c r="M9442" s="1"/>
      <c r="W9442" s="15"/>
    </row>
    <row r="9443" spans="2:23" ht="0" hidden="1" customHeight="1" x14ac:dyDescent="0.2">
      <c r="B9443" s="3"/>
      <c r="C9443" s="3"/>
      <c r="D9443" s="3"/>
      <c r="E9443" s="3"/>
      <c r="F9443" s="3"/>
      <c r="G9443" s="3"/>
      <c r="H9443" s="3"/>
      <c r="I9443" s="3"/>
      <c r="J9443" s="3"/>
      <c r="K9443" s="3"/>
      <c r="L9443" s="8"/>
      <c r="M9443" s="1"/>
      <c r="W9443" s="15"/>
    </row>
    <row r="9444" spans="2:23" ht="0" hidden="1" customHeight="1" x14ac:dyDescent="0.2">
      <c r="B9444" s="3"/>
      <c r="C9444" s="3"/>
      <c r="D9444" s="3"/>
      <c r="E9444" s="3"/>
      <c r="F9444" s="3"/>
      <c r="G9444" s="3"/>
      <c r="H9444" s="3"/>
      <c r="I9444" s="3"/>
      <c r="J9444" s="3"/>
      <c r="K9444" s="3"/>
      <c r="L9444" s="8"/>
      <c r="M9444" s="1"/>
      <c r="W9444" s="15"/>
    </row>
    <row r="9445" spans="2:23" ht="0" hidden="1" customHeight="1" x14ac:dyDescent="0.2">
      <c r="B9445" s="3"/>
      <c r="C9445" s="3"/>
      <c r="D9445" s="3"/>
      <c r="E9445" s="3"/>
      <c r="F9445" s="3"/>
      <c r="G9445" s="3"/>
      <c r="H9445" s="3"/>
      <c r="I9445" s="3"/>
      <c r="J9445" s="3"/>
      <c r="K9445" s="3"/>
      <c r="L9445" s="8"/>
      <c r="M9445" s="1"/>
      <c r="W9445" s="15"/>
    </row>
    <row r="9446" spans="2:23" ht="0" hidden="1" customHeight="1" x14ac:dyDescent="0.2">
      <c r="B9446" s="3"/>
      <c r="C9446" s="3"/>
      <c r="D9446" s="3"/>
      <c r="E9446" s="3"/>
      <c r="F9446" s="3"/>
      <c r="G9446" s="3"/>
      <c r="H9446" s="3"/>
      <c r="I9446" s="3"/>
      <c r="J9446" s="3"/>
      <c r="K9446" s="3"/>
      <c r="L9446" s="8"/>
      <c r="M9446" s="1"/>
      <c r="W9446" s="15"/>
    </row>
    <row r="9447" spans="2:23" ht="0" hidden="1" customHeight="1" x14ac:dyDescent="0.2">
      <c r="B9447" s="3"/>
      <c r="C9447" s="3"/>
      <c r="D9447" s="3"/>
      <c r="E9447" s="3"/>
      <c r="F9447" s="3"/>
      <c r="G9447" s="3"/>
      <c r="H9447" s="3"/>
      <c r="I9447" s="3"/>
      <c r="J9447" s="3"/>
      <c r="K9447" s="3"/>
      <c r="L9447" s="8"/>
      <c r="M9447" s="1"/>
      <c r="W9447" s="15"/>
    </row>
    <row r="9448" spans="2:23" ht="0" hidden="1" customHeight="1" x14ac:dyDescent="0.2">
      <c r="B9448" s="3"/>
      <c r="C9448" s="3"/>
      <c r="D9448" s="3"/>
      <c r="E9448" s="3"/>
      <c r="F9448" s="3"/>
      <c r="G9448" s="3"/>
      <c r="H9448" s="3"/>
      <c r="I9448" s="3"/>
      <c r="J9448" s="3"/>
      <c r="K9448" s="3"/>
      <c r="L9448" s="8"/>
      <c r="M9448" s="1"/>
      <c r="W9448" s="15"/>
    </row>
    <row r="9449" spans="2:23" ht="0" hidden="1" customHeight="1" x14ac:dyDescent="0.2">
      <c r="B9449" s="3"/>
      <c r="C9449" s="3"/>
      <c r="D9449" s="3"/>
      <c r="E9449" s="3"/>
      <c r="F9449" s="3"/>
      <c r="G9449" s="3"/>
      <c r="H9449" s="3"/>
      <c r="I9449" s="3"/>
      <c r="J9449" s="3"/>
      <c r="K9449" s="3"/>
      <c r="L9449" s="8"/>
      <c r="M9449" s="1"/>
      <c r="W9449" s="15"/>
    </row>
    <row r="9450" spans="2:23" ht="0" hidden="1" customHeight="1" x14ac:dyDescent="0.2">
      <c r="B9450" s="3"/>
      <c r="C9450" s="3"/>
      <c r="D9450" s="3"/>
      <c r="E9450" s="3"/>
      <c r="F9450" s="3"/>
      <c r="G9450" s="3"/>
      <c r="H9450" s="3"/>
      <c r="I9450" s="3"/>
      <c r="J9450" s="3"/>
      <c r="K9450" s="3"/>
      <c r="L9450" s="8"/>
      <c r="M9450" s="1"/>
      <c r="W9450" s="15"/>
    </row>
    <row r="9451" spans="2:23" ht="0" hidden="1" customHeight="1" x14ac:dyDescent="0.2">
      <c r="B9451" s="3"/>
      <c r="C9451" s="3"/>
      <c r="D9451" s="3"/>
      <c r="E9451" s="3"/>
      <c r="F9451" s="3"/>
      <c r="G9451" s="3"/>
      <c r="H9451" s="3"/>
      <c r="I9451" s="3"/>
      <c r="J9451" s="3"/>
      <c r="K9451" s="3"/>
      <c r="L9451" s="8"/>
      <c r="M9451" s="1"/>
      <c r="W9451" s="15"/>
    </row>
    <row r="9452" spans="2:23" ht="0" hidden="1" customHeight="1" x14ac:dyDescent="0.2">
      <c r="B9452" s="3"/>
      <c r="C9452" s="3"/>
      <c r="D9452" s="3"/>
      <c r="E9452" s="3"/>
      <c r="F9452" s="3"/>
      <c r="G9452" s="3"/>
      <c r="H9452" s="3"/>
      <c r="I9452" s="3"/>
      <c r="J9452" s="3"/>
      <c r="K9452" s="3"/>
      <c r="L9452" s="8"/>
      <c r="M9452" s="1"/>
      <c r="W9452" s="15"/>
    </row>
    <row r="9453" spans="2:23" ht="0" hidden="1" customHeight="1" x14ac:dyDescent="0.2">
      <c r="B9453" s="3"/>
      <c r="C9453" s="3"/>
      <c r="D9453" s="3"/>
      <c r="E9453" s="3"/>
      <c r="F9453" s="3"/>
      <c r="G9453" s="3"/>
      <c r="H9453" s="3"/>
      <c r="I9453" s="3"/>
      <c r="J9453" s="3"/>
      <c r="K9453" s="3"/>
      <c r="L9453" s="8"/>
      <c r="M9453" s="1"/>
      <c r="W9453" s="15"/>
    </row>
    <row r="9454" spans="2:23" ht="0" hidden="1" customHeight="1" x14ac:dyDescent="0.2">
      <c r="B9454" s="3"/>
      <c r="C9454" s="3"/>
      <c r="D9454" s="3"/>
      <c r="E9454" s="3"/>
      <c r="F9454" s="3"/>
      <c r="G9454" s="3"/>
      <c r="H9454" s="3"/>
      <c r="I9454" s="3"/>
      <c r="J9454" s="3"/>
      <c r="K9454" s="3"/>
      <c r="L9454" s="8"/>
      <c r="M9454" s="1"/>
      <c r="W9454" s="15"/>
    </row>
    <row r="9455" spans="2:23" ht="0" hidden="1" customHeight="1" x14ac:dyDescent="0.2">
      <c r="B9455" s="3"/>
      <c r="C9455" s="3"/>
      <c r="D9455" s="3"/>
      <c r="E9455" s="3"/>
      <c r="F9455" s="3"/>
      <c r="G9455" s="3"/>
      <c r="H9455" s="3"/>
      <c r="I9455" s="3"/>
      <c r="J9455" s="3"/>
      <c r="K9455" s="3"/>
      <c r="L9455" s="8"/>
      <c r="M9455" s="1"/>
      <c r="W9455" s="15"/>
    </row>
    <row r="9456" spans="2:23" ht="0" hidden="1" customHeight="1" x14ac:dyDescent="0.2">
      <c r="B9456" s="3"/>
      <c r="C9456" s="3"/>
      <c r="D9456" s="3"/>
      <c r="E9456" s="3"/>
      <c r="F9456" s="3"/>
      <c r="G9456" s="3"/>
      <c r="H9456" s="3"/>
      <c r="I9456" s="3"/>
      <c r="J9456" s="3"/>
      <c r="K9456" s="3"/>
      <c r="L9456" s="8"/>
      <c r="M9456" s="1"/>
      <c r="W9456" s="15"/>
    </row>
    <row r="9457" spans="2:23" ht="0" hidden="1" customHeight="1" x14ac:dyDescent="0.2">
      <c r="B9457" s="3"/>
      <c r="C9457" s="3"/>
      <c r="D9457" s="3"/>
      <c r="E9457" s="3"/>
      <c r="F9457" s="3"/>
      <c r="G9457" s="3"/>
      <c r="H9457" s="3"/>
      <c r="I9457" s="3"/>
      <c r="J9457" s="3"/>
      <c r="K9457" s="3"/>
      <c r="L9457" s="8"/>
      <c r="M9457" s="1"/>
      <c r="W9457" s="15"/>
    </row>
    <row r="9458" spans="2:23" ht="0" hidden="1" customHeight="1" x14ac:dyDescent="0.2">
      <c r="B9458" s="3"/>
      <c r="C9458" s="3"/>
      <c r="D9458" s="3"/>
      <c r="E9458" s="3"/>
      <c r="F9458" s="3"/>
      <c r="G9458" s="3"/>
      <c r="H9458" s="3"/>
      <c r="I9458" s="3"/>
      <c r="J9458" s="3"/>
      <c r="K9458" s="3"/>
      <c r="L9458" s="8"/>
      <c r="M9458" s="1"/>
      <c r="W9458" s="15"/>
    </row>
    <row r="9459" spans="2:23" ht="0" hidden="1" customHeight="1" x14ac:dyDescent="0.2">
      <c r="B9459" s="3"/>
      <c r="C9459" s="3"/>
      <c r="D9459" s="3"/>
      <c r="E9459" s="3"/>
      <c r="F9459" s="3"/>
      <c r="G9459" s="3"/>
      <c r="H9459" s="3"/>
      <c r="I9459" s="3"/>
      <c r="J9459" s="3"/>
      <c r="K9459" s="3"/>
      <c r="L9459" s="8"/>
      <c r="M9459" s="1"/>
      <c r="W9459" s="15"/>
    </row>
    <row r="9460" spans="2:23" ht="0" hidden="1" customHeight="1" x14ac:dyDescent="0.2">
      <c r="B9460" s="3"/>
      <c r="C9460" s="3"/>
      <c r="D9460" s="3"/>
      <c r="E9460" s="3"/>
      <c r="F9460" s="3"/>
      <c r="G9460" s="3"/>
      <c r="H9460" s="3"/>
      <c r="I9460" s="3"/>
      <c r="J9460" s="3"/>
      <c r="K9460" s="3"/>
      <c r="L9460" s="8"/>
      <c r="M9460" s="1"/>
      <c r="W9460" s="15"/>
    </row>
    <row r="9461" spans="2:23" ht="0" hidden="1" customHeight="1" x14ac:dyDescent="0.2">
      <c r="B9461" s="3"/>
      <c r="C9461" s="3"/>
      <c r="D9461" s="3"/>
      <c r="E9461" s="3"/>
      <c r="F9461" s="3"/>
      <c r="G9461" s="3"/>
      <c r="H9461" s="3"/>
      <c r="I9461" s="3"/>
      <c r="J9461" s="3"/>
      <c r="K9461" s="3"/>
      <c r="L9461" s="8"/>
      <c r="M9461" s="1"/>
      <c r="W9461" s="15"/>
    </row>
    <row r="9462" spans="2:23" ht="0" hidden="1" customHeight="1" x14ac:dyDescent="0.2">
      <c r="B9462" s="3"/>
      <c r="C9462" s="3"/>
      <c r="D9462" s="3"/>
      <c r="E9462" s="3"/>
      <c r="F9462" s="3"/>
      <c r="G9462" s="3"/>
      <c r="H9462" s="3"/>
      <c r="I9462" s="3"/>
      <c r="J9462" s="3"/>
      <c r="K9462" s="3"/>
      <c r="L9462" s="8"/>
      <c r="M9462" s="1"/>
      <c r="W9462" s="15"/>
    </row>
    <row r="9463" spans="2:23" ht="0" hidden="1" customHeight="1" x14ac:dyDescent="0.2">
      <c r="B9463" s="3"/>
      <c r="C9463" s="3"/>
      <c r="D9463" s="3"/>
      <c r="E9463" s="3"/>
      <c r="F9463" s="3"/>
      <c r="G9463" s="3"/>
      <c r="H9463" s="3"/>
      <c r="I9463" s="3"/>
      <c r="J9463" s="3"/>
      <c r="K9463" s="3"/>
      <c r="L9463" s="8"/>
      <c r="M9463" s="1"/>
      <c r="W9463" s="15"/>
    </row>
    <row r="9464" spans="2:23" ht="0" hidden="1" customHeight="1" x14ac:dyDescent="0.2">
      <c r="B9464" s="3"/>
      <c r="C9464" s="3"/>
      <c r="D9464" s="3"/>
      <c r="E9464" s="3"/>
      <c r="F9464" s="3"/>
      <c r="G9464" s="3"/>
      <c r="H9464" s="3"/>
      <c r="I9464" s="3"/>
      <c r="J9464" s="3"/>
      <c r="K9464" s="3"/>
      <c r="L9464" s="8"/>
      <c r="M9464" s="1"/>
      <c r="W9464" s="15"/>
    </row>
    <row r="9465" spans="2:23" ht="0" hidden="1" customHeight="1" x14ac:dyDescent="0.2">
      <c r="B9465" s="3"/>
      <c r="C9465" s="3"/>
      <c r="D9465" s="3"/>
      <c r="E9465" s="3"/>
      <c r="F9465" s="3"/>
      <c r="G9465" s="3"/>
      <c r="H9465" s="3"/>
      <c r="I9465" s="3"/>
      <c r="J9465" s="3"/>
      <c r="K9465" s="3"/>
      <c r="L9465" s="8"/>
      <c r="M9465" s="1"/>
      <c r="W9465" s="15"/>
    </row>
    <row r="9466" spans="2:23" ht="0" hidden="1" customHeight="1" x14ac:dyDescent="0.2">
      <c r="B9466" s="3"/>
      <c r="C9466" s="3"/>
      <c r="D9466" s="3"/>
      <c r="E9466" s="3"/>
      <c r="F9466" s="3"/>
      <c r="G9466" s="3"/>
      <c r="H9466" s="3"/>
      <c r="I9466" s="3"/>
      <c r="J9466" s="3"/>
      <c r="K9466" s="3"/>
      <c r="L9466" s="8"/>
      <c r="M9466" s="1"/>
      <c r="W9466" s="15"/>
    </row>
    <row r="9467" spans="2:23" ht="0" hidden="1" customHeight="1" x14ac:dyDescent="0.2">
      <c r="B9467" s="3"/>
      <c r="C9467" s="3"/>
      <c r="D9467" s="3"/>
      <c r="E9467" s="3"/>
      <c r="F9467" s="3"/>
      <c r="G9467" s="3"/>
      <c r="H9467" s="3"/>
      <c r="I9467" s="3"/>
      <c r="J9467" s="3"/>
      <c r="K9467" s="3"/>
      <c r="L9467" s="8"/>
      <c r="M9467" s="1"/>
      <c r="W9467" s="15"/>
    </row>
    <row r="9468" spans="2:23" ht="0" hidden="1" customHeight="1" x14ac:dyDescent="0.2">
      <c r="B9468" s="3"/>
      <c r="C9468" s="3"/>
      <c r="D9468" s="3"/>
      <c r="E9468" s="3"/>
      <c r="F9468" s="3"/>
      <c r="G9468" s="3"/>
      <c r="H9468" s="3"/>
      <c r="I9468" s="3"/>
      <c r="J9468" s="3"/>
      <c r="K9468" s="3"/>
      <c r="L9468" s="8"/>
      <c r="M9468" s="1"/>
      <c r="W9468" s="15"/>
    </row>
    <row r="9469" spans="2:23" ht="0" hidden="1" customHeight="1" x14ac:dyDescent="0.2">
      <c r="B9469" s="3"/>
      <c r="C9469" s="3"/>
      <c r="D9469" s="3"/>
      <c r="E9469" s="3"/>
      <c r="F9469" s="3"/>
      <c r="G9469" s="3"/>
      <c r="H9469" s="3"/>
      <c r="I9469" s="3"/>
      <c r="J9469" s="3"/>
      <c r="K9469" s="3"/>
      <c r="L9469" s="8"/>
      <c r="M9469" s="1"/>
      <c r="W9469" s="15"/>
    </row>
    <row r="9470" spans="2:23" ht="0" hidden="1" customHeight="1" x14ac:dyDescent="0.2">
      <c r="B9470" s="3"/>
      <c r="C9470" s="3"/>
      <c r="D9470" s="3"/>
      <c r="E9470" s="3"/>
      <c r="F9470" s="3"/>
      <c r="G9470" s="3"/>
      <c r="H9470" s="3"/>
      <c r="I9470" s="3"/>
      <c r="J9470" s="3"/>
      <c r="K9470" s="3"/>
      <c r="L9470" s="8"/>
      <c r="M9470" s="1"/>
      <c r="W9470" s="15"/>
    </row>
    <row r="9471" spans="2:23" ht="0" hidden="1" customHeight="1" x14ac:dyDescent="0.2">
      <c r="B9471" s="3"/>
      <c r="C9471" s="3"/>
      <c r="D9471" s="3"/>
      <c r="E9471" s="3"/>
      <c r="F9471" s="3"/>
      <c r="G9471" s="3"/>
      <c r="H9471" s="3"/>
      <c r="I9471" s="3"/>
      <c r="J9471" s="3"/>
      <c r="K9471" s="3"/>
      <c r="L9471" s="8"/>
      <c r="M9471" s="1"/>
      <c r="W9471" s="15"/>
    </row>
    <row r="9472" spans="2:23" ht="0" hidden="1" customHeight="1" x14ac:dyDescent="0.2">
      <c r="B9472" s="3"/>
      <c r="C9472" s="3"/>
      <c r="D9472" s="3"/>
      <c r="E9472" s="3"/>
      <c r="F9472" s="3"/>
      <c r="G9472" s="3"/>
      <c r="H9472" s="3"/>
      <c r="I9472" s="3"/>
      <c r="J9472" s="3"/>
      <c r="K9472" s="3"/>
      <c r="L9472" s="8"/>
      <c r="M9472" s="1"/>
      <c r="W9472" s="15"/>
    </row>
    <row r="9473" spans="2:23" ht="0" hidden="1" customHeight="1" x14ac:dyDescent="0.2">
      <c r="B9473" s="3"/>
      <c r="C9473" s="3"/>
      <c r="D9473" s="3"/>
      <c r="E9473" s="3"/>
      <c r="F9473" s="3"/>
      <c r="G9473" s="3"/>
      <c r="H9473" s="3"/>
      <c r="I9473" s="3"/>
      <c r="J9473" s="3"/>
      <c r="K9473" s="3"/>
      <c r="L9473" s="8"/>
      <c r="M9473" s="1"/>
      <c r="W9473" s="15"/>
    </row>
    <row r="9474" spans="2:23" ht="0" hidden="1" customHeight="1" x14ac:dyDescent="0.2">
      <c r="B9474" s="3"/>
      <c r="C9474" s="3"/>
      <c r="D9474" s="3"/>
      <c r="E9474" s="3"/>
      <c r="F9474" s="3"/>
      <c r="G9474" s="3"/>
      <c r="H9474" s="3"/>
      <c r="I9474" s="3"/>
      <c r="J9474" s="3"/>
      <c r="K9474" s="3"/>
      <c r="L9474" s="8"/>
      <c r="M9474" s="1"/>
      <c r="W9474" s="15"/>
    </row>
    <row r="9475" spans="2:23" ht="0" hidden="1" customHeight="1" x14ac:dyDescent="0.2">
      <c r="B9475" s="3"/>
      <c r="C9475" s="3"/>
      <c r="D9475" s="3"/>
      <c r="E9475" s="3"/>
      <c r="F9475" s="3"/>
      <c r="G9475" s="3"/>
      <c r="H9475" s="3"/>
      <c r="I9475" s="3"/>
      <c r="J9475" s="3"/>
      <c r="K9475" s="3"/>
      <c r="L9475" s="8"/>
      <c r="M9475" s="1"/>
      <c r="W9475" s="15"/>
    </row>
    <row r="9476" spans="2:23" ht="0" hidden="1" customHeight="1" x14ac:dyDescent="0.2">
      <c r="B9476" s="3"/>
      <c r="C9476" s="3"/>
      <c r="D9476" s="3"/>
      <c r="E9476" s="3"/>
      <c r="F9476" s="3"/>
      <c r="G9476" s="3"/>
      <c r="H9476" s="3"/>
      <c r="I9476" s="3"/>
      <c r="J9476" s="3"/>
      <c r="K9476" s="3"/>
      <c r="L9476" s="8"/>
      <c r="M9476" s="1"/>
      <c r="W9476" s="15"/>
    </row>
    <row r="9477" spans="2:23" ht="0" hidden="1" customHeight="1" x14ac:dyDescent="0.2">
      <c r="B9477" s="3"/>
      <c r="C9477" s="3"/>
      <c r="D9477" s="3"/>
      <c r="E9477" s="3"/>
      <c r="F9477" s="3"/>
      <c r="G9477" s="3"/>
      <c r="H9477" s="3"/>
      <c r="I9477" s="3"/>
      <c r="J9477" s="3"/>
      <c r="K9477" s="3"/>
      <c r="L9477" s="8"/>
      <c r="M9477" s="1"/>
      <c r="W9477" s="15"/>
    </row>
    <row r="9478" spans="2:23" ht="0" hidden="1" customHeight="1" x14ac:dyDescent="0.2">
      <c r="B9478" s="3"/>
      <c r="C9478" s="3"/>
      <c r="D9478" s="3"/>
      <c r="E9478" s="3"/>
      <c r="F9478" s="3"/>
      <c r="G9478" s="3"/>
      <c r="H9478" s="3"/>
      <c r="I9478" s="3"/>
      <c r="J9478" s="3"/>
      <c r="K9478" s="3"/>
      <c r="L9478" s="8"/>
      <c r="M9478" s="1"/>
      <c r="W9478" s="15"/>
    </row>
    <row r="9479" spans="2:23" ht="0" hidden="1" customHeight="1" x14ac:dyDescent="0.2">
      <c r="B9479" s="3"/>
      <c r="C9479" s="3"/>
      <c r="D9479" s="3"/>
      <c r="E9479" s="3"/>
      <c r="F9479" s="3"/>
      <c r="G9479" s="3"/>
      <c r="H9479" s="3"/>
      <c r="I9479" s="3"/>
      <c r="J9479" s="3"/>
      <c r="K9479" s="3"/>
      <c r="L9479" s="8"/>
      <c r="M9479" s="1"/>
      <c r="W9479" s="15"/>
    </row>
    <row r="9480" spans="2:23" ht="0" hidden="1" customHeight="1" x14ac:dyDescent="0.2">
      <c r="B9480" s="3"/>
      <c r="C9480" s="3"/>
      <c r="D9480" s="3"/>
      <c r="E9480" s="3"/>
      <c r="F9480" s="3"/>
      <c r="G9480" s="3"/>
      <c r="H9480" s="3"/>
      <c r="I9480" s="3"/>
      <c r="J9480" s="3"/>
      <c r="K9480" s="3"/>
      <c r="L9480" s="8"/>
      <c r="M9480" s="1"/>
      <c r="W9480" s="15"/>
    </row>
    <row r="9481" spans="2:23" ht="0" hidden="1" customHeight="1" x14ac:dyDescent="0.2">
      <c r="B9481" s="3"/>
      <c r="C9481" s="3"/>
      <c r="D9481" s="3"/>
      <c r="E9481" s="3"/>
      <c r="F9481" s="3"/>
      <c r="G9481" s="3"/>
      <c r="H9481" s="3"/>
      <c r="I9481" s="3"/>
      <c r="J9481" s="3"/>
      <c r="K9481" s="3"/>
      <c r="L9481" s="8"/>
      <c r="M9481" s="1"/>
      <c r="W9481" s="15"/>
    </row>
    <row r="9482" spans="2:23" ht="0" hidden="1" customHeight="1" x14ac:dyDescent="0.2">
      <c r="B9482" s="3"/>
      <c r="C9482" s="3"/>
      <c r="D9482" s="3"/>
      <c r="E9482" s="3"/>
      <c r="F9482" s="3"/>
      <c r="G9482" s="3"/>
      <c r="H9482" s="3"/>
      <c r="I9482" s="3"/>
      <c r="J9482" s="3"/>
      <c r="K9482" s="3"/>
      <c r="L9482" s="8"/>
      <c r="M9482" s="1"/>
      <c r="W9482" s="15"/>
    </row>
    <row r="9483" spans="2:23" ht="0" hidden="1" customHeight="1" x14ac:dyDescent="0.2">
      <c r="B9483" s="3"/>
      <c r="C9483" s="3"/>
      <c r="D9483" s="3"/>
      <c r="E9483" s="3"/>
      <c r="F9483" s="3"/>
      <c r="G9483" s="3"/>
      <c r="H9483" s="3"/>
      <c r="I9483" s="3"/>
      <c r="J9483" s="3"/>
      <c r="K9483" s="3"/>
      <c r="L9483" s="8"/>
      <c r="M9483" s="1"/>
      <c r="W9483" s="15"/>
    </row>
    <row r="9484" spans="2:23" ht="0" hidden="1" customHeight="1" x14ac:dyDescent="0.2">
      <c r="B9484" s="3"/>
      <c r="C9484" s="3"/>
      <c r="D9484" s="3"/>
      <c r="E9484" s="3"/>
      <c r="F9484" s="3"/>
      <c r="G9484" s="3"/>
      <c r="H9484" s="3"/>
      <c r="I9484" s="3"/>
      <c r="J9484" s="3"/>
      <c r="K9484" s="3"/>
      <c r="L9484" s="8"/>
      <c r="M9484" s="1"/>
      <c r="W9484" s="15"/>
    </row>
    <row r="9485" spans="2:23" ht="0" hidden="1" customHeight="1" x14ac:dyDescent="0.2">
      <c r="B9485" s="3"/>
      <c r="C9485" s="3"/>
      <c r="D9485" s="3"/>
      <c r="E9485" s="3"/>
      <c r="F9485" s="3"/>
      <c r="G9485" s="3"/>
      <c r="H9485" s="3"/>
      <c r="I9485" s="3"/>
      <c r="J9485" s="3"/>
      <c r="K9485" s="3"/>
      <c r="L9485" s="8"/>
      <c r="M9485" s="1"/>
      <c r="W9485" s="15"/>
    </row>
    <row r="9486" spans="2:23" ht="0" hidden="1" customHeight="1" x14ac:dyDescent="0.2">
      <c r="B9486" s="3"/>
      <c r="C9486" s="3"/>
      <c r="D9486" s="3"/>
      <c r="E9486" s="3"/>
      <c r="F9486" s="3"/>
      <c r="G9486" s="3"/>
      <c r="H9486" s="3"/>
      <c r="I9486" s="3"/>
      <c r="J9486" s="3"/>
      <c r="K9486" s="3"/>
      <c r="L9486" s="8"/>
      <c r="M9486" s="1"/>
      <c r="W9486" s="15"/>
    </row>
    <row r="9487" spans="2:23" ht="0" hidden="1" customHeight="1" x14ac:dyDescent="0.2">
      <c r="B9487" s="3"/>
      <c r="C9487" s="3"/>
      <c r="D9487" s="3"/>
      <c r="E9487" s="3"/>
      <c r="F9487" s="3"/>
      <c r="G9487" s="3"/>
      <c r="H9487" s="3"/>
      <c r="I9487" s="3"/>
      <c r="J9487" s="3"/>
      <c r="K9487" s="3"/>
      <c r="L9487" s="8"/>
      <c r="M9487" s="1"/>
      <c r="W9487" s="15"/>
    </row>
    <row r="9488" spans="2:23" ht="0" hidden="1" customHeight="1" x14ac:dyDescent="0.2">
      <c r="B9488" s="3"/>
      <c r="C9488" s="3"/>
      <c r="D9488" s="3"/>
      <c r="E9488" s="3"/>
      <c r="F9488" s="3"/>
      <c r="G9488" s="3"/>
      <c r="H9488" s="3"/>
      <c r="I9488" s="3"/>
      <c r="J9488" s="3"/>
      <c r="K9488" s="3"/>
      <c r="L9488" s="8"/>
      <c r="M9488" s="1"/>
      <c r="W9488" s="15"/>
    </row>
    <row r="9489" spans="2:23" ht="0" hidden="1" customHeight="1" x14ac:dyDescent="0.2">
      <c r="B9489" s="3"/>
      <c r="C9489" s="3"/>
      <c r="D9489" s="3"/>
      <c r="E9489" s="3"/>
      <c r="F9489" s="3"/>
      <c r="G9489" s="3"/>
      <c r="H9489" s="3"/>
      <c r="I9489" s="3"/>
      <c r="J9489" s="3"/>
      <c r="K9489" s="3"/>
      <c r="L9489" s="8"/>
      <c r="M9489" s="1"/>
      <c r="W9489" s="15"/>
    </row>
    <row r="9490" spans="2:23" ht="0" hidden="1" customHeight="1" x14ac:dyDescent="0.2">
      <c r="B9490" s="3"/>
      <c r="C9490" s="3"/>
      <c r="D9490" s="3"/>
      <c r="E9490" s="3"/>
      <c r="F9490" s="3"/>
      <c r="G9490" s="3"/>
      <c r="H9490" s="3"/>
      <c r="I9490" s="3"/>
      <c r="J9490" s="3"/>
      <c r="K9490" s="3"/>
      <c r="L9490" s="8"/>
      <c r="M9490" s="1"/>
      <c r="W9490" s="15"/>
    </row>
    <row r="9491" spans="2:23" ht="0" hidden="1" customHeight="1" x14ac:dyDescent="0.2">
      <c r="B9491" s="3"/>
      <c r="C9491" s="3"/>
      <c r="D9491" s="3"/>
      <c r="E9491" s="3"/>
      <c r="F9491" s="3"/>
      <c r="G9491" s="3"/>
      <c r="H9491" s="3"/>
      <c r="I9491" s="3"/>
      <c r="J9491" s="3"/>
      <c r="K9491" s="3"/>
      <c r="L9491" s="8"/>
      <c r="M9491" s="1"/>
      <c r="W9491" s="15"/>
    </row>
    <row r="9492" spans="2:23" ht="0" hidden="1" customHeight="1" x14ac:dyDescent="0.2">
      <c r="B9492" s="3"/>
      <c r="C9492" s="3"/>
      <c r="D9492" s="3"/>
      <c r="E9492" s="3"/>
      <c r="F9492" s="3"/>
      <c r="G9492" s="3"/>
      <c r="H9492" s="3"/>
      <c r="I9492" s="3"/>
      <c r="J9492" s="3"/>
      <c r="K9492" s="3"/>
      <c r="L9492" s="8"/>
      <c r="M9492" s="1"/>
      <c r="W9492" s="15"/>
    </row>
    <row r="9493" spans="2:23" ht="0" hidden="1" customHeight="1" x14ac:dyDescent="0.2">
      <c r="B9493" s="3"/>
      <c r="C9493" s="3"/>
      <c r="D9493" s="3"/>
      <c r="E9493" s="3"/>
      <c r="F9493" s="3"/>
      <c r="G9493" s="3"/>
      <c r="H9493" s="3"/>
      <c r="I9493" s="3"/>
      <c r="J9493" s="3"/>
      <c r="K9493" s="3"/>
      <c r="L9493" s="8"/>
      <c r="M9493" s="1"/>
      <c r="W9493" s="15"/>
    </row>
    <row r="9494" spans="2:23" ht="0" hidden="1" customHeight="1" x14ac:dyDescent="0.2">
      <c r="B9494" s="3"/>
      <c r="C9494" s="3"/>
      <c r="D9494" s="3"/>
      <c r="E9494" s="3"/>
      <c r="F9494" s="3"/>
      <c r="G9494" s="3"/>
      <c r="H9494" s="3"/>
      <c r="I9494" s="3"/>
      <c r="J9494" s="3"/>
      <c r="K9494" s="3"/>
      <c r="L9494" s="8"/>
      <c r="M9494" s="1"/>
      <c r="W9494" s="15"/>
    </row>
    <row r="9495" spans="2:23" ht="0" hidden="1" customHeight="1" x14ac:dyDescent="0.2">
      <c r="B9495" s="3"/>
      <c r="C9495" s="3"/>
      <c r="D9495" s="3"/>
      <c r="E9495" s="3"/>
      <c r="F9495" s="3"/>
      <c r="G9495" s="3"/>
      <c r="H9495" s="3"/>
      <c r="I9495" s="3"/>
      <c r="J9495" s="3"/>
      <c r="K9495" s="3"/>
      <c r="L9495" s="8"/>
      <c r="M9495" s="1"/>
      <c r="W9495" s="15"/>
    </row>
    <row r="9496" spans="2:23" ht="0" hidden="1" customHeight="1" x14ac:dyDescent="0.2">
      <c r="B9496" s="3"/>
      <c r="C9496" s="3"/>
      <c r="D9496" s="3"/>
      <c r="E9496" s="3"/>
      <c r="F9496" s="3"/>
      <c r="G9496" s="3"/>
      <c r="H9496" s="3"/>
      <c r="I9496" s="3"/>
      <c r="J9496" s="3"/>
      <c r="K9496" s="3"/>
      <c r="L9496" s="8"/>
      <c r="M9496" s="1"/>
      <c r="W9496" s="15"/>
    </row>
    <row r="9497" spans="2:23" ht="0" hidden="1" customHeight="1" x14ac:dyDescent="0.2">
      <c r="B9497" s="3"/>
      <c r="C9497" s="3"/>
      <c r="D9497" s="3"/>
      <c r="E9497" s="3"/>
      <c r="F9497" s="3"/>
      <c r="G9497" s="3"/>
      <c r="H9497" s="3"/>
      <c r="I9497" s="3"/>
      <c r="J9497" s="3"/>
      <c r="K9497" s="3"/>
      <c r="L9497" s="8"/>
      <c r="M9497" s="1"/>
      <c r="W9497" s="15"/>
    </row>
    <row r="9498" spans="2:23" ht="0" hidden="1" customHeight="1" x14ac:dyDescent="0.2">
      <c r="B9498" s="3"/>
      <c r="C9498" s="3"/>
      <c r="D9498" s="3"/>
      <c r="E9498" s="3"/>
      <c r="F9498" s="3"/>
      <c r="G9498" s="3"/>
      <c r="H9498" s="3"/>
      <c r="I9498" s="3"/>
      <c r="J9498" s="3"/>
      <c r="K9498" s="3"/>
      <c r="L9498" s="8"/>
      <c r="M9498" s="1"/>
      <c r="W9498" s="15"/>
    </row>
    <row r="9499" spans="2:23" ht="0" hidden="1" customHeight="1" x14ac:dyDescent="0.2">
      <c r="B9499" s="3"/>
      <c r="C9499" s="3"/>
      <c r="D9499" s="3"/>
      <c r="E9499" s="3"/>
      <c r="F9499" s="3"/>
      <c r="G9499" s="3"/>
      <c r="H9499" s="3"/>
      <c r="I9499" s="3"/>
      <c r="J9499" s="3"/>
      <c r="K9499" s="3"/>
      <c r="L9499" s="8"/>
      <c r="M9499" s="1"/>
      <c r="W9499" s="15"/>
    </row>
    <row r="9500" spans="2:23" ht="0" hidden="1" customHeight="1" x14ac:dyDescent="0.2">
      <c r="B9500" s="3"/>
      <c r="C9500" s="3"/>
      <c r="D9500" s="3"/>
      <c r="E9500" s="3"/>
      <c r="F9500" s="3"/>
      <c r="G9500" s="3"/>
      <c r="H9500" s="3"/>
      <c r="I9500" s="3"/>
      <c r="J9500" s="3"/>
      <c r="K9500" s="3"/>
      <c r="L9500" s="8"/>
      <c r="M9500" s="1"/>
      <c r="W9500" s="15"/>
    </row>
    <row r="9501" spans="2:23" ht="0" hidden="1" customHeight="1" x14ac:dyDescent="0.2">
      <c r="B9501" s="3"/>
      <c r="C9501" s="3"/>
      <c r="D9501" s="3"/>
      <c r="E9501" s="3"/>
      <c r="F9501" s="3"/>
      <c r="G9501" s="3"/>
      <c r="H9501" s="3"/>
      <c r="I9501" s="3"/>
      <c r="J9501" s="3"/>
      <c r="K9501" s="3"/>
      <c r="L9501" s="8"/>
      <c r="M9501" s="1"/>
      <c r="W9501" s="15"/>
    </row>
    <row r="9502" spans="2:23" ht="0" hidden="1" customHeight="1" x14ac:dyDescent="0.2">
      <c r="B9502" s="3"/>
      <c r="C9502" s="3"/>
      <c r="D9502" s="3"/>
      <c r="E9502" s="3"/>
      <c r="F9502" s="3"/>
      <c r="G9502" s="3"/>
      <c r="H9502" s="3"/>
      <c r="I9502" s="3"/>
      <c r="J9502" s="3"/>
      <c r="K9502" s="3"/>
      <c r="L9502" s="8"/>
      <c r="M9502" s="1"/>
      <c r="W9502" s="15"/>
    </row>
    <row r="9503" spans="2:23" ht="0" hidden="1" customHeight="1" x14ac:dyDescent="0.2">
      <c r="B9503" s="3"/>
      <c r="C9503" s="3"/>
      <c r="D9503" s="3"/>
      <c r="E9503" s="3"/>
      <c r="F9503" s="3"/>
      <c r="G9503" s="3"/>
      <c r="H9503" s="3"/>
      <c r="I9503" s="3"/>
      <c r="J9503" s="3"/>
      <c r="K9503" s="3"/>
      <c r="L9503" s="8"/>
      <c r="M9503" s="1"/>
      <c r="W9503" s="15"/>
    </row>
    <row r="9504" spans="2:23" ht="0" hidden="1" customHeight="1" x14ac:dyDescent="0.2">
      <c r="B9504" s="3"/>
      <c r="C9504" s="3"/>
      <c r="D9504" s="3"/>
      <c r="E9504" s="3"/>
      <c r="F9504" s="3"/>
      <c r="G9504" s="3"/>
      <c r="H9504" s="3"/>
      <c r="I9504" s="3"/>
      <c r="J9504" s="3"/>
      <c r="K9504" s="3"/>
      <c r="L9504" s="8"/>
      <c r="M9504" s="1"/>
      <c r="W9504" s="15"/>
    </row>
    <row r="9505" spans="2:23" ht="0" hidden="1" customHeight="1" x14ac:dyDescent="0.2">
      <c r="B9505" s="3"/>
      <c r="C9505" s="3"/>
      <c r="D9505" s="3"/>
      <c r="E9505" s="3"/>
      <c r="F9505" s="3"/>
      <c r="G9505" s="3"/>
      <c r="H9505" s="3"/>
      <c r="I9505" s="3"/>
      <c r="J9505" s="3"/>
      <c r="K9505" s="3"/>
      <c r="L9505" s="8"/>
      <c r="M9505" s="1"/>
      <c r="W9505" s="15"/>
    </row>
    <row r="9506" spans="2:23" ht="0" hidden="1" customHeight="1" x14ac:dyDescent="0.2">
      <c r="B9506" s="3"/>
      <c r="C9506" s="3"/>
      <c r="D9506" s="3"/>
      <c r="E9506" s="3"/>
      <c r="F9506" s="3"/>
      <c r="G9506" s="3"/>
      <c r="H9506" s="3"/>
      <c r="I9506" s="3"/>
      <c r="J9506" s="3"/>
      <c r="K9506" s="3"/>
      <c r="L9506" s="8"/>
      <c r="M9506" s="1"/>
      <c r="W9506" s="15"/>
    </row>
    <row r="9507" spans="2:23" ht="0" hidden="1" customHeight="1" x14ac:dyDescent="0.2">
      <c r="B9507" s="3"/>
      <c r="C9507" s="3"/>
      <c r="D9507" s="3"/>
      <c r="E9507" s="3"/>
      <c r="F9507" s="3"/>
      <c r="G9507" s="3"/>
      <c r="H9507" s="3"/>
      <c r="I9507" s="3"/>
      <c r="J9507" s="3"/>
      <c r="K9507" s="3"/>
      <c r="L9507" s="8"/>
      <c r="M9507" s="1"/>
      <c r="W9507" s="15"/>
    </row>
    <row r="9508" spans="2:23" ht="0" hidden="1" customHeight="1" x14ac:dyDescent="0.2">
      <c r="B9508" s="3"/>
      <c r="C9508" s="3"/>
      <c r="D9508" s="3"/>
      <c r="E9508" s="3"/>
      <c r="F9508" s="3"/>
      <c r="G9508" s="3"/>
      <c r="H9508" s="3"/>
      <c r="I9508" s="3"/>
      <c r="J9508" s="3"/>
      <c r="K9508" s="3"/>
      <c r="L9508" s="8"/>
      <c r="M9508" s="1"/>
      <c r="W9508" s="15"/>
    </row>
    <row r="9509" spans="2:23" ht="0" hidden="1" customHeight="1" x14ac:dyDescent="0.2">
      <c r="B9509" s="3"/>
      <c r="C9509" s="3"/>
      <c r="D9509" s="3"/>
      <c r="E9509" s="3"/>
      <c r="F9509" s="3"/>
      <c r="G9509" s="3"/>
      <c r="H9509" s="3"/>
      <c r="I9509" s="3"/>
      <c r="J9509" s="3"/>
      <c r="K9509" s="3"/>
      <c r="L9509" s="8"/>
      <c r="M9509" s="1"/>
      <c r="W9509" s="15"/>
    </row>
    <row r="9510" spans="2:23" ht="0" hidden="1" customHeight="1" x14ac:dyDescent="0.2">
      <c r="B9510" s="3"/>
      <c r="C9510" s="3"/>
      <c r="D9510" s="3"/>
      <c r="E9510" s="3"/>
      <c r="F9510" s="3"/>
      <c r="G9510" s="3"/>
      <c r="H9510" s="3"/>
      <c r="I9510" s="3"/>
      <c r="J9510" s="3"/>
      <c r="K9510" s="3"/>
      <c r="L9510" s="8"/>
      <c r="M9510" s="1"/>
      <c r="W9510" s="15"/>
    </row>
    <row r="9511" spans="2:23" ht="0" hidden="1" customHeight="1" x14ac:dyDescent="0.2">
      <c r="B9511" s="3"/>
      <c r="C9511" s="3"/>
      <c r="D9511" s="3"/>
      <c r="E9511" s="3"/>
      <c r="F9511" s="3"/>
      <c r="G9511" s="3"/>
      <c r="H9511" s="3"/>
      <c r="I9511" s="3"/>
      <c r="J9511" s="3"/>
      <c r="K9511" s="3"/>
      <c r="L9511" s="8"/>
      <c r="M9511" s="1"/>
      <c r="W9511" s="15"/>
    </row>
    <row r="9512" spans="2:23" ht="0" hidden="1" customHeight="1" x14ac:dyDescent="0.2">
      <c r="B9512" s="3"/>
      <c r="C9512" s="3"/>
      <c r="D9512" s="3"/>
      <c r="E9512" s="3"/>
      <c r="F9512" s="3"/>
      <c r="G9512" s="3"/>
      <c r="H9512" s="3"/>
      <c r="I9512" s="3"/>
      <c r="J9512" s="3"/>
      <c r="K9512" s="3"/>
      <c r="L9512" s="8"/>
      <c r="M9512" s="1"/>
      <c r="W9512" s="15"/>
    </row>
    <row r="9513" spans="2:23" ht="0" hidden="1" customHeight="1" x14ac:dyDescent="0.2">
      <c r="B9513" s="3"/>
      <c r="C9513" s="3"/>
      <c r="D9513" s="3"/>
      <c r="E9513" s="3"/>
      <c r="F9513" s="3"/>
      <c r="G9513" s="3"/>
      <c r="H9513" s="3"/>
      <c r="I9513" s="3"/>
      <c r="J9513" s="3"/>
      <c r="K9513" s="3"/>
      <c r="L9513" s="8"/>
      <c r="M9513" s="1"/>
      <c r="W9513" s="15"/>
    </row>
    <row r="9514" spans="2:23" ht="0" hidden="1" customHeight="1" x14ac:dyDescent="0.2">
      <c r="B9514" s="3"/>
      <c r="C9514" s="3"/>
      <c r="D9514" s="3"/>
      <c r="E9514" s="3"/>
      <c r="F9514" s="3"/>
      <c r="G9514" s="3"/>
      <c r="H9514" s="3"/>
      <c r="I9514" s="3"/>
      <c r="J9514" s="3"/>
      <c r="K9514" s="3"/>
      <c r="L9514" s="8"/>
      <c r="M9514" s="1"/>
      <c r="W9514" s="15"/>
    </row>
    <row r="9515" spans="2:23" ht="0" hidden="1" customHeight="1" x14ac:dyDescent="0.2">
      <c r="B9515" s="3"/>
      <c r="C9515" s="3"/>
      <c r="D9515" s="3"/>
      <c r="E9515" s="3"/>
      <c r="F9515" s="3"/>
      <c r="G9515" s="3"/>
      <c r="H9515" s="3"/>
      <c r="I9515" s="3"/>
      <c r="J9515" s="3"/>
      <c r="K9515" s="3"/>
      <c r="L9515" s="8"/>
      <c r="M9515" s="1"/>
      <c r="W9515" s="15"/>
    </row>
    <row r="9516" spans="2:23" ht="0" hidden="1" customHeight="1" x14ac:dyDescent="0.2">
      <c r="B9516" s="3"/>
      <c r="C9516" s="3"/>
      <c r="D9516" s="3"/>
      <c r="E9516" s="3"/>
      <c r="F9516" s="3"/>
      <c r="G9516" s="3"/>
      <c r="H9516" s="3"/>
      <c r="I9516" s="3"/>
      <c r="J9516" s="3"/>
      <c r="K9516" s="3"/>
      <c r="L9516" s="8"/>
      <c r="M9516" s="1"/>
      <c r="W9516" s="15"/>
    </row>
    <row r="9517" spans="2:23" ht="0" hidden="1" customHeight="1" x14ac:dyDescent="0.2">
      <c r="B9517" s="3"/>
      <c r="C9517" s="3"/>
      <c r="D9517" s="3"/>
      <c r="E9517" s="3"/>
      <c r="F9517" s="3"/>
      <c r="G9517" s="3"/>
      <c r="H9517" s="3"/>
      <c r="I9517" s="3"/>
      <c r="J9517" s="3"/>
      <c r="K9517" s="3"/>
      <c r="L9517" s="8"/>
      <c r="M9517" s="1"/>
      <c r="W9517" s="15"/>
    </row>
    <row r="9518" spans="2:23" ht="0" hidden="1" customHeight="1" x14ac:dyDescent="0.2">
      <c r="B9518" s="3"/>
      <c r="C9518" s="3"/>
      <c r="D9518" s="3"/>
      <c r="E9518" s="3"/>
      <c r="F9518" s="3"/>
      <c r="G9518" s="3"/>
      <c r="H9518" s="3"/>
      <c r="I9518" s="3"/>
      <c r="J9518" s="3"/>
      <c r="K9518" s="3"/>
      <c r="L9518" s="8"/>
      <c r="M9518" s="1"/>
      <c r="W9518" s="15"/>
    </row>
    <row r="9519" spans="2:23" ht="0" hidden="1" customHeight="1" x14ac:dyDescent="0.2">
      <c r="B9519" s="3"/>
      <c r="C9519" s="3"/>
      <c r="D9519" s="3"/>
      <c r="E9519" s="3"/>
      <c r="F9519" s="3"/>
      <c r="G9519" s="3"/>
      <c r="H9519" s="3"/>
      <c r="I9519" s="3"/>
      <c r="J9519" s="3"/>
      <c r="K9519" s="3"/>
      <c r="L9519" s="8"/>
      <c r="M9519" s="1"/>
      <c r="W9519" s="15"/>
    </row>
    <row r="9520" spans="2:23" ht="0" hidden="1" customHeight="1" x14ac:dyDescent="0.2">
      <c r="B9520" s="3"/>
      <c r="C9520" s="3"/>
      <c r="D9520" s="3"/>
      <c r="E9520" s="3"/>
      <c r="F9520" s="3"/>
      <c r="G9520" s="3"/>
      <c r="H9520" s="3"/>
      <c r="I9520" s="3"/>
      <c r="J9520" s="3"/>
      <c r="K9520" s="3"/>
      <c r="L9520" s="8"/>
      <c r="M9520" s="1"/>
      <c r="W9520" s="15"/>
    </row>
    <row r="9521" spans="2:23" ht="0" hidden="1" customHeight="1" x14ac:dyDescent="0.2">
      <c r="B9521" s="3"/>
      <c r="C9521" s="3"/>
      <c r="D9521" s="3"/>
      <c r="E9521" s="3"/>
      <c r="F9521" s="3"/>
      <c r="G9521" s="3"/>
      <c r="H9521" s="3"/>
      <c r="I9521" s="3"/>
      <c r="J9521" s="3"/>
      <c r="K9521" s="3"/>
      <c r="L9521" s="8"/>
      <c r="M9521" s="1"/>
      <c r="W9521" s="15"/>
    </row>
    <row r="9522" spans="2:23" ht="0" hidden="1" customHeight="1" x14ac:dyDescent="0.2">
      <c r="B9522" s="3"/>
      <c r="C9522" s="3"/>
      <c r="D9522" s="3"/>
      <c r="E9522" s="3"/>
      <c r="F9522" s="3"/>
      <c r="G9522" s="3"/>
      <c r="H9522" s="3"/>
      <c r="I9522" s="3"/>
      <c r="J9522" s="3"/>
      <c r="K9522" s="3"/>
      <c r="L9522" s="8"/>
      <c r="M9522" s="1"/>
      <c r="W9522" s="15"/>
    </row>
    <row r="9523" spans="2:23" ht="0" hidden="1" customHeight="1" x14ac:dyDescent="0.2">
      <c r="B9523" s="3"/>
      <c r="C9523" s="3"/>
      <c r="D9523" s="3"/>
      <c r="E9523" s="3"/>
      <c r="F9523" s="3"/>
      <c r="G9523" s="3"/>
      <c r="H9523" s="3"/>
      <c r="I9523" s="3"/>
      <c r="J9523" s="3"/>
      <c r="K9523" s="3"/>
      <c r="L9523" s="8"/>
      <c r="M9523" s="1"/>
      <c r="W9523" s="15"/>
    </row>
    <row r="9524" spans="2:23" ht="0" hidden="1" customHeight="1" x14ac:dyDescent="0.2">
      <c r="B9524" s="3"/>
      <c r="C9524" s="3"/>
      <c r="D9524" s="3"/>
      <c r="E9524" s="3"/>
      <c r="F9524" s="3"/>
      <c r="G9524" s="3"/>
      <c r="H9524" s="3"/>
      <c r="I9524" s="3"/>
      <c r="J9524" s="3"/>
      <c r="K9524" s="3"/>
      <c r="L9524" s="8"/>
      <c r="M9524" s="1"/>
      <c r="W9524" s="15"/>
    </row>
    <row r="9525" spans="2:23" ht="0" hidden="1" customHeight="1" x14ac:dyDescent="0.2">
      <c r="B9525" s="3"/>
      <c r="C9525" s="3"/>
      <c r="D9525" s="3"/>
      <c r="E9525" s="3"/>
      <c r="F9525" s="3"/>
      <c r="G9525" s="3"/>
      <c r="H9525" s="3"/>
      <c r="I9525" s="3"/>
      <c r="J9525" s="3"/>
      <c r="K9525" s="3"/>
      <c r="L9525" s="8"/>
      <c r="M9525" s="1"/>
      <c r="W9525" s="15"/>
    </row>
    <row r="9526" spans="2:23" ht="0" hidden="1" customHeight="1" x14ac:dyDescent="0.2">
      <c r="B9526" s="3"/>
      <c r="C9526" s="3"/>
      <c r="D9526" s="3"/>
      <c r="E9526" s="3"/>
      <c r="F9526" s="3"/>
      <c r="G9526" s="3"/>
      <c r="H9526" s="3"/>
      <c r="I9526" s="3"/>
      <c r="J9526" s="3"/>
      <c r="K9526" s="3"/>
      <c r="L9526" s="8"/>
      <c r="M9526" s="1"/>
      <c r="W9526" s="15"/>
    </row>
    <row r="9527" spans="2:23" ht="0" hidden="1" customHeight="1" x14ac:dyDescent="0.2">
      <c r="B9527" s="3"/>
      <c r="C9527" s="3"/>
      <c r="D9527" s="3"/>
      <c r="E9527" s="3"/>
      <c r="F9527" s="3"/>
      <c r="G9527" s="3"/>
      <c r="H9527" s="3"/>
      <c r="I9527" s="3"/>
      <c r="J9527" s="3"/>
      <c r="K9527" s="3"/>
      <c r="L9527" s="8"/>
      <c r="M9527" s="1"/>
      <c r="W9527" s="15"/>
    </row>
    <row r="9528" spans="2:23" ht="0" hidden="1" customHeight="1" x14ac:dyDescent="0.2">
      <c r="B9528" s="3"/>
      <c r="C9528" s="3"/>
      <c r="D9528" s="3"/>
      <c r="E9528" s="3"/>
      <c r="F9528" s="3"/>
      <c r="G9528" s="3"/>
      <c r="H9528" s="3"/>
      <c r="I9528" s="3"/>
      <c r="J9528" s="3"/>
      <c r="K9528" s="3"/>
      <c r="L9528" s="8"/>
      <c r="M9528" s="1"/>
      <c r="W9528" s="15"/>
    </row>
    <row r="9529" spans="2:23" ht="0" hidden="1" customHeight="1" x14ac:dyDescent="0.2">
      <c r="B9529" s="3"/>
      <c r="C9529" s="3"/>
      <c r="D9529" s="3"/>
      <c r="E9529" s="3"/>
      <c r="F9529" s="3"/>
      <c r="G9529" s="3"/>
      <c r="H9529" s="3"/>
      <c r="I9529" s="3"/>
      <c r="J9529" s="3"/>
      <c r="K9529" s="3"/>
      <c r="L9529" s="8"/>
      <c r="M9529" s="1"/>
      <c r="W9529" s="15"/>
    </row>
    <row r="9530" spans="2:23" ht="0" hidden="1" customHeight="1" x14ac:dyDescent="0.2">
      <c r="B9530" s="3"/>
      <c r="C9530" s="3"/>
      <c r="D9530" s="3"/>
      <c r="E9530" s="3"/>
      <c r="F9530" s="3"/>
      <c r="G9530" s="3"/>
      <c r="H9530" s="3"/>
      <c r="I9530" s="3"/>
      <c r="J9530" s="3"/>
      <c r="K9530" s="3"/>
      <c r="L9530" s="8"/>
      <c r="M9530" s="1"/>
      <c r="W9530" s="15"/>
    </row>
    <row r="9531" spans="2:23" ht="0" hidden="1" customHeight="1" x14ac:dyDescent="0.2">
      <c r="B9531" s="3"/>
      <c r="C9531" s="3"/>
      <c r="D9531" s="3"/>
      <c r="E9531" s="3"/>
      <c r="F9531" s="3"/>
      <c r="G9531" s="3"/>
      <c r="H9531" s="3"/>
      <c r="I9531" s="3"/>
      <c r="J9531" s="3"/>
      <c r="K9531" s="3"/>
      <c r="L9531" s="8"/>
      <c r="M9531" s="1"/>
      <c r="W9531" s="15"/>
    </row>
    <row r="9532" spans="2:23" ht="0" hidden="1" customHeight="1" x14ac:dyDescent="0.2">
      <c r="B9532" s="3"/>
      <c r="C9532" s="3"/>
      <c r="D9532" s="3"/>
      <c r="E9532" s="3"/>
      <c r="F9532" s="3"/>
      <c r="G9532" s="3"/>
      <c r="H9532" s="3"/>
      <c r="I9532" s="3"/>
      <c r="J9532" s="3"/>
      <c r="K9532" s="3"/>
      <c r="L9532" s="8"/>
      <c r="M9532" s="1"/>
      <c r="W9532" s="15"/>
    </row>
    <row r="9533" spans="2:23" ht="0" hidden="1" customHeight="1" x14ac:dyDescent="0.2">
      <c r="B9533" s="3"/>
      <c r="C9533" s="3"/>
      <c r="D9533" s="3"/>
      <c r="E9533" s="3"/>
      <c r="F9533" s="3"/>
      <c r="G9533" s="3"/>
      <c r="H9533" s="3"/>
      <c r="I9533" s="3"/>
      <c r="J9533" s="3"/>
      <c r="K9533" s="3"/>
      <c r="L9533" s="8"/>
      <c r="M9533" s="1"/>
      <c r="W9533" s="15"/>
    </row>
    <row r="9534" spans="2:23" ht="0" hidden="1" customHeight="1" x14ac:dyDescent="0.2">
      <c r="B9534" s="3"/>
      <c r="C9534" s="3"/>
      <c r="D9534" s="3"/>
      <c r="E9534" s="3"/>
      <c r="F9534" s="3"/>
      <c r="G9534" s="3"/>
      <c r="H9534" s="3"/>
      <c r="I9534" s="3"/>
      <c r="J9534" s="3"/>
      <c r="K9534" s="3"/>
      <c r="L9534" s="8"/>
      <c r="M9534" s="1"/>
      <c r="W9534" s="15"/>
    </row>
    <row r="9535" spans="2:23" ht="0" hidden="1" customHeight="1" x14ac:dyDescent="0.2">
      <c r="B9535" s="3"/>
      <c r="C9535" s="3"/>
      <c r="D9535" s="3"/>
      <c r="E9535" s="3"/>
      <c r="F9535" s="3"/>
      <c r="G9535" s="3"/>
      <c r="H9535" s="3"/>
      <c r="I9535" s="3"/>
      <c r="J9535" s="3"/>
      <c r="K9535" s="3"/>
      <c r="L9535" s="8"/>
      <c r="M9535" s="1"/>
      <c r="W9535" s="15"/>
    </row>
    <row r="9536" spans="2:23" ht="0" hidden="1" customHeight="1" x14ac:dyDescent="0.2">
      <c r="B9536" s="3"/>
      <c r="C9536" s="3"/>
      <c r="D9536" s="3"/>
      <c r="E9536" s="3"/>
      <c r="F9536" s="3"/>
      <c r="G9536" s="3"/>
      <c r="H9536" s="3"/>
      <c r="I9536" s="3"/>
      <c r="J9536" s="3"/>
      <c r="K9536" s="3"/>
      <c r="L9536" s="8"/>
      <c r="M9536" s="1"/>
      <c r="W9536" s="15"/>
    </row>
    <row r="9537" spans="2:23" ht="0" hidden="1" customHeight="1" x14ac:dyDescent="0.2">
      <c r="B9537" s="3"/>
      <c r="C9537" s="3"/>
      <c r="D9537" s="3"/>
      <c r="E9537" s="3"/>
      <c r="F9537" s="3"/>
      <c r="G9537" s="3"/>
      <c r="H9537" s="3"/>
      <c r="I9537" s="3"/>
      <c r="J9537" s="3"/>
      <c r="K9537" s="3"/>
      <c r="L9537" s="8"/>
      <c r="M9537" s="1"/>
      <c r="W9537" s="15"/>
    </row>
    <row r="9538" spans="2:23" ht="0" hidden="1" customHeight="1" x14ac:dyDescent="0.2">
      <c r="B9538" s="3"/>
      <c r="C9538" s="3"/>
      <c r="D9538" s="3"/>
      <c r="E9538" s="3"/>
      <c r="F9538" s="3"/>
      <c r="G9538" s="3"/>
      <c r="H9538" s="3"/>
      <c r="I9538" s="3"/>
      <c r="J9538" s="3"/>
      <c r="K9538" s="3"/>
      <c r="L9538" s="8"/>
      <c r="M9538" s="1"/>
      <c r="W9538" s="15"/>
    </row>
    <row r="9539" spans="2:23" ht="0" hidden="1" customHeight="1" x14ac:dyDescent="0.2">
      <c r="B9539" s="3"/>
      <c r="C9539" s="3"/>
      <c r="D9539" s="3"/>
      <c r="E9539" s="3"/>
      <c r="F9539" s="3"/>
      <c r="G9539" s="3"/>
      <c r="H9539" s="3"/>
      <c r="I9539" s="3"/>
      <c r="J9539" s="3"/>
      <c r="K9539" s="3"/>
      <c r="L9539" s="8"/>
      <c r="M9539" s="1"/>
      <c r="W9539" s="15"/>
    </row>
    <row r="9540" spans="2:23" ht="0" hidden="1" customHeight="1" x14ac:dyDescent="0.2">
      <c r="B9540" s="3"/>
      <c r="C9540" s="3"/>
      <c r="D9540" s="3"/>
      <c r="E9540" s="3"/>
      <c r="F9540" s="3"/>
      <c r="G9540" s="3"/>
      <c r="H9540" s="3"/>
      <c r="I9540" s="3"/>
      <c r="J9540" s="3"/>
      <c r="K9540" s="3"/>
      <c r="L9540" s="8"/>
      <c r="M9540" s="1"/>
      <c r="W9540" s="15"/>
    </row>
    <row r="9541" spans="2:23" ht="0" hidden="1" customHeight="1" x14ac:dyDescent="0.2">
      <c r="B9541" s="3"/>
      <c r="C9541" s="3"/>
      <c r="D9541" s="3"/>
      <c r="E9541" s="3"/>
      <c r="F9541" s="3"/>
      <c r="G9541" s="3"/>
      <c r="H9541" s="3"/>
      <c r="I9541" s="3"/>
      <c r="J9541" s="3"/>
      <c r="K9541" s="3"/>
      <c r="L9541" s="8"/>
      <c r="M9541" s="1"/>
      <c r="W9541" s="15"/>
    </row>
    <row r="9542" spans="2:23" ht="0" hidden="1" customHeight="1" x14ac:dyDescent="0.2">
      <c r="B9542" s="3"/>
      <c r="C9542" s="3"/>
      <c r="D9542" s="3"/>
      <c r="E9542" s="3"/>
      <c r="F9542" s="3"/>
      <c r="G9542" s="3"/>
      <c r="H9542" s="3"/>
      <c r="I9542" s="3"/>
      <c r="J9542" s="3"/>
      <c r="K9542" s="3"/>
      <c r="L9542" s="8"/>
      <c r="M9542" s="1"/>
      <c r="W9542" s="15"/>
    </row>
    <row r="9543" spans="2:23" ht="0" hidden="1" customHeight="1" x14ac:dyDescent="0.2">
      <c r="B9543" s="3"/>
      <c r="C9543" s="3"/>
      <c r="D9543" s="3"/>
      <c r="E9543" s="3"/>
      <c r="F9543" s="3"/>
      <c r="G9543" s="3"/>
      <c r="H9543" s="3"/>
      <c r="I9543" s="3"/>
      <c r="J9543" s="3"/>
      <c r="K9543" s="3"/>
      <c r="L9543" s="8"/>
      <c r="M9543" s="1"/>
      <c r="W9543" s="15"/>
    </row>
    <row r="9544" spans="2:23" ht="0" hidden="1" customHeight="1" x14ac:dyDescent="0.2">
      <c r="B9544" s="3"/>
      <c r="C9544" s="3"/>
      <c r="D9544" s="3"/>
      <c r="E9544" s="3"/>
      <c r="F9544" s="3"/>
      <c r="G9544" s="3"/>
      <c r="H9544" s="3"/>
      <c r="I9544" s="3"/>
      <c r="J9544" s="3"/>
      <c r="K9544" s="3"/>
      <c r="L9544" s="8"/>
      <c r="M9544" s="1"/>
      <c r="W9544" s="15"/>
    </row>
    <row r="9545" spans="2:23" ht="0" hidden="1" customHeight="1" x14ac:dyDescent="0.2">
      <c r="B9545" s="3"/>
      <c r="C9545" s="3"/>
      <c r="D9545" s="3"/>
      <c r="E9545" s="3"/>
      <c r="F9545" s="3"/>
      <c r="G9545" s="3"/>
      <c r="H9545" s="3"/>
      <c r="I9545" s="3"/>
      <c r="J9545" s="3"/>
      <c r="K9545" s="3"/>
      <c r="L9545" s="8"/>
      <c r="M9545" s="1"/>
      <c r="W9545" s="15"/>
    </row>
    <row r="9546" spans="2:23" ht="0" hidden="1" customHeight="1" x14ac:dyDescent="0.2">
      <c r="B9546" s="3"/>
      <c r="C9546" s="3"/>
      <c r="D9546" s="3"/>
      <c r="E9546" s="3"/>
      <c r="F9546" s="3"/>
      <c r="G9546" s="3"/>
      <c r="H9546" s="3"/>
      <c r="I9546" s="3"/>
      <c r="J9546" s="3"/>
      <c r="K9546" s="3"/>
      <c r="L9546" s="8"/>
      <c r="M9546" s="1"/>
      <c r="W9546" s="15"/>
    </row>
    <row r="9547" spans="2:23" ht="0" hidden="1" customHeight="1" x14ac:dyDescent="0.2">
      <c r="B9547" s="3"/>
      <c r="C9547" s="3"/>
      <c r="D9547" s="3"/>
      <c r="E9547" s="3"/>
      <c r="F9547" s="3"/>
      <c r="G9547" s="3"/>
      <c r="H9547" s="3"/>
      <c r="I9547" s="3"/>
      <c r="J9547" s="3"/>
      <c r="K9547" s="3"/>
      <c r="L9547" s="8"/>
      <c r="M9547" s="1"/>
      <c r="W9547" s="15"/>
    </row>
    <row r="9548" spans="2:23" ht="0" hidden="1" customHeight="1" x14ac:dyDescent="0.2">
      <c r="B9548" s="3"/>
      <c r="C9548" s="3"/>
      <c r="D9548" s="3"/>
      <c r="E9548" s="3"/>
      <c r="F9548" s="3"/>
      <c r="G9548" s="3"/>
      <c r="H9548" s="3"/>
      <c r="I9548" s="3"/>
      <c r="J9548" s="3"/>
      <c r="K9548" s="3"/>
      <c r="L9548" s="8"/>
      <c r="M9548" s="1"/>
      <c r="W9548" s="15"/>
    </row>
    <row r="9549" spans="2:23" ht="0" hidden="1" customHeight="1" x14ac:dyDescent="0.2">
      <c r="B9549" s="3"/>
      <c r="C9549" s="3"/>
      <c r="D9549" s="3"/>
      <c r="E9549" s="3"/>
      <c r="F9549" s="3"/>
      <c r="G9549" s="3"/>
      <c r="H9549" s="3"/>
      <c r="I9549" s="3"/>
      <c r="J9549" s="3"/>
      <c r="K9549" s="3"/>
      <c r="L9549" s="8"/>
      <c r="M9549" s="1"/>
      <c r="W9549" s="15"/>
    </row>
    <row r="9550" spans="2:23" ht="0" hidden="1" customHeight="1" x14ac:dyDescent="0.2">
      <c r="B9550" s="3"/>
      <c r="C9550" s="3"/>
      <c r="D9550" s="3"/>
      <c r="E9550" s="3"/>
      <c r="F9550" s="3"/>
      <c r="G9550" s="3"/>
      <c r="H9550" s="3"/>
      <c r="I9550" s="3"/>
      <c r="J9550" s="3"/>
      <c r="K9550" s="3"/>
      <c r="L9550" s="8"/>
      <c r="M9550" s="1"/>
      <c r="W9550" s="15"/>
    </row>
    <row r="9551" spans="2:23" ht="0" hidden="1" customHeight="1" x14ac:dyDescent="0.2">
      <c r="B9551" s="3"/>
      <c r="C9551" s="3"/>
      <c r="D9551" s="3"/>
      <c r="E9551" s="3"/>
      <c r="F9551" s="3"/>
      <c r="G9551" s="3"/>
      <c r="H9551" s="3"/>
      <c r="I9551" s="3"/>
      <c r="J9551" s="3"/>
      <c r="K9551" s="3"/>
      <c r="L9551" s="8"/>
      <c r="M9551" s="1"/>
      <c r="W9551" s="15"/>
    </row>
    <row r="9552" spans="2:23" ht="0" hidden="1" customHeight="1" x14ac:dyDescent="0.2">
      <c r="B9552" s="3"/>
      <c r="C9552" s="3"/>
      <c r="D9552" s="3"/>
      <c r="E9552" s="3"/>
      <c r="F9552" s="3"/>
      <c r="G9552" s="3"/>
      <c r="H9552" s="3"/>
      <c r="I9552" s="3"/>
      <c r="J9552" s="3"/>
      <c r="K9552" s="3"/>
      <c r="L9552" s="8"/>
      <c r="M9552" s="1"/>
      <c r="W9552" s="15"/>
    </row>
    <row r="9553" spans="2:23" ht="0" hidden="1" customHeight="1" x14ac:dyDescent="0.2">
      <c r="B9553" s="3"/>
      <c r="C9553" s="3"/>
      <c r="D9553" s="3"/>
      <c r="E9553" s="3"/>
      <c r="F9553" s="3"/>
      <c r="G9553" s="3"/>
      <c r="H9553" s="3"/>
      <c r="I9553" s="3"/>
      <c r="J9553" s="3"/>
      <c r="K9553" s="3"/>
      <c r="L9553" s="8"/>
      <c r="M9553" s="1"/>
      <c r="W9553" s="15"/>
    </row>
    <row r="9554" spans="2:23" ht="0" hidden="1" customHeight="1" x14ac:dyDescent="0.2">
      <c r="B9554" s="3"/>
      <c r="C9554" s="3"/>
      <c r="D9554" s="3"/>
      <c r="E9554" s="3"/>
      <c r="F9554" s="3"/>
      <c r="G9554" s="3"/>
      <c r="H9554" s="3"/>
      <c r="I9554" s="3"/>
      <c r="J9554" s="3"/>
      <c r="K9554" s="3"/>
      <c r="L9554" s="8"/>
      <c r="M9554" s="1"/>
      <c r="W9554" s="15"/>
    </row>
    <row r="9555" spans="2:23" ht="0" hidden="1" customHeight="1" x14ac:dyDescent="0.2">
      <c r="B9555" s="3"/>
      <c r="C9555" s="3"/>
      <c r="D9555" s="3"/>
      <c r="E9555" s="3"/>
      <c r="F9555" s="3"/>
      <c r="G9555" s="3"/>
      <c r="H9555" s="3"/>
      <c r="I9555" s="3"/>
      <c r="J9555" s="3"/>
      <c r="K9555" s="3"/>
      <c r="L9555" s="8"/>
      <c r="M9555" s="1"/>
      <c r="W9555" s="15"/>
    </row>
    <row r="9556" spans="2:23" ht="0" hidden="1" customHeight="1" x14ac:dyDescent="0.2">
      <c r="B9556" s="3"/>
      <c r="C9556" s="3"/>
      <c r="D9556" s="3"/>
      <c r="E9556" s="3"/>
      <c r="F9556" s="3"/>
      <c r="G9556" s="3"/>
      <c r="H9556" s="3"/>
      <c r="I9556" s="3"/>
      <c r="J9556" s="3"/>
      <c r="K9556" s="3"/>
      <c r="L9556" s="8"/>
      <c r="M9556" s="1"/>
      <c r="W9556" s="15"/>
    </row>
    <row r="9557" spans="2:23" ht="0" hidden="1" customHeight="1" x14ac:dyDescent="0.2">
      <c r="B9557" s="3"/>
      <c r="C9557" s="3"/>
      <c r="D9557" s="3"/>
      <c r="E9557" s="3"/>
      <c r="F9557" s="3"/>
      <c r="G9557" s="3"/>
      <c r="H9557" s="3"/>
      <c r="I9557" s="3"/>
      <c r="J9557" s="3"/>
      <c r="K9557" s="3"/>
      <c r="L9557" s="8"/>
      <c r="M9557" s="1"/>
      <c r="W9557" s="15"/>
    </row>
    <row r="9558" spans="2:23" ht="0" hidden="1" customHeight="1" x14ac:dyDescent="0.2">
      <c r="B9558" s="3"/>
      <c r="C9558" s="3"/>
      <c r="D9558" s="3"/>
      <c r="E9558" s="3"/>
      <c r="F9558" s="3"/>
      <c r="G9558" s="3"/>
      <c r="H9558" s="3"/>
      <c r="I9558" s="3"/>
      <c r="J9558" s="3"/>
      <c r="K9558" s="3"/>
      <c r="L9558" s="8"/>
      <c r="M9558" s="1"/>
      <c r="W9558" s="15"/>
    </row>
    <row r="9559" spans="2:23" ht="0" hidden="1" customHeight="1" x14ac:dyDescent="0.2">
      <c r="B9559" s="3"/>
      <c r="C9559" s="3"/>
      <c r="D9559" s="3"/>
      <c r="E9559" s="3"/>
      <c r="F9559" s="3"/>
      <c r="G9559" s="3"/>
      <c r="H9559" s="3"/>
      <c r="I9559" s="3"/>
      <c r="J9559" s="3"/>
      <c r="K9559" s="3"/>
      <c r="L9559" s="8"/>
      <c r="M9559" s="1"/>
      <c r="W9559" s="15"/>
    </row>
    <row r="9560" spans="2:23" ht="0" hidden="1" customHeight="1" x14ac:dyDescent="0.2">
      <c r="B9560" s="3"/>
      <c r="C9560" s="3"/>
      <c r="D9560" s="3"/>
      <c r="E9560" s="3"/>
      <c r="F9560" s="3"/>
      <c r="G9560" s="3"/>
      <c r="H9560" s="3"/>
      <c r="I9560" s="3"/>
      <c r="J9560" s="3"/>
      <c r="K9560" s="3"/>
      <c r="L9560" s="8"/>
      <c r="M9560" s="1"/>
      <c r="W9560" s="15"/>
    </row>
    <row r="9561" spans="2:23" ht="0" hidden="1" customHeight="1" x14ac:dyDescent="0.2">
      <c r="B9561" s="3"/>
      <c r="C9561" s="3"/>
      <c r="D9561" s="3"/>
      <c r="E9561" s="3"/>
      <c r="F9561" s="3"/>
      <c r="G9561" s="3"/>
      <c r="H9561" s="3"/>
      <c r="I9561" s="3"/>
      <c r="J9561" s="3"/>
      <c r="K9561" s="3"/>
      <c r="L9561" s="8"/>
      <c r="M9561" s="1"/>
      <c r="W9561" s="15"/>
    </row>
    <row r="9562" spans="2:23" ht="0" hidden="1" customHeight="1" x14ac:dyDescent="0.2">
      <c r="B9562" s="3"/>
      <c r="C9562" s="3"/>
      <c r="D9562" s="3"/>
      <c r="E9562" s="3"/>
      <c r="F9562" s="3"/>
      <c r="G9562" s="3"/>
      <c r="H9562" s="3"/>
      <c r="I9562" s="3"/>
      <c r="J9562" s="3"/>
      <c r="K9562" s="3"/>
      <c r="L9562" s="8"/>
      <c r="M9562" s="1"/>
      <c r="W9562" s="15"/>
    </row>
    <row r="9563" spans="2:23" ht="0" hidden="1" customHeight="1" x14ac:dyDescent="0.2">
      <c r="B9563" s="3"/>
      <c r="C9563" s="3"/>
      <c r="D9563" s="3"/>
      <c r="E9563" s="3"/>
      <c r="F9563" s="3"/>
      <c r="G9563" s="3"/>
      <c r="H9563" s="3"/>
      <c r="I9563" s="3"/>
      <c r="J9563" s="3"/>
      <c r="K9563" s="3"/>
      <c r="L9563" s="8"/>
      <c r="M9563" s="1"/>
      <c r="W9563" s="15"/>
    </row>
    <row r="9564" spans="2:23" ht="0" hidden="1" customHeight="1" x14ac:dyDescent="0.2">
      <c r="B9564" s="3"/>
      <c r="C9564" s="3"/>
      <c r="D9564" s="3"/>
      <c r="E9564" s="3"/>
      <c r="F9564" s="3"/>
      <c r="G9564" s="3"/>
      <c r="H9564" s="3"/>
      <c r="I9564" s="3"/>
      <c r="J9564" s="3"/>
      <c r="K9564" s="3"/>
      <c r="L9564" s="8"/>
      <c r="M9564" s="1"/>
      <c r="W9564" s="15"/>
    </row>
    <row r="9565" spans="2:23" ht="0" hidden="1" customHeight="1" x14ac:dyDescent="0.2">
      <c r="B9565" s="3"/>
      <c r="C9565" s="3"/>
      <c r="D9565" s="3"/>
      <c r="E9565" s="3"/>
      <c r="F9565" s="3"/>
      <c r="G9565" s="3"/>
      <c r="H9565" s="3"/>
      <c r="I9565" s="3"/>
      <c r="J9565" s="3"/>
      <c r="K9565" s="3"/>
      <c r="L9565" s="8"/>
      <c r="M9565" s="1"/>
      <c r="W9565" s="15"/>
    </row>
    <row r="9566" spans="2:23" ht="0" hidden="1" customHeight="1" x14ac:dyDescent="0.2">
      <c r="B9566" s="3"/>
      <c r="C9566" s="3"/>
      <c r="D9566" s="3"/>
      <c r="E9566" s="3"/>
      <c r="F9566" s="3"/>
      <c r="G9566" s="3"/>
      <c r="H9566" s="3"/>
      <c r="I9566" s="3"/>
      <c r="J9566" s="3"/>
      <c r="K9566" s="3"/>
      <c r="L9566" s="8"/>
      <c r="M9566" s="1"/>
      <c r="W9566" s="15"/>
    </row>
    <row r="9567" spans="2:23" ht="0" hidden="1" customHeight="1" x14ac:dyDescent="0.2">
      <c r="B9567" s="3"/>
      <c r="C9567" s="3"/>
      <c r="D9567" s="3"/>
      <c r="E9567" s="3"/>
      <c r="F9567" s="3"/>
      <c r="G9567" s="3"/>
      <c r="H9567" s="3"/>
      <c r="I9567" s="3"/>
      <c r="J9567" s="3"/>
      <c r="K9567" s="3"/>
      <c r="L9567" s="8"/>
      <c r="M9567" s="1"/>
      <c r="W9567" s="15"/>
    </row>
    <row r="9568" spans="2:23" ht="0" hidden="1" customHeight="1" x14ac:dyDescent="0.2">
      <c r="B9568" s="3"/>
      <c r="C9568" s="3"/>
      <c r="D9568" s="3"/>
      <c r="E9568" s="3"/>
      <c r="F9568" s="3"/>
      <c r="G9568" s="3"/>
      <c r="H9568" s="3"/>
      <c r="I9568" s="3"/>
      <c r="J9568" s="3"/>
      <c r="K9568" s="3"/>
      <c r="L9568" s="8"/>
      <c r="M9568" s="1"/>
      <c r="W9568" s="15"/>
    </row>
    <row r="9569" spans="2:23" ht="0" hidden="1" customHeight="1" x14ac:dyDescent="0.2">
      <c r="B9569" s="3"/>
      <c r="C9569" s="3"/>
      <c r="D9569" s="3"/>
      <c r="E9569" s="3"/>
      <c r="F9569" s="3"/>
      <c r="G9569" s="3"/>
      <c r="H9569" s="3"/>
      <c r="I9569" s="3"/>
      <c r="J9569" s="3"/>
      <c r="K9569" s="3"/>
      <c r="L9569" s="8"/>
      <c r="M9569" s="1"/>
      <c r="W9569" s="15"/>
    </row>
    <row r="9570" spans="2:23" ht="0" hidden="1" customHeight="1" x14ac:dyDescent="0.2">
      <c r="B9570" s="3"/>
      <c r="C9570" s="3"/>
      <c r="D9570" s="3"/>
      <c r="E9570" s="3"/>
      <c r="F9570" s="3"/>
      <c r="G9570" s="3"/>
      <c r="H9570" s="3"/>
      <c r="I9570" s="3"/>
      <c r="J9570" s="3"/>
      <c r="K9570" s="3"/>
      <c r="L9570" s="8"/>
      <c r="M9570" s="1"/>
      <c r="W9570" s="15"/>
    </row>
    <row r="9571" spans="2:23" ht="0" hidden="1" customHeight="1" x14ac:dyDescent="0.2">
      <c r="B9571" s="3"/>
      <c r="C9571" s="3"/>
      <c r="D9571" s="3"/>
      <c r="E9571" s="3"/>
      <c r="F9571" s="3"/>
      <c r="G9571" s="3"/>
      <c r="H9571" s="3"/>
      <c r="I9571" s="3"/>
      <c r="J9571" s="3"/>
      <c r="K9571" s="3"/>
      <c r="L9571" s="8"/>
      <c r="M9571" s="1"/>
      <c r="W9571" s="15"/>
    </row>
    <row r="9572" spans="2:23" ht="0" hidden="1" customHeight="1" x14ac:dyDescent="0.2">
      <c r="B9572" s="3"/>
      <c r="C9572" s="3"/>
      <c r="D9572" s="3"/>
      <c r="E9572" s="3"/>
      <c r="F9572" s="3"/>
      <c r="G9572" s="3"/>
      <c r="H9572" s="3"/>
      <c r="I9572" s="3"/>
      <c r="J9572" s="3"/>
      <c r="K9572" s="3"/>
      <c r="L9572" s="8"/>
      <c r="M9572" s="1"/>
      <c r="W9572" s="15"/>
    </row>
    <row r="9573" spans="2:23" ht="0" hidden="1" customHeight="1" x14ac:dyDescent="0.2">
      <c r="B9573" s="3"/>
      <c r="C9573" s="3"/>
      <c r="D9573" s="3"/>
      <c r="E9573" s="3"/>
      <c r="F9573" s="3"/>
      <c r="G9573" s="3"/>
      <c r="H9573" s="3"/>
      <c r="I9573" s="3"/>
      <c r="J9573" s="3"/>
      <c r="K9573" s="3"/>
      <c r="L9573" s="8"/>
      <c r="M9573" s="1"/>
      <c r="W9573" s="15"/>
    </row>
    <row r="9574" spans="2:23" ht="0" hidden="1" customHeight="1" x14ac:dyDescent="0.2">
      <c r="B9574" s="3"/>
      <c r="C9574" s="3"/>
      <c r="D9574" s="3"/>
      <c r="E9574" s="3"/>
      <c r="F9574" s="3"/>
      <c r="G9574" s="3"/>
      <c r="H9574" s="3"/>
      <c r="I9574" s="3"/>
      <c r="J9574" s="3"/>
      <c r="K9574" s="3"/>
      <c r="L9574" s="8"/>
      <c r="M9574" s="1"/>
      <c r="W9574" s="15"/>
    </row>
    <row r="9575" spans="2:23" ht="0" hidden="1" customHeight="1" x14ac:dyDescent="0.2">
      <c r="B9575" s="3"/>
      <c r="C9575" s="3"/>
      <c r="D9575" s="3"/>
      <c r="E9575" s="3"/>
      <c r="F9575" s="3"/>
      <c r="G9575" s="3"/>
      <c r="H9575" s="3"/>
      <c r="I9575" s="3"/>
      <c r="J9575" s="3"/>
      <c r="K9575" s="3"/>
      <c r="L9575" s="8"/>
      <c r="M9575" s="1"/>
      <c r="W9575" s="15"/>
    </row>
    <row r="9576" spans="2:23" ht="0" hidden="1" customHeight="1" x14ac:dyDescent="0.2">
      <c r="B9576" s="3"/>
      <c r="C9576" s="3"/>
      <c r="D9576" s="3"/>
      <c r="E9576" s="3"/>
      <c r="F9576" s="3"/>
      <c r="G9576" s="3"/>
      <c r="H9576" s="3"/>
      <c r="I9576" s="3"/>
      <c r="J9576" s="3"/>
      <c r="K9576" s="3"/>
      <c r="L9576" s="8"/>
      <c r="M9576" s="1"/>
      <c r="W9576" s="15"/>
    </row>
    <row r="9577" spans="2:23" ht="0" hidden="1" customHeight="1" x14ac:dyDescent="0.2">
      <c r="B9577" s="3"/>
      <c r="C9577" s="3"/>
      <c r="D9577" s="3"/>
      <c r="E9577" s="3"/>
      <c r="F9577" s="3"/>
      <c r="G9577" s="3"/>
      <c r="H9577" s="3"/>
      <c r="I9577" s="3"/>
      <c r="J9577" s="3"/>
      <c r="K9577" s="3"/>
      <c r="L9577" s="8"/>
      <c r="M9577" s="1"/>
      <c r="W9577" s="15"/>
    </row>
    <row r="9578" spans="2:23" ht="0" hidden="1" customHeight="1" x14ac:dyDescent="0.2">
      <c r="B9578" s="3"/>
      <c r="C9578" s="3"/>
      <c r="D9578" s="3"/>
      <c r="E9578" s="3"/>
      <c r="F9578" s="3"/>
      <c r="G9578" s="3"/>
      <c r="H9578" s="3"/>
      <c r="I9578" s="3"/>
      <c r="J9578" s="3"/>
      <c r="K9578" s="3"/>
      <c r="L9578" s="8"/>
      <c r="M9578" s="1"/>
      <c r="W9578" s="15"/>
    </row>
    <row r="9579" spans="2:23" ht="0" hidden="1" customHeight="1" x14ac:dyDescent="0.2">
      <c r="B9579" s="3"/>
      <c r="C9579" s="3"/>
      <c r="D9579" s="3"/>
      <c r="E9579" s="3"/>
      <c r="F9579" s="3"/>
      <c r="G9579" s="3"/>
      <c r="H9579" s="3"/>
      <c r="I9579" s="3"/>
      <c r="J9579" s="3"/>
      <c r="K9579" s="3"/>
      <c r="L9579" s="8"/>
      <c r="M9579" s="1"/>
      <c r="W9579" s="15"/>
    </row>
    <row r="9580" spans="2:23" ht="0" hidden="1" customHeight="1" x14ac:dyDescent="0.2">
      <c r="B9580" s="3"/>
      <c r="C9580" s="3"/>
      <c r="D9580" s="3"/>
      <c r="E9580" s="3"/>
      <c r="F9580" s="3"/>
      <c r="G9580" s="3"/>
      <c r="H9580" s="3"/>
      <c r="I9580" s="3"/>
      <c r="J9580" s="3"/>
      <c r="K9580" s="3"/>
      <c r="L9580" s="8"/>
      <c r="M9580" s="1"/>
      <c r="W9580" s="15"/>
    </row>
    <row r="9581" spans="2:23" ht="0" hidden="1" customHeight="1" x14ac:dyDescent="0.2">
      <c r="B9581" s="3"/>
      <c r="C9581" s="3"/>
      <c r="D9581" s="3"/>
      <c r="E9581" s="3"/>
      <c r="F9581" s="3"/>
      <c r="G9581" s="3"/>
      <c r="H9581" s="3"/>
      <c r="I9581" s="3"/>
      <c r="J9581" s="3"/>
      <c r="K9581" s="3"/>
      <c r="L9581" s="8"/>
      <c r="M9581" s="1"/>
      <c r="W9581" s="15"/>
    </row>
    <row r="9582" spans="2:23" ht="0" hidden="1" customHeight="1" x14ac:dyDescent="0.2">
      <c r="B9582" s="3"/>
      <c r="C9582" s="3"/>
      <c r="D9582" s="3"/>
      <c r="E9582" s="3"/>
      <c r="F9582" s="3"/>
      <c r="G9582" s="3"/>
      <c r="H9582" s="3"/>
      <c r="I9582" s="3"/>
      <c r="J9582" s="3"/>
      <c r="K9582" s="3"/>
      <c r="L9582" s="8"/>
      <c r="M9582" s="1"/>
      <c r="W9582" s="15"/>
    </row>
    <row r="9583" spans="2:23" ht="0" hidden="1" customHeight="1" x14ac:dyDescent="0.2">
      <c r="B9583" s="3"/>
      <c r="C9583" s="3"/>
      <c r="D9583" s="3"/>
      <c r="E9583" s="3"/>
      <c r="F9583" s="3"/>
      <c r="G9583" s="3"/>
      <c r="H9583" s="3"/>
      <c r="I9583" s="3"/>
      <c r="J9583" s="3"/>
      <c r="K9583" s="3"/>
      <c r="L9583" s="8"/>
      <c r="M9583" s="1"/>
      <c r="W9583" s="15"/>
    </row>
    <row r="9584" spans="2:23" ht="0" hidden="1" customHeight="1" x14ac:dyDescent="0.2">
      <c r="B9584" s="3"/>
      <c r="C9584" s="3"/>
      <c r="D9584" s="3"/>
      <c r="E9584" s="3"/>
      <c r="F9584" s="3"/>
      <c r="G9584" s="3"/>
      <c r="H9584" s="3"/>
      <c r="I9584" s="3"/>
      <c r="J9584" s="3"/>
      <c r="K9584" s="3"/>
      <c r="L9584" s="8"/>
      <c r="M9584" s="1"/>
      <c r="W9584" s="15"/>
    </row>
    <row r="9585" spans="2:23" ht="0" hidden="1" customHeight="1" x14ac:dyDescent="0.2">
      <c r="B9585" s="3"/>
      <c r="C9585" s="3"/>
      <c r="D9585" s="3"/>
      <c r="E9585" s="3"/>
      <c r="F9585" s="3"/>
      <c r="G9585" s="3"/>
      <c r="H9585" s="3"/>
      <c r="I9585" s="3"/>
      <c r="J9585" s="3"/>
      <c r="K9585" s="3"/>
      <c r="L9585" s="8"/>
      <c r="M9585" s="1"/>
      <c r="W9585" s="15"/>
    </row>
    <row r="9586" spans="2:23" ht="0" hidden="1" customHeight="1" x14ac:dyDescent="0.2">
      <c r="B9586" s="3"/>
      <c r="C9586" s="3"/>
      <c r="D9586" s="3"/>
      <c r="E9586" s="3"/>
      <c r="F9586" s="3"/>
      <c r="G9586" s="3"/>
      <c r="H9586" s="3"/>
      <c r="I9586" s="3"/>
      <c r="J9586" s="3"/>
      <c r="K9586" s="3"/>
      <c r="L9586" s="8"/>
      <c r="M9586" s="1"/>
      <c r="W9586" s="15"/>
    </row>
    <row r="9587" spans="2:23" ht="0" hidden="1" customHeight="1" x14ac:dyDescent="0.2">
      <c r="B9587" s="3"/>
      <c r="C9587" s="3"/>
      <c r="D9587" s="3"/>
      <c r="E9587" s="3"/>
      <c r="F9587" s="3"/>
      <c r="G9587" s="3"/>
      <c r="H9587" s="3"/>
      <c r="I9587" s="3"/>
      <c r="J9587" s="3"/>
      <c r="K9587" s="3"/>
      <c r="L9587" s="8"/>
      <c r="M9587" s="1"/>
      <c r="W9587" s="15"/>
    </row>
    <row r="9588" spans="2:23" ht="0" hidden="1" customHeight="1" x14ac:dyDescent="0.2">
      <c r="B9588" s="3"/>
      <c r="C9588" s="3"/>
      <c r="D9588" s="3"/>
      <c r="E9588" s="3"/>
      <c r="F9588" s="3"/>
      <c r="G9588" s="3"/>
      <c r="H9588" s="3"/>
      <c r="I9588" s="3"/>
      <c r="J9588" s="3"/>
      <c r="K9588" s="3"/>
      <c r="L9588" s="8"/>
      <c r="M9588" s="1"/>
      <c r="W9588" s="15"/>
    </row>
    <row r="9589" spans="2:23" ht="0" hidden="1" customHeight="1" x14ac:dyDescent="0.2">
      <c r="B9589" s="3"/>
      <c r="C9589" s="3"/>
      <c r="D9589" s="3"/>
      <c r="E9589" s="3"/>
      <c r="F9589" s="3"/>
      <c r="G9589" s="3"/>
      <c r="H9589" s="3"/>
      <c r="I9589" s="3"/>
      <c r="J9589" s="3"/>
      <c r="K9589" s="3"/>
      <c r="L9589" s="8"/>
      <c r="M9589" s="1"/>
      <c r="W9589" s="15"/>
    </row>
    <row r="9590" spans="2:23" ht="0" hidden="1" customHeight="1" x14ac:dyDescent="0.2">
      <c r="B9590" s="3"/>
      <c r="C9590" s="3"/>
      <c r="D9590" s="3"/>
      <c r="E9590" s="3"/>
      <c r="F9590" s="3"/>
      <c r="G9590" s="3"/>
      <c r="H9590" s="3"/>
      <c r="I9590" s="3"/>
      <c r="J9590" s="3"/>
      <c r="K9590" s="3"/>
      <c r="L9590" s="8"/>
      <c r="M9590" s="1"/>
      <c r="W9590" s="15"/>
    </row>
    <row r="9591" spans="2:23" ht="0" hidden="1" customHeight="1" x14ac:dyDescent="0.2">
      <c r="B9591" s="3"/>
      <c r="C9591" s="3"/>
      <c r="D9591" s="3"/>
      <c r="E9591" s="3"/>
      <c r="F9591" s="3"/>
      <c r="G9591" s="3"/>
      <c r="H9591" s="3"/>
      <c r="I9591" s="3"/>
      <c r="J9591" s="3"/>
      <c r="K9591" s="3"/>
      <c r="L9591" s="8"/>
      <c r="M9591" s="1"/>
      <c r="W9591" s="15"/>
    </row>
    <row r="9592" spans="2:23" ht="0" hidden="1" customHeight="1" x14ac:dyDescent="0.2">
      <c r="B9592" s="3"/>
      <c r="C9592" s="3"/>
      <c r="D9592" s="3"/>
      <c r="E9592" s="3"/>
      <c r="F9592" s="3"/>
      <c r="G9592" s="3"/>
      <c r="H9592" s="3"/>
      <c r="I9592" s="3"/>
      <c r="J9592" s="3"/>
      <c r="K9592" s="3"/>
      <c r="L9592" s="8"/>
      <c r="M9592" s="1"/>
      <c r="W9592" s="15"/>
    </row>
    <row r="9593" spans="2:23" ht="0" hidden="1" customHeight="1" x14ac:dyDescent="0.2">
      <c r="B9593" s="3"/>
      <c r="C9593" s="3"/>
      <c r="D9593" s="3"/>
      <c r="E9593" s="3"/>
      <c r="F9593" s="3"/>
      <c r="G9593" s="3"/>
      <c r="H9593" s="3"/>
      <c r="I9593" s="3"/>
      <c r="J9593" s="3"/>
      <c r="K9593" s="3"/>
      <c r="L9593" s="8"/>
      <c r="M9593" s="1"/>
      <c r="W9593" s="15"/>
    </row>
    <row r="9594" spans="2:23" ht="0" hidden="1" customHeight="1" x14ac:dyDescent="0.2">
      <c r="B9594" s="3"/>
      <c r="C9594" s="3"/>
      <c r="D9594" s="3"/>
      <c r="E9594" s="3"/>
      <c r="F9594" s="3"/>
      <c r="G9594" s="3"/>
      <c r="H9594" s="3"/>
      <c r="I9594" s="3"/>
      <c r="J9594" s="3"/>
      <c r="K9594" s="3"/>
      <c r="L9594" s="8"/>
      <c r="M9594" s="1"/>
      <c r="W9594" s="15"/>
    </row>
    <row r="9595" spans="2:23" ht="0" hidden="1" customHeight="1" x14ac:dyDescent="0.2">
      <c r="B9595" s="3"/>
      <c r="C9595" s="3"/>
      <c r="D9595" s="3"/>
      <c r="E9595" s="3"/>
      <c r="F9595" s="3"/>
      <c r="G9595" s="3"/>
      <c r="H9595" s="3"/>
      <c r="I9595" s="3"/>
      <c r="J9595" s="3"/>
      <c r="K9595" s="3"/>
      <c r="L9595" s="8"/>
      <c r="M9595" s="1"/>
      <c r="W9595" s="15"/>
    </row>
    <row r="9596" spans="2:23" ht="0" hidden="1" customHeight="1" x14ac:dyDescent="0.2">
      <c r="B9596" s="3"/>
      <c r="C9596" s="3"/>
      <c r="D9596" s="3"/>
      <c r="E9596" s="3"/>
      <c r="F9596" s="3"/>
      <c r="G9596" s="3"/>
      <c r="H9596" s="3"/>
      <c r="I9596" s="3"/>
      <c r="J9596" s="3"/>
      <c r="K9596" s="3"/>
      <c r="L9596" s="8"/>
      <c r="M9596" s="1"/>
      <c r="W9596" s="15"/>
    </row>
    <row r="9597" spans="2:23" ht="0" hidden="1" customHeight="1" x14ac:dyDescent="0.2">
      <c r="B9597" s="3"/>
      <c r="C9597" s="3"/>
      <c r="D9597" s="3"/>
      <c r="E9597" s="3"/>
      <c r="F9597" s="3"/>
      <c r="G9597" s="3"/>
      <c r="H9597" s="3"/>
      <c r="I9597" s="3"/>
      <c r="J9597" s="3"/>
      <c r="K9597" s="3"/>
      <c r="L9597" s="8"/>
      <c r="M9597" s="1"/>
      <c r="W9597" s="15"/>
    </row>
    <row r="9598" spans="2:23" ht="0" hidden="1" customHeight="1" x14ac:dyDescent="0.2">
      <c r="B9598" s="3"/>
      <c r="C9598" s="3"/>
      <c r="D9598" s="3"/>
      <c r="E9598" s="3"/>
      <c r="F9598" s="3"/>
      <c r="G9598" s="3"/>
      <c r="H9598" s="3"/>
      <c r="I9598" s="3"/>
      <c r="J9598" s="3"/>
      <c r="K9598" s="3"/>
      <c r="L9598" s="8"/>
      <c r="M9598" s="1"/>
      <c r="W9598" s="15"/>
    </row>
    <row r="9599" spans="2:23" ht="0" hidden="1" customHeight="1" x14ac:dyDescent="0.2">
      <c r="B9599" s="3"/>
      <c r="C9599" s="3"/>
      <c r="D9599" s="3"/>
      <c r="E9599" s="3"/>
      <c r="F9599" s="3"/>
      <c r="G9599" s="3"/>
      <c r="H9599" s="3"/>
      <c r="I9599" s="3"/>
      <c r="J9599" s="3"/>
      <c r="K9599" s="3"/>
      <c r="L9599" s="8"/>
      <c r="M9599" s="1"/>
      <c r="W9599" s="15"/>
    </row>
    <row r="9600" spans="2:23" ht="0" hidden="1" customHeight="1" x14ac:dyDescent="0.2">
      <c r="B9600" s="3"/>
      <c r="C9600" s="3"/>
      <c r="D9600" s="3"/>
      <c r="E9600" s="3"/>
      <c r="F9600" s="3"/>
      <c r="G9600" s="3"/>
      <c r="H9600" s="3"/>
      <c r="I9600" s="3"/>
      <c r="J9600" s="3"/>
      <c r="K9600" s="3"/>
      <c r="L9600" s="8"/>
      <c r="M9600" s="1"/>
      <c r="W9600" s="15"/>
    </row>
    <row r="9601" spans="2:23" ht="0" hidden="1" customHeight="1" x14ac:dyDescent="0.2">
      <c r="B9601" s="3"/>
      <c r="C9601" s="3"/>
      <c r="D9601" s="3"/>
      <c r="E9601" s="3"/>
      <c r="F9601" s="3"/>
      <c r="G9601" s="3"/>
      <c r="H9601" s="3"/>
      <c r="I9601" s="3"/>
      <c r="J9601" s="3"/>
      <c r="K9601" s="3"/>
      <c r="L9601" s="8"/>
      <c r="M9601" s="1"/>
      <c r="W9601" s="15"/>
    </row>
    <row r="9602" spans="2:23" ht="0" hidden="1" customHeight="1" x14ac:dyDescent="0.2">
      <c r="B9602" s="3"/>
      <c r="C9602" s="3"/>
      <c r="D9602" s="3"/>
      <c r="E9602" s="3"/>
      <c r="F9602" s="3"/>
      <c r="G9602" s="3"/>
      <c r="H9602" s="3"/>
      <c r="I9602" s="3"/>
      <c r="J9602" s="3"/>
      <c r="K9602" s="3"/>
      <c r="L9602" s="8"/>
      <c r="M9602" s="1"/>
      <c r="W9602" s="15"/>
    </row>
    <row r="9603" spans="2:23" ht="0" hidden="1" customHeight="1" x14ac:dyDescent="0.2">
      <c r="B9603" s="3"/>
      <c r="C9603" s="3"/>
      <c r="D9603" s="3"/>
      <c r="E9603" s="3"/>
      <c r="F9603" s="3"/>
      <c r="G9603" s="3"/>
      <c r="H9603" s="3"/>
      <c r="I9603" s="3"/>
      <c r="J9603" s="3"/>
      <c r="K9603" s="3"/>
      <c r="L9603" s="8"/>
      <c r="M9603" s="1"/>
      <c r="W9603" s="15"/>
    </row>
    <row r="9604" spans="2:23" ht="0" hidden="1" customHeight="1" x14ac:dyDescent="0.2">
      <c r="B9604" s="3"/>
      <c r="C9604" s="3"/>
      <c r="D9604" s="3"/>
      <c r="E9604" s="3"/>
      <c r="F9604" s="3"/>
      <c r="G9604" s="3"/>
      <c r="H9604" s="3"/>
      <c r="I9604" s="3"/>
      <c r="J9604" s="3"/>
      <c r="K9604" s="3"/>
      <c r="L9604" s="8"/>
      <c r="M9604" s="1"/>
      <c r="W9604" s="15"/>
    </row>
    <row r="9605" spans="2:23" ht="0" hidden="1" customHeight="1" x14ac:dyDescent="0.2">
      <c r="B9605" s="3"/>
      <c r="C9605" s="3"/>
      <c r="D9605" s="3"/>
      <c r="E9605" s="3"/>
      <c r="F9605" s="3"/>
      <c r="G9605" s="3"/>
      <c r="H9605" s="3"/>
      <c r="I9605" s="3"/>
      <c r="J9605" s="3"/>
      <c r="K9605" s="3"/>
      <c r="L9605" s="8"/>
      <c r="M9605" s="1"/>
      <c r="W9605" s="15"/>
    </row>
    <row r="9606" spans="2:23" ht="0" hidden="1" customHeight="1" x14ac:dyDescent="0.2">
      <c r="B9606" s="3"/>
      <c r="C9606" s="3"/>
      <c r="D9606" s="3"/>
      <c r="E9606" s="3"/>
      <c r="F9606" s="3"/>
      <c r="G9606" s="3"/>
      <c r="H9606" s="3"/>
      <c r="I9606" s="3"/>
      <c r="J9606" s="3"/>
      <c r="K9606" s="3"/>
      <c r="L9606" s="8"/>
      <c r="M9606" s="1"/>
      <c r="W9606" s="15"/>
    </row>
    <row r="9607" spans="2:23" ht="0" hidden="1" customHeight="1" x14ac:dyDescent="0.2">
      <c r="B9607" s="3"/>
      <c r="C9607" s="3"/>
      <c r="D9607" s="3"/>
      <c r="E9607" s="3"/>
      <c r="F9607" s="3"/>
      <c r="G9607" s="3"/>
      <c r="H9607" s="3"/>
      <c r="I9607" s="3"/>
      <c r="J9607" s="3"/>
      <c r="K9607" s="3"/>
      <c r="L9607" s="8"/>
      <c r="M9607" s="1"/>
      <c r="W9607" s="15"/>
    </row>
    <row r="9608" spans="2:23" ht="0" hidden="1" customHeight="1" x14ac:dyDescent="0.2">
      <c r="B9608" s="3"/>
      <c r="C9608" s="3"/>
      <c r="D9608" s="3"/>
      <c r="E9608" s="3"/>
      <c r="F9608" s="3"/>
      <c r="G9608" s="3"/>
      <c r="H9608" s="3"/>
      <c r="I9608" s="3"/>
      <c r="J9608" s="3"/>
      <c r="K9608" s="3"/>
      <c r="L9608" s="8"/>
      <c r="M9608" s="1"/>
      <c r="W9608" s="15"/>
    </row>
    <row r="9609" spans="2:23" ht="0" hidden="1" customHeight="1" x14ac:dyDescent="0.2">
      <c r="B9609" s="3"/>
      <c r="C9609" s="3"/>
      <c r="D9609" s="3"/>
      <c r="E9609" s="3"/>
      <c r="F9609" s="3"/>
      <c r="G9609" s="3"/>
      <c r="H9609" s="3"/>
      <c r="I9609" s="3"/>
      <c r="J9609" s="3"/>
      <c r="K9609" s="3"/>
      <c r="L9609" s="8"/>
      <c r="M9609" s="1"/>
      <c r="W9609" s="15"/>
    </row>
    <row r="9610" spans="2:23" ht="0" hidden="1" customHeight="1" x14ac:dyDescent="0.2">
      <c r="B9610" s="3"/>
      <c r="C9610" s="3"/>
      <c r="D9610" s="3"/>
      <c r="E9610" s="3"/>
      <c r="F9610" s="3"/>
      <c r="G9610" s="3"/>
      <c r="H9610" s="3"/>
      <c r="I9610" s="3"/>
      <c r="J9610" s="3"/>
      <c r="K9610" s="3"/>
      <c r="L9610" s="8"/>
      <c r="M9610" s="1"/>
      <c r="W9610" s="15"/>
    </row>
    <row r="9611" spans="2:23" ht="0" hidden="1" customHeight="1" x14ac:dyDescent="0.2">
      <c r="B9611" s="3"/>
      <c r="C9611" s="3"/>
      <c r="D9611" s="3"/>
      <c r="E9611" s="3"/>
      <c r="F9611" s="3"/>
      <c r="G9611" s="3"/>
      <c r="H9611" s="3"/>
      <c r="I9611" s="3"/>
      <c r="J9611" s="3"/>
      <c r="K9611" s="3"/>
      <c r="L9611" s="8"/>
      <c r="M9611" s="1"/>
      <c r="W9611" s="15"/>
    </row>
    <row r="9612" spans="2:23" ht="0" hidden="1" customHeight="1" x14ac:dyDescent="0.2">
      <c r="B9612" s="3"/>
      <c r="C9612" s="3"/>
      <c r="D9612" s="3"/>
      <c r="E9612" s="3"/>
      <c r="F9612" s="3"/>
      <c r="G9612" s="3"/>
      <c r="H9612" s="3"/>
      <c r="I9612" s="3"/>
      <c r="J9612" s="3"/>
      <c r="K9612" s="3"/>
      <c r="L9612" s="8"/>
      <c r="M9612" s="1"/>
      <c r="W9612" s="15"/>
    </row>
    <row r="9613" spans="2:23" ht="0" hidden="1" customHeight="1" x14ac:dyDescent="0.2">
      <c r="B9613" s="3"/>
      <c r="C9613" s="3"/>
      <c r="D9613" s="3"/>
      <c r="E9613" s="3"/>
      <c r="F9613" s="3"/>
      <c r="G9613" s="3"/>
      <c r="H9613" s="3"/>
      <c r="I9613" s="3"/>
      <c r="J9613" s="3"/>
      <c r="K9613" s="3"/>
      <c r="L9613" s="8"/>
      <c r="M9613" s="1"/>
      <c r="W9613" s="15"/>
    </row>
    <row r="9614" spans="2:23" ht="0" hidden="1" customHeight="1" x14ac:dyDescent="0.2">
      <c r="B9614" s="3"/>
      <c r="C9614" s="3"/>
      <c r="D9614" s="3"/>
      <c r="E9614" s="3"/>
      <c r="F9614" s="3"/>
      <c r="G9614" s="3"/>
      <c r="H9614" s="3"/>
      <c r="I9614" s="3"/>
      <c r="J9614" s="3"/>
      <c r="K9614" s="3"/>
      <c r="L9614" s="8"/>
      <c r="M9614" s="1"/>
      <c r="W9614" s="15"/>
    </row>
    <row r="9615" spans="2:23" ht="0" hidden="1" customHeight="1" x14ac:dyDescent="0.2">
      <c r="B9615" s="3"/>
      <c r="C9615" s="3"/>
      <c r="D9615" s="3"/>
      <c r="E9615" s="3"/>
      <c r="F9615" s="3"/>
      <c r="G9615" s="3"/>
      <c r="H9615" s="3"/>
      <c r="I9615" s="3"/>
      <c r="J9615" s="3"/>
      <c r="K9615" s="3"/>
      <c r="L9615" s="8"/>
      <c r="M9615" s="1"/>
      <c r="W9615" s="15"/>
    </row>
    <row r="9616" spans="2:23" ht="0" hidden="1" customHeight="1" x14ac:dyDescent="0.2">
      <c r="W9616" s="15"/>
    </row>
    <row r="9617" spans="23:23" ht="0" hidden="1" customHeight="1" x14ac:dyDescent="0.2">
      <c r="W9617" s="15"/>
    </row>
    <row r="9618" spans="23:23" ht="0" hidden="1" customHeight="1" x14ac:dyDescent="0.2">
      <c r="W9618" s="15"/>
    </row>
    <row r="9619" spans="23:23" ht="0" hidden="1" customHeight="1" x14ac:dyDescent="0.2">
      <c r="W9619" s="15"/>
    </row>
    <row r="9620" spans="23:23" ht="0" hidden="1" customHeight="1" x14ac:dyDescent="0.2">
      <c r="W9620" s="15"/>
    </row>
    <row r="9621" spans="23:23" ht="0" hidden="1" customHeight="1" x14ac:dyDescent="0.2">
      <c r="W9621" s="15"/>
    </row>
    <row r="9622" spans="23:23" ht="0" hidden="1" customHeight="1" x14ac:dyDescent="0.2">
      <c r="W9622" s="15"/>
    </row>
    <row r="9623" spans="23:23" ht="0" hidden="1" customHeight="1" x14ac:dyDescent="0.2">
      <c r="W9623" s="15"/>
    </row>
    <row r="9624" spans="23:23" ht="0" hidden="1" customHeight="1" x14ac:dyDescent="0.2">
      <c r="W9624" s="15"/>
    </row>
    <row r="9625" spans="23:23" ht="0" hidden="1" customHeight="1" x14ac:dyDescent="0.2">
      <c r="W9625" s="15"/>
    </row>
    <row r="9626" spans="23:23" ht="0" hidden="1" customHeight="1" x14ac:dyDescent="0.2">
      <c r="W9626" s="15"/>
    </row>
    <row r="9627" spans="23:23" ht="0" hidden="1" customHeight="1" x14ac:dyDescent="0.2">
      <c r="W9627" s="15"/>
    </row>
    <row r="9628" spans="23:23" ht="0" hidden="1" customHeight="1" x14ac:dyDescent="0.2">
      <c r="W9628" s="15"/>
    </row>
    <row r="9629" spans="23:23" ht="0" hidden="1" customHeight="1" x14ac:dyDescent="0.2">
      <c r="W9629" s="15"/>
    </row>
    <row r="9630" spans="23:23" ht="0" hidden="1" customHeight="1" x14ac:dyDescent="0.2">
      <c r="W9630" s="15"/>
    </row>
    <row r="9631" spans="23:23" ht="0" hidden="1" customHeight="1" x14ac:dyDescent="0.2">
      <c r="W9631" s="15"/>
    </row>
    <row r="9632" spans="23:23" ht="0" hidden="1" customHeight="1" x14ac:dyDescent="0.2">
      <c r="W9632" s="15"/>
    </row>
    <row r="9633" spans="23:23" ht="0" hidden="1" customHeight="1" x14ac:dyDescent="0.2">
      <c r="W9633" s="15"/>
    </row>
    <row r="9634" spans="23:23" ht="0" hidden="1" customHeight="1" x14ac:dyDescent="0.2">
      <c r="W9634" s="15"/>
    </row>
    <row r="9635" spans="23:23" ht="0" hidden="1" customHeight="1" x14ac:dyDescent="0.2">
      <c r="W9635" s="15"/>
    </row>
    <row r="9636" spans="23:23" ht="0" hidden="1" customHeight="1" x14ac:dyDescent="0.2">
      <c r="W9636" s="15"/>
    </row>
    <row r="9637" spans="23:23" ht="0" hidden="1" customHeight="1" x14ac:dyDescent="0.2">
      <c r="W9637" s="15"/>
    </row>
    <row r="9638" spans="23:23" ht="0" hidden="1" customHeight="1" x14ac:dyDescent="0.2">
      <c r="W9638" s="15"/>
    </row>
    <row r="9639" spans="23:23" ht="0" hidden="1" customHeight="1" x14ac:dyDescent="0.2">
      <c r="W9639" s="15"/>
    </row>
    <row r="9640" spans="23:23" ht="0" hidden="1" customHeight="1" x14ac:dyDescent="0.2">
      <c r="W9640" s="15"/>
    </row>
    <row r="9641" spans="23:23" ht="0" hidden="1" customHeight="1" x14ac:dyDescent="0.2">
      <c r="W9641" s="15"/>
    </row>
    <row r="9642" spans="23:23" ht="0" hidden="1" customHeight="1" x14ac:dyDescent="0.2">
      <c r="W9642" s="15"/>
    </row>
    <row r="9643" spans="23:23" ht="0" hidden="1" customHeight="1" x14ac:dyDescent="0.2">
      <c r="W9643" s="15"/>
    </row>
    <row r="9644" spans="23:23" ht="0" hidden="1" customHeight="1" x14ac:dyDescent="0.2">
      <c r="W9644" s="15"/>
    </row>
    <row r="9645" spans="23:23" ht="0" hidden="1" customHeight="1" x14ac:dyDescent="0.2">
      <c r="W9645" s="15"/>
    </row>
    <row r="9646" spans="23:23" ht="0" hidden="1" customHeight="1" x14ac:dyDescent="0.2">
      <c r="W9646" s="15"/>
    </row>
    <row r="9647" spans="23:23" ht="0" hidden="1" customHeight="1" x14ac:dyDescent="0.2">
      <c r="W9647" s="15"/>
    </row>
    <row r="9648" spans="23:23" ht="0" hidden="1" customHeight="1" x14ac:dyDescent="0.2">
      <c r="W9648" s="15"/>
    </row>
    <row r="9649" spans="23:23" ht="0" hidden="1" customHeight="1" x14ac:dyDescent="0.2">
      <c r="W9649" s="15"/>
    </row>
    <row r="9650" spans="23:23" ht="0" hidden="1" customHeight="1" x14ac:dyDescent="0.2">
      <c r="W9650" s="15"/>
    </row>
    <row r="9651" spans="23:23" ht="0" hidden="1" customHeight="1" x14ac:dyDescent="0.2">
      <c r="W9651" s="15"/>
    </row>
    <row r="9652" spans="23:23" ht="0" hidden="1" customHeight="1" x14ac:dyDescent="0.2">
      <c r="W9652" s="15"/>
    </row>
    <row r="9653" spans="23:23" ht="0" hidden="1" customHeight="1" x14ac:dyDescent="0.2">
      <c r="W9653" s="15"/>
    </row>
    <row r="9654" spans="23:23" ht="0" hidden="1" customHeight="1" x14ac:dyDescent="0.2">
      <c r="W9654" s="15"/>
    </row>
    <row r="9655" spans="23:23" ht="0" hidden="1" customHeight="1" x14ac:dyDescent="0.2">
      <c r="W9655" s="15"/>
    </row>
    <row r="9656" spans="23:23" ht="0" hidden="1" customHeight="1" x14ac:dyDescent="0.2">
      <c r="W9656" s="15"/>
    </row>
    <row r="9657" spans="23:23" ht="0" hidden="1" customHeight="1" x14ac:dyDescent="0.2">
      <c r="W9657" s="15"/>
    </row>
    <row r="9658" spans="23:23" ht="0" hidden="1" customHeight="1" x14ac:dyDescent="0.2">
      <c r="W9658" s="15"/>
    </row>
    <row r="9659" spans="23:23" ht="0" hidden="1" customHeight="1" x14ac:dyDescent="0.2">
      <c r="W9659" s="15"/>
    </row>
    <row r="9660" spans="23:23" ht="0" hidden="1" customHeight="1" x14ac:dyDescent="0.2">
      <c r="W9660" s="15"/>
    </row>
    <row r="9661" spans="23:23" ht="0" hidden="1" customHeight="1" x14ac:dyDescent="0.2">
      <c r="W9661" s="15"/>
    </row>
    <row r="9662" spans="23:23" ht="0" hidden="1" customHeight="1" x14ac:dyDescent="0.2">
      <c r="W9662" s="15"/>
    </row>
    <row r="9663" spans="23:23" ht="0" hidden="1" customHeight="1" x14ac:dyDescent="0.2">
      <c r="W9663" s="15"/>
    </row>
    <row r="9664" spans="23:23" ht="0" hidden="1" customHeight="1" x14ac:dyDescent="0.2">
      <c r="W9664" s="15"/>
    </row>
    <row r="9665" spans="23:23" ht="0" hidden="1" customHeight="1" x14ac:dyDescent="0.2">
      <c r="W9665" s="15"/>
    </row>
    <row r="9666" spans="23:23" ht="0" hidden="1" customHeight="1" x14ac:dyDescent="0.2">
      <c r="W9666" s="15"/>
    </row>
    <row r="9667" spans="23:23" ht="0" hidden="1" customHeight="1" x14ac:dyDescent="0.2">
      <c r="W9667" s="15"/>
    </row>
    <row r="9668" spans="23:23" ht="0" hidden="1" customHeight="1" x14ac:dyDescent="0.2">
      <c r="W9668" s="15"/>
    </row>
    <row r="9669" spans="23:23" ht="0" hidden="1" customHeight="1" x14ac:dyDescent="0.2">
      <c r="W9669" s="15"/>
    </row>
    <row r="9670" spans="23:23" ht="0" hidden="1" customHeight="1" x14ac:dyDescent="0.2">
      <c r="W9670" s="15"/>
    </row>
    <row r="9671" spans="23:23" ht="0" hidden="1" customHeight="1" x14ac:dyDescent="0.2">
      <c r="W9671" s="15"/>
    </row>
    <row r="9672" spans="23:23" ht="0" hidden="1" customHeight="1" x14ac:dyDescent="0.2">
      <c r="W9672" s="15"/>
    </row>
    <row r="9673" spans="23:23" ht="0" hidden="1" customHeight="1" x14ac:dyDescent="0.2">
      <c r="W9673" s="15"/>
    </row>
    <row r="9674" spans="23:23" ht="0" hidden="1" customHeight="1" x14ac:dyDescent="0.2">
      <c r="W9674" s="15"/>
    </row>
    <row r="9675" spans="23:23" ht="0" hidden="1" customHeight="1" x14ac:dyDescent="0.2">
      <c r="W9675" s="15"/>
    </row>
    <row r="9676" spans="23:23" ht="0" hidden="1" customHeight="1" x14ac:dyDescent="0.2">
      <c r="W9676" s="15"/>
    </row>
    <row r="9677" spans="23:23" ht="0" hidden="1" customHeight="1" x14ac:dyDescent="0.2">
      <c r="W9677" s="15"/>
    </row>
    <row r="9678" spans="23:23" ht="0" hidden="1" customHeight="1" x14ac:dyDescent="0.2">
      <c r="W9678" s="15"/>
    </row>
    <row r="9679" spans="23:23" ht="0" hidden="1" customHeight="1" x14ac:dyDescent="0.2">
      <c r="W9679" s="15"/>
    </row>
    <row r="9680" spans="23:23" ht="0" hidden="1" customHeight="1" x14ac:dyDescent="0.2">
      <c r="W9680" s="15"/>
    </row>
    <row r="9681" spans="23:23" ht="0" hidden="1" customHeight="1" x14ac:dyDescent="0.2">
      <c r="W9681" s="15"/>
    </row>
    <row r="9682" spans="23:23" ht="0" hidden="1" customHeight="1" x14ac:dyDescent="0.2">
      <c r="W9682" s="15"/>
    </row>
    <row r="9683" spans="23:23" ht="0" hidden="1" customHeight="1" x14ac:dyDescent="0.2">
      <c r="W9683" s="15"/>
    </row>
    <row r="9684" spans="23:23" ht="0" hidden="1" customHeight="1" x14ac:dyDescent="0.2">
      <c r="W9684" s="15"/>
    </row>
    <row r="9685" spans="23:23" ht="0" hidden="1" customHeight="1" x14ac:dyDescent="0.2">
      <c r="W9685" s="15"/>
    </row>
    <row r="9686" spans="23:23" ht="0" hidden="1" customHeight="1" x14ac:dyDescent="0.2">
      <c r="W9686" s="15"/>
    </row>
    <row r="9687" spans="23:23" ht="0" hidden="1" customHeight="1" x14ac:dyDescent="0.2">
      <c r="W9687" s="15"/>
    </row>
    <row r="9688" spans="23:23" ht="0" hidden="1" customHeight="1" x14ac:dyDescent="0.2">
      <c r="W9688" s="15"/>
    </row>
    <row r="9689" spans="23:23" ht="0" hidden="1" customHeight="1" x14ac:dyDescent="0.2">
      <c r="W9689" s="15"/>
    </row>
    <row r="9690" spans="23:23" ht="0" hidden="1" customHeight="1" x14ac:dyDescent="0.2">
      <c r="W9690" s="15"/>
    </row>
    <row r="9691" spans="23:23" ht="0" hidden="1" customHeight="1" x14ac:dyDescent="0.2">
      <c r="W9691" s="15"/>
    </row>
    <row r="9692" spans="23:23" ht="0" hidden="1" customHeight="1" x14ac:dyDescent="0.2">
      <c r="W9692" s="15"/>
    </row>
    <row r="9693" spans="23:23" ht="0" hidden="1" customHeight="1" x14ac:dyDescent="0.2">
      <c r="W9693" s="15"/>
    </row>
    <row r="9694" spans="23:23" ht="0" hidden="1" customHeight="1" x14ac:dyDescent="0.2">
      <c r="W9694" s="15"/>
    </row>
    <row r="9695" spans="23:23" ht="0" hidden="1" customHeight="1" x14ac:dyDescent="0.2">
      <c r="W9695" s="15"/>
    </row>
    <row r="9696" spans="23:23" ht="0" hidden="1" customHeight="1" x14ac:dyDescent="0.2">
      <c r="W9696" s="15"/>
    </row>
    <row r="9697" spans="23:23" ht="0" hidden="1" customHeight="1" x14ac:dyDescent="0.2">
      <c r="W9697" s="15"/>
    </row>
    <row r="9698" spans="23:23" ht="0" hidden="1" customHeight="1" x14ac:dyDescent="0.2">
      <c r="W9698" s="15"/>
    </row>
    <row r="9699" spans="23:23" ht="0" hidden="1" customHeight="1" x14ac:dyDescent="0.2">
      <c r="W9699" s="15"/>
    </row>
    <row r="9700" spans="23:23" ht="0" hidden="1" customHeight="1" x14ac:dyDescent="0.2">
      <c r="W9700" s="15"/>
    </row>
    <row r="9701" spans="23:23" ht="0" hidden="1" customHeight="1" x14ac:dyDescent="0.2">
      <c r="W9701" s="15"/>
    </row>
    <row r="9702" spans="23:23" ht="0" hidden="1" customHeight="1" x14ac:dyDescent="0.2">
      <c r="W9702" s="15"/>
    </row>
    <row r="9703" spans="23:23" ht="0" hidden="1" customHeight="1" x14ac:dyDescent="0.2">
      <c r="W9703" s="15"/>
    </row>
    <row r="9704" spans="23:23" ht="0" hidden="1" customHeight="1" x14ac:dyDescent="0.2">
      <c r="W9704" s="15"/>
    </row>
    <row r="9705" spans="23:23" ht="0" hidden="1" customHeight="1" x14ac:dyDescent="0.2">
      <c r="W9705" s="15"/>
    </row>
    <row r="9706" spans="23:23" ht="0" hidden="1" customHeight="1" x14ac:dyDescent="0.2">
      <c r="W9706" s="15"/>
    </row>
    <row r="9707" spans="23:23" ht="0" hidden="1" customHeight="1" x14ac:dyDescent="0.2">
      <c r="W9707" s="15"/>
    </row>
    <row r="9708" spans="23:23" ht="0" hidden="1" customHeight="1" x14ac:dyDescent="0.2">
      <c r="W9708" s="15"/>
    </row>
    <row r="9709" spans="23:23" ht="0" hidden="1" customHeight="1" x14ac:dyDescent="0.2">
      <c r="W9709" s="15"/>
    </row>
    <row r="9710" spans="23:23" ht="0" hidden="1" customHeight="1" x14ac:dyDescent="0.2">
      <c r="W9710" s="15"/>
    </row>
    <row r="9711" spans="23:23" ht="0" hidden="1" customHeight="1" x14ac:dyDescent="0.2">
      <c r="W9711" s="15"/>
    </row>
    <row r="9712" spans="23:23" ht="0" hidden="1" customHeight="1" x14ac:dyDescent="0.2">
      <c r="W9712" s="15"/>
    </row>
    <row r="9713" spans="23:23" ht="0" hidden="1" customHeight="1" x14ac:dyDescent="0.2">
      <c r="W9713" s="15"/>
    </row>
    <row r="9714" spans="23:23" ht="0" hidden="1" customHeight="1" x14ac:dyDescent="0.2">
      <c r="W9714" s="15"/>
    </row>
    <row r="9715" spans="23:23" ht="0" hidden="1" customHeight="1" x14ac:dyDescent="0.2">
      <c r="W9715" s="15"/>
    </row>
    <row r="9716" spans="23:23" ht="0" hidden="1" customHeight="1" x14ac:dyDescent="0.2">
      <c r="W9716" s="15"/>
    </row>
    <row r="9717" spans="23:23" ht="0" hidden="1" customHeight="1" x14ac:dyDescent="0.2">
      <c r="W9717" s="15"/>
    </row>
    <row r="9718" spans="23:23" ht="0" hidden="1" customHeight="1" x14ac:dyDescent="0.2">
      <c r="W9718" s="15"/>
    </row>
    <row r="9719" spans="23:23" ht="0" hidden="1" customHeight="1" x14ac:dyDescent="0.2">
      <c r="W9719" s="15"/>
    </row>
    <row r="9720" spans="23:23" ht="0" hidden="1" customHeight="1" x14ac:dyDescent="0.2">
      <c r="W9720" s="15"/>
    </row>
    <row r="9721" spans="23:23" ht="0" hidden="1" customHeight="1" x14ac:dyDescent="0.2">
      <c r="W9721" s="15"/>
    </row>
    <row r="9722" spans="23:23" ht="0" hidden="1" customHeight="1" x14ac:dyDescent="0.2">
      <c r="W9722" s="15"/>
    </row>
    <row r="9723" spans="23:23" ht="0" hidden="1" customHeight="1" x14ac:dyDescent="0.2">
      <c r="W9723" s="15"/>
    </row>
    <row r="9724" spans="23:23" ht="0" hidden="1" customHeight="1" x14ac:dyDescent="0.2">
      <c r="W9724" s="15"/>
    </row>
    <row r="9725" spans="23:23" ht="0" hidden="1" customHeight="1" x14ac:dyDescent="0.2">
      <c r="W9725" s="15"/>
    </row>
    <row r="9726" spans="23:23" ht="0" hidden="1" customHeight="1" x14ac:dyDescent="0.2">
      <c r="W9726" s="15"/>
    </row>
    <row r="9727" spans="23:23" ht="0" hidden="1" customHeight="1" x14ac:dyDescent="0.2">
      <c r="W9727" s="15"/>
    </row>
    <row r="9728" spans="23:23" ht="0" hidden="1" customHeight="1" x14ac:dyDescent="0.2">
      <c r="W9728" s="15"/>
    </row>
    <row r="9729" spans="23:23" ht="0" hidden="1" customHeight="1" x14ac:dyDescent="0.2">
      <c r="W9729" s="15"/>
    </row>
    <row r="9730" spans="23:23" ht="0" hidden="1" customHeight="1" x14ac:dyDescent="0.2">
      <c r="W9730" s="15"/>
    </row>
    <row r="9731" spans="23:23" ht="0" hidden="1" customHeight="1" x14ac:dyDescent="0.2">
      <c r="W9731" s="15"/>
    </row>
    <row r="9732" spans="23:23" ht="0" hidden="1" customHeight="1" x14ac:dyDescent="0.2">
      <c r="W9732" s="15"/>
    </row>
    <row r="9733" spans="23:23" ht="0" hidden="1" customHeight="1" x14ac:dyDescent="0.2">
      <c r="W9733" s="15"/>
    </row>
    <row r="9734" spans="23:23" ht="0" hidden="1" customHeight="1" x14ac:dyDescent="0.2">
      <c r="W9734" s="15"/>
    </row>
    <row r="9735" spans="23:23" ht="0" hidden="1" customHeight="1" x14ac:dyDescent="0.2">
      <c r="W9735" s="15"/>
    </row>
    <row r="9736" spans="23:23" ht="0" hidden="1" customHeight="1" x14ac:dyDescent="0.2">
      <c r="W9736" s="15"/>
    </row>
    <row r="9737" spans="23:23" ht="0" hidden="1" customHeight="1" x14ac:dyDescent="0.2">
      <c r="W9737" s="15"/>
    </row>
    <row r="9738" spans="23:23" ht="0" hidden="1" customHeight="1" x14ac:dyDescent="0.2">
      <c r="W9738" s="15"/>
    </row>
    <row r="9739" spans="23:23" ht="0" hidden="1" customHeight="1" x14ac:dyDescent="0.2">
      <c r="W9739" s="15"/>
    </row>
    <row r="9740" spans="23:23" ht="0" hidden="1" customHeight="1" x14ac:dyDescent="0.2">
      <c r="W9740" s="15"/>
    </row>
    <row r="9741" spans="23:23" ht="0" hidden="1" customHeight="1" x14ac:dyDescent="0.2">
      <c r="W9741" s="15"/>
    </row>
    <row r="9742" spans="23:23" ht="0" hidden="1" customHeight="1" x14ac:dyDescent="0.2">
      <c r="W9742" s="15"/>
    </row>
    <row r="9743" spans="23:23" ht="0" hidden="1" customHeight="1" x14ac:dyDescent="0.2">
      <c r="W9743" s="15"/>
    </row>
    <row r="9744" spans="23:23" ht="0" hidden="1" customHeight="1" x14ac:dyDescent="0.2">
      <c r="W9744" s="15"/>
    </row>
    <row r="9745" spans="23:23" ht="0" hidden="1" customHeight="1" x14ac:dyDescent="0.2">
      <c r="W9745" s="15"/>
    </row>
    <row r="9746" spans="23:23" ht="0" hidden="1" customHeight="1" x14ac:dyDescent="0.2">
      <c r="W9746" s="15"/>
    </row>
    <row r="9747" spans="23:23" ht="0" hidden="1" customHeight="1" x14ac:dyDescent="0.2">
      <c r="W9747" s="15"/>
    </row>
    <row r="9748" spans="23:23" ht="0" hidden="1" customHeight="1" x14ac:dyDescent="0.2">
      <c r="W9748" s="15"/>
    </row>
    <row r="9749" spans="23:23" ht="0" hidden="1" customHeight="1" x14ac:dyDescent="0.2">
      <c r="W9749" s="15"/>
    </row>
    <row r="9750" spans="23:23" ht="0" hidden="1" customHeight="1" x14ac:dyDescent="0.2">
      <c r="W9750" s="15"/>
    </row>
    <row r="9751" spans="23:23" ht="0" hidden="1" customHeight="1" x14ac:dyDescent="0.2">
      <c r="W9751" s="15"/>
    </row>
    <row r="9752" spans="23:23" ht="0" hidden="1" customHeight="1" x14ac:dyDescent="0.2">
      <c r="W9752" s="15"/>
    </row>
    <row r="9753" spans="23:23" ht="0" hidden="1" customHeight="1" x14ac:dyDescent="0.2">
      <c r="W9753" s="15"/>
    </row>
    <row r="9754" spans="23:23" ht="0" hidden="1" customHeight="1" x14ac:dyDescent="0.2">
      <c r="W9754" s="15"/>
    </row>
    <row r="9755" spans="23:23" ht="0" hidden="1" customHeight="1" x14ac:dyDescent="0.2">
      <c r="W9755" s="15"/>
    </row>
    <row r="9756" spans="23:23" ht="0" hidden="1" customHeight="1" x14ac:dyDescent="0.2">
      <c r="W9756" s="15"/>
    </row>
    <row r="9757" spans="23:23" ht="0" hidden="1" customHeight="1" x14ac:dyDescent="0.2">
      <c r="W9757" s="15"/>
    </row>
    <row r="9758" spans="23:23" ht="0" hidden="1" customHeight="1" x14ac:dyDescent="0.2">
      <c r="W9758" s="15"/>
    </row>
    <row r="9759" spans="23:23" ht="0" hidden="1" customHeight="1" x14ac:dyDescent="0.2">
      <c r="W9759" s="15"/>
    </row>
    <row r="9760" spans="23:23" ht="0" hidden="1" customHeight="1" x14ac:dyDescent="0.2">
      <c r="W9760" s="15"/>
    </row>
    <row r="9761" spans="23:23" ht="0" hidden="1" customHeight="1" x14ac:dyDescent="0.2">
      <c r="W9761" s="15"/>
    </row>
    <row r="9762" spans="23:23" ht="0" hidden="1" customHeight="1" x14ac:dyDescent="0.2">
      <c r="W9762" s="15"/>
    </row>
    <row r="9763" spans="23:23" ht="0" hidden="1" customHeight="1" x14ac:dyDescent="0.2">
      <c r="W9763" s="15"/>
    </row>
    <row r="9764" spans="23:23" ht="0" hidden="1" customHeight="1" x14ac:dyDescent="0.2">
      <c r="W9764" s="15"/>
    </row>
    <row r="9765" spans="23:23" ht="0" hidden="1" customHeight="1" x14ac:dyDescent="0.2">
      <c r="W9765" s="15"/>
    </row>
    <row r="9766" spans="23:23" ht="0" hidden="1" customHeight="1" x14ac:dyDescent="0.2">
      <c r="W9766" s="15"/>
    </row>
    <row r="9767" spans="23:23" ht="0" hidden="1" customHeight="1" x14ac:dyDescent="0.2">
      <c r="W9767" s="15"/>
    </row>
    <row r="9768" spans="23:23" ht="0" hidden="1" customHeight="1" x14ac:dyDescent="0.2">
      <c r="W9768" s="15"/>
    </row>
    <row r="9769" spans="23:23" ht="0" hidden="1" customHeight="1" x14ac:dyDescent="0.2">
      <c r="W9769" s="15"/>
    </row>
    <row r="9770" spans="23:23" ht="0" hidden="1" customHeight="1" x14ac:dyDescent="0.2">
      <c r="W9770" s="15"/>
    </row>
    <row r="9771" spans="23:23" ht="0" hidden="1" customHeight="1" x14ac:dyDescent="0.2">
      <c r="W9771" s="15"/>
    </row>
    <row r="9772" spans="23:23" ht="0" hidden="1" customHeight="1" x14ac:dyDescent="0.2">
      <c r="W9772" s="15"/>
    </row>
    <row r="9773" spans="23:23" ht="0" hidden="1" customHeight="1" x14ac:dyDescent="0.2">
      <c r="W9773" s="15"/>
    </row>
    <row r="9774" spans="23:23" ht="0" hidden="1" customHeight="1" x14ac:dyDescent="0.2">
      <c r="W9774" s="15"/>
    </row>
    <row r="9775" spans="23:23" ht="0" hidden="1" customHeight="1" x14ac:dyDescent="0.2">
      <c r="W9775" s="15"/>
    </row>
    <row r="9776" spans="23:23" ht="0" hidden="1" customHeight="1" x14ac:dyDescent="0.2">
      <c r="W9776" s="15"/>
    </row>
    <row r="9777" spans="23:23" ht="0" hidden="1" customHeight="1" x14ac:dyDescent="0.2">
      <c r="W9777" s="15"/>
    </row>
    <row r="9778" spans="23:23" ht="0" hidden="1" customHeight="1" x14ac:dyDescent="0.2">
      <c r="W9778" s="15"/>
    </row>
    <row r="9779" spans="23:23" ht="0" hidden="1" customHeight="1" x14ac:dyDescent="0.2">
      <c r="W9779" s="15"/>
    </row>
    <row r="9780" spans="23:23" ht="0" hidden="1" customHeight="1" x14ac:dyDescent="0.2">
      <c r="W9780" s="15"/>
    </row>
    <row r="9781" spans="23:23" ht="0" hidden="1" customHeight="1" x14ac:dyDescent="0.2">
      <c r="W9781" s="15"/>
    </row>
    <row r="9782" spans="23:23" ht="0" hidden="1" customHeight="1" x14ac:dyDescent="0.2">
      <c r="W9782" s="15"/>
    </row>
    <row r="9783" spans="23:23" ht="0" hidden="1" customHeight="1" x14ac:dyDescent="0.2">
      <c r="W9783" s="15"/>
    </row>
    <row r="9784" spans="23:23" ht="0" hidden="1" customHeight="1" x14ac:dyDescent="0.2">
      <c r="W9784" s="15"/>
    </row>
    <row r="9785" spans="23:23" ht="0" hidden="1" customHeight="1" x14ac:dyDescent="0.2">
      <c r="W9785" s="15"/>
    </row>
    <row r="9786" spans="23:23" ht="0" hidden="1" customHeight="1" x14ac:dyDescent="0.2">
      <c r="W9786" s="15"/>
    </row>
    <row r="9787" spans="23:23" ht="0" hidden="1" customHeight="1" x14ac:dyDescent="0.2">
      <c r="W9787" s="15"/>
    </row>
    <row r="9788" spans="23:23" ht="0" hidden="1" customHeight="1" x14ac:dyDescent="0.2">
      <c r="W9788" s="15"/>
    </row>
    <row r="9789" spans="23:23" ht="0" hidden="1" customHeight="1" x14ac:dyDescent="0.2">
      <c r="W9789" s="15"/>
    </row>
    <row r="9790" spans="23:23" ht="0" hidden="1" customHeight="1" x14ac:dyDescent="0.2">
      <c r="W9790" s="15"/>
    </row>
    <row r="9791" spans="23:23" ht="0" hidden="1" customHeight="1" x14ac:dyDescent="0.2">
      <c r="W9791" s="15"/>
    </row>
    <row r="9792" spans="23:23" ht="0" hidden="1" customHeight="1" x14ac:dyDescent="0.2">
      <c r="W9792" s="15"/>
    </row>
    <row r="9793" spans="23:23" ht="0" hidden="1" customHeight="1" x14ac:dyDescent="0.2">
      <c r="W9793" s="15"/>
    </row>
    <row r="9794" spans="23:23" ht="0" hidden="1" customHeight="1" x14ac:dyDescent="0.2">
      <c r="W9794" s="15"/>
    </row>
    <row r="9795" spans="23:23" ht="0" hidden="1" customHeight="1" x14ac:dyDescent="0.2">
      <c r="W9795" s="15"/>
    </row>
    <row r="9796" spans="23:23" ht="0" hidden="1" customHeight="1" x14ac:dyDescent="0.2">
      <c r="W9796" s="15"/>
    </row>
    <row r="9797" spans="23:23" ht="0" hidden="1" customHeight="1" x14ac:dyDescent="0.2">
      <c r="W9797" s="15"/>
    </row>
    <row r="9798" spans="23:23" ht="0" hidden="1" customHeight="1" x14ac:dyDescent="0.2">
      <c r="W9798" s="15"/>
    </row>
    <row r="9799" spans="23:23" ht="0" hidden="1" customHeight="1" x14ac:dyDescent="0.2">
      <c r="W9799" s="15"/>
    </row>
    <row r="9800" spans="23:23" ht="0" hidden="1" customHeight="1" x14ac:dyDescent="0.2">
      <c r="W9800" s="15"/>
    </row>
    <row r="9801" spans="23:23" ht="0" hidden="1" customHeight="1" x14ac:dyDescent="0.2">
      <c r="W9801" s="15"/>
    </row>
    <row r="9802" spans="23:23" ht="0" hidden="1" customHeight="1" x14ac:dyDescent="0.2">
      <c r="W9802" s="15"/>
    </row>
    <row r="9803" spans="23:23" ht="0" hidden="1" customHeight="1" x14ac:dyDescent="0.2">
      <c r="W9803" s="15"/>
    </row>
    <row r="9804" spans="23:23" ht="0" hidden="1" customHeight="1" x14ac:dyDescent="0.2">
      <c r="W9804" s="15"/>
    </row>
    <row r="9805" spans="23:23" ht="0" hidden="1" customHeight="1" x14ac:dyDescent="0.2">
      <c r="W9805" s="15"/>
    </row>
    <row r="9806" spans="23:23" ht="0" hidden="1" customHeight="1" x14ac:dyDescent="0.2">
      <c r="W9806" s="15"/>
    </row>
    <row r="9807" spans="23:23" ht="0" hidden="1" customHeight="1" x14ac:dyDescent="0.2">
      <c r="W9807" s="15"/>
    </row>
    <row r="9808" spans="23:23" ht="0" hidden="1" customHeight="1" x14ac:dyDescent="0.2">
      <c r="W9808" s="15"/>
    </row>
    <row r="9809" spans="23:23" ht="0" hidden="1" customHeight="1" x14ac:dyDescent="0.2">
      <c r="W9809" s="15"/>
    </row>
    <row r="9810" spans="23:23" ht="0" hidden="1" customHeight="1" x14ac:dyDescent="0.2">
      <c r="W9810" s="15"/>
    </row>
    <row r="9811" spans="23:23" ht="0" hidden="1" customHeight="1" x14ac:dyDescent="0.2">
      <c r="W9811" s="15"/>
    </row>
    <row r="9812" spans="23:23" ht="0" hidden="1" customHeight="1" x14ac:dyDescent="0.2">
      <c r="W9812" s="15"/>
    </row>
    <row r="9813" spans="23:23" ht="0" hidden="1" customHeight="1" x14ac:dyDescent="0.2">
      <c r="W9813" s="15"/>
    </row>
    <row r="9814" spans="23:23" ht="0" hidden="1" customHeight="1" x14ac:dyDescent="0.2">
      <c r="W9814" s="15"/>
    </row>
    <row r="9815" spans="23:23" ht="0" hidden="1" customHeight="1" x14ac:dyDescent="0.2">
      <c r="W9815" s="15"/>
    </row>
    <row r="9816" spans="23:23" ht="0" hidden="1" customHeight="1" x14ac:dyDescent="0.2">
      <c r="W9816" s="15"/>
    </row>
    <row r="9817" spans="23:23" ht="0" hidden="1" customHeight="1" x14ac:dyDescent="0.2">
      <c r="W9817" s="15"/>
    </row>
    <row r="9818" spans="23:23" ht="0" hidden="1" customHeight="1" x14ac:dyDescent="0.2">
      <c r="W9818" s="15"/>
    </row>
    <row r="9819" spans="23:23" ht="0" hidden="1" customHeight="1" x14ac:dyDescent="0.2">
      <c r="W9819" s="15"/>
    </row>
    <row r="9820" spans="23:23" ht="0" hidden="1" customHeight="1" x14ac:dyDescent="0.2">
      <c r="W9820" s="15"/>
    </row>
    <row r="9821" spans="23:23" ht="0" hidden="1" customHeight="1" x14ac:dyDescent="0.2">
      <c r="W9821" s="15"/>
    </row>
    <row r="9822" spans="23:23" ht="0" hidden="1" customHeight="1" x14ac:dyDescent="0.2">
      <c r="W9822" s="15"/>
    </row>
    <row r="9823" spans="23:23" ht="0" hidden="1" customHeight="1" x14ac:dyDescent="0.2">
      <c r="W9823" s="15"/>
    </row>
    <row r="9824" spans="23:23" ht="0" hidden="1" customHeight="1" x14ac:dyDescent="0.2">
      <c r="W9824" s="15"/>
    </row>
    <row r="9825" spans="23:23" ht="0" hidden="1" customHeight="1" x14ac:dyDescent="0.2">
      <c r="W9825" s="15"/>
    </row>
    <row r="9826" spans="23:23" ht="0" hidden="1" customHeight="1" x14ac:dyDescent="0.2">
      <c r="W9826" s="15"/>
    </row>
    <row r="9827" spans="23:23" ht="0" hidden="1" customHeight="1" x14ac:dyDescent="0.2">
      <c r="W9827" s="15"/>
    </row>
    <row r="9828" spans="23:23" ht="0" hidden="1" customHeight="1" x14ac:dyDescent="0.2">
      <c r="W9828" s="15"/>
    </row>
    <row r="9829" spans="23:23" ht="0" hidden="1" customHeight="1" x14ac:dyDescent="0.2">
      <c r="W9829" s="15"/>
    </row>
    <row r="9830" spans="23:23" ht="0" hidden="1" customHeight="1" x14ac:dyDescent="0.2">
      <c r="W9830" s="15"/>
    </row>
    <row r="9831" spans="23:23" ht="0" hidden="1" customHeight="1" x14ac:dyDescent="0.2">
      <c r="W9831" s="15"/>
    </row>
    <row r="9832" spans="23:23" ht="0" hidden="1" customHeight="1" x14ac:dyDescent="0.2">
      <c r="W9832" s="15"/>
    </row>
    <row r="9833" spans="23:23" ht="0" hidden="1" customHeight="1" x14ac:dyDescent="0.2">
      <c r="W9833" s="15"/>
    </row>
    <row r="9834" spans="23:23" ht="0" hidden="1" customHeight="1" x14ac:dyDescent="0.2">
      <c r="W9834" s="15"/>
    </row>
    <row r="9835" spans="23:23" ht="0" hidden="1" customHeight="1" x14ac:dyDescent="0.2">
      <c r="W9835" s="15"/>
    </row>
    <row r="9836" spans="23:23" ht="0" hidden="1" customHeight="1" x14ac:dyDescent="0.2">
      <c r="W9836" s="15"/>
    </row>
    <row r="9837" spans="23:23" ht="0" hidden="1" customHeight="1" x14ac:dyDescent="0.2">
      <c r="W9837" s="15"/>
    </row>
    <row r="9838" spans="23:23" ht="0" hidden="1" customHeight="1" x14ac:dyDescent="0.2">
      <c r="W9838" s="15"/>
    </row>
    <row r="9839" spans="23:23" ht="0" hidden="1" customHeight="1" x14ac:dyDescent="0.2">
      <c r="W9839" s="15"/>
    </row>
    <row r="9840" spans="23:23" ht="0" hidden="1" customHeight="1" x14ac:dyDescent="0.2">
      <c r="W9840" s="15"/>
    </row>
    <row r="9841" spans="23:23" ht="0" hidden="1" customHeight="1" x14ac:dyDescent="0.2">
      <c r="W9841" s="15"/>
    </row>
    <row r="9842" spans="23:23" ht="0" hidden="1" customHeight="1" x14ac:dyDescent="0.2">
      <c r="W9842" s="15"/>
    </row>
    <row r="9843" spans="23:23" ht="0" hidden="1" customHeight="1" x14ac:dyDescent="0.2">
      <c r="W9843" s="15"/>
    </row>
    <row r="9844" spans="23:23" ht="0" hidden="1" customHeight="1" x14ac:dyDescent="0.2">
      <c r="W9844" s="15"/>
    </row>
    <row r="9845" spans="23:23" ht="0" hidden="1" customHeight="1" x14ac:dyDescent="0.2">
      <c r="W9845" s="15"/>
    </row>
    <row r="9846" spans="23:23" ht="0" hidden="1" customHeight="1" x14ac:dyDescent="0.2">
      <c r="W9846" s="15"/>
    </row>
    <row r="9847" spans="23:23" ht="0" hidden="1" customHeight="1" x14ac:dyDescent="0.2">
      <c r="W9847" s="15"/>
    </row>
    <row r="9848" spans="23:23" ht="0" hidden="1" customHeight="1" x14ac:dyDescent="0.2">
      <c r="W9848" s="15"/>
    </row>
    <row r="9849" spans="23:23" ht="0" hidden="1" customHeight="1" x14ac:dyDescent="0.2">
      <c r="W9849" s="15"/>
    </row>
    <row r="9850" spans="23:23" ht="0" hidden="1" customHeight="1" x14ac:dyDescent="0.2">
      <c r="W9850" s="15"/>
    </row>
    <row r="9851" spans="23:23" ht="0" hidden="1" customHeight="1" x14ac:dyDescent="0.2">
      <c r="W9851" s="15"/>
    </row>
    <row r="9852" spans="23:23" ht="0" hidden="1" customHeight="1" x14ac:dyDescent="0.2">
      <c r="W9852" s="15"/>
    </row>
    <row r="9853" spans="23:23" ht="0" hidden="1" customHeight="1" x14ac:dyDescent="0.2">
      <c r="W9853" s="15"/>
    </row>
    <row r="9854" spans="23:23" ht="0" hidden="1" customHeight="1" x14ac:dyDescent="0.2">
      <c r="W9854" s="15"/>
    </row>
    <row r="9855" spans="23:23" ht="0" hidden="1" customHeight="1" x14ac:dyDescent="0.2">
      <c r="W9855" s="15"/>
    </row>
    <row r="9856" spans="23:23" ht="0" hidden="1" customHeight="1" x14ac:dyDescent="0.2">
      <c r="W9856" s="15"/>
    </row>
    <row r="9857" spans="23:23" ht="0" hidden="1" customHeight="1" x14ac:dyDescent="0.2">
      <c r="W9857" s="15"/>
    </row>
    <row r="9858" spans="23:23" ht="0" hidden="1" customHeight="1" x14ac:dyDescent="0.2">
      <c r="W9858" s="15"/>
    </row>
    <row r="9859" spans="23:23" ht="0" hidden="1" customHeight="1" x14ac:dyDescent="0.2">
      <c r="W9859" s="15"/>
    </row>
    <row r="9860" spans="23:23" ht="0" hidden="1" customHeight="1" x14ac:dyDescent="0.2">
      <c r="W9860" s="15"/>
    </row>
    <row r="9861" spans="23:23" ht="0" hidden="1" customHeight="1" x14ac:dyDescent="0.2">
      <c r="W9861" s="15"/>
    </row>
    <row r="9862" spans="23:23" ht="0" hidden="1" customHeight="1" x14ac:dyDescent="0.2">
      <c r="W9862" s="15"/>
    </row>
    <row r="9863" spans="23:23" ht="0" hidden="1" customHeight="1" x14ac:dyDescent="0.2">
      <c r="W9863" s="15"/>
    </row>
    <row r="9864" spans="23:23" ht="0" hidden="1" customHeight="1" x14ac:dyDescent="0.2">
      <c r="W9864" s="15"/>
    </row>
    <row r="9865" spans="23:23" ht="0" hidden="1" customHeight="1" x14ac:dyDescent="0.2">
      <c r="W9865" s="15"/>
    </row>
    <row r="9866" spans="23:23" ht="0" hidden="1" customHeight="1" x14ac:dyDescent="0.2">
      <c r="W9866" s="15"/>
    </row>
    <row r="9867" spans="23:23" ht="0" hidden="1" customHeight="1" x14ac:dyDescent="0.2">
      <c r="W9867" s="15"/>
    </row>
    <row r="9868" spans="23:23" ht="0" hidden="1" customHeight="1" x14ac:dyDescent="0.2">
      <c r="W9868" s="15"/>
    </row>
    <row r="9869" spans="23:23" ht="0" hidden="1" customHeight="1" x14ac:dyDescent="0.2">
      <c r="W9869" s="15"/>
    </row>
    <row r="9870" spans="23:23" ht="0" hidden="1" customHeight="1" x14ac:dyDescent="0.2">
      <c r="W9870" s="15"/>
    </row>
    <row r="9871" spans="23:23" ht="0" hidden="1" customHeight="1" x14ac:dyDescent="0.2">
      <c r="W9871" s="15"/>
    </row>
    <row r="9872" spans="23:23" ht="0" hidden="1" customHeight="1" x14ac:dyDescent="0.2">
      <c r="W9872" s="15"/>
    </row>
    <row r="9873" spans="23:23" ht="0" hidden="1" customHeight="1" x14ac:dyDescent="0.2">
      <c r="W9873" s="15"/>
    </row>
    <row r="9874" spans="23:23" ht="0" hidden="1" customHeight="1" x14ac:dyDescent="0.2">
      <c r="W9874" s="15"/>
    </row>
    <row r="9875" spans="23:23" ht="0" hidden="1" customHeight="1" x14ac:dyDescent="0.2">
      <c r="W9875" s="15"/>
    </row>
    <row r="9876" spans="23:23" ht="0" hidden="1" customHeight="1" x14ac:dyDescent="0.2">
      <c r="W9876" s="15"/>
    </row>
    <row r="9877" spans="23:23" ht="0" hidden="1" customHeight="1" x14ac:dyDescent="0.2">
      <c r="W9877" s="15"/>
    </row>
    <row r="9878" spans="23:23" ht="0" hidden="1" customHeight="1" x14ac:dyDescent="0.2">
      <c r="W9878" s="15"/>
    </row>
    <row r="9879" spans="23:23" ht="0" hidden="1" customHeight="1" x14ac:dyDescent="0.2">
      <c r="W9879" s="15"/>
    </row>
    <row r="9880" spans="23:23" ht="0" hidden="1" customHeight="1" x14ac:dyDescent="0.2">
      <c r="W9880" s="15"/>
    </row>
    <row r="9881" spans="23:23" ht="0" hidden="1" customHeight="1" x14ac:dyDescent="0.2">
      <c r="W9881" s="15"/>
    </row>
    <row r="9882" spans="23:23" ht="0" hidden="1" customHeight="1" x14ac:dyDescent="0.2">
      <c r="W9882" s="15"/>
    </row>
    <row r="9883" spans="23:23" ht="0" hidden="1" customHeight="1" x14ac:dyDescent="0.2">
      <c r="W9883" s="15"/>
    </row>
    <row r="9884" spans="23:23" ht="0" hidden="1" customHeight="1" x14ac:dyDescent="0.2">
      <c r="W9884" s="15"/>
    </row>
    <row r="9885" spans="23:23" ht="0" hidden="1" customHeight="1" x14ac:dyDescent="0.2">
      <c r="W9885" s="15"/>
    </row>
    <row r="9886" spans="23:23" ht="0" hidden="1" customHeight="1" x14ac:dyDescent="0.2">
      <c r="W9886" s="15"/>
    </row>
    <row r="9887" spans="23:23" ht="0" hidden="1" customHeight="1" x14ac:dyDescent="0.2">
      <c r="W9887" s="15"/>
    </row>
    <row r="9888" spans="23:23" ht="0" hidden="1" customHeight="1" x14ac:dyDescent="0.2">
      <c r="W9888" s="15"/>
    </row>
    <row r="9889" spans="23:23" ht="0" hidden="1" customHeight="1" x14ac:dyDescent="0.2">
      <c r="W9889" s="15"/>
    </row>
    <row r="9890" spans="23:23" ht="0" hidden="1" customHeight="1" x14ac:dyDescent="0.2">
      <c r="W9890" s="15"/>
    </row>
    <row r="9891" spans="23:23" ht="0" hidden="1" customHeight="1" x14ac:dyDescent="0.2">
      <c r="W9891" s="15"/>
    </row>
    <row r="9892" spans="23:23" ht="0" hidden="1" customHeight="1" x14ac:dyDescent="0.2">
      <c r="W9892" s="15"/>
    </row>
    <row r="9893" spans="23:23" ht="0" hidden="1" customHeight="1" x14ac:dyDescent="0.2">
      <c r="W9893" s="15"/>
    </row>
    <row r="9894" spans="23:23" ht="0" hidden="1" customHeight="1" x14ac:dyDescent="0.2">
      <c r="W9894" s="15"/>
    </row>
    <row r="9895" spans="23:23" ht="0" hidden="1" customHeight="1" x14ac:dyDescent="0.2">
      <c r="W9895" s="15"/>
    </row>
    <row r="9896" spans="23:23" ht="0" hidden="1" customHeight="1" x14ac:dyDescent="0.2">
      <c r="W9896" s="15"/>
    </row>
    <row r="9897" spans="23:23" ht="0" hidden="1" customHeight="1" x14ac:dyDescent="0.2">
      <c r="W9897" s="15"/>
    </row>
    <row r="9898" spans="23:23" ht="0" hidden="1" customHeight="1" x14ac:dyDescent="0.2">
      <c r="W9898" s="15"/>
    </row>
    <row r="9899" spans="23:23" ht="0" hidden="1" customHeight="1" x14ac:dyDescent="0.2">
      <c r="W9899" s="15"/>
    </row>
    <row r="9900" spans="23:23" ht="0" hidden="1" customHeight="1" x14ac:dyDescent="0.2">
      <c r="W9900" s="15"/>
    </row>
    <row r="9901" spans="23:23" ht="0" hidden="1" customHeight="1" x14ac:dyDescent="0.2">
      <c r="W9901" s="15"/>
    </row>
    <row r="9902" spans="23:23" ht="0" hidden="1" customHeight="1" x14ac:dyDescent="0.2">
      <c r="W9902" s="15"/>
    </row>
    <row r="9903" spans="23:23" ht="0" hidden="1" customHeight="1" x14ac:dyDescent="0.2">
      <c r="W9903" s="15"/>
    </row>
    <row r="9904" spans="23:23" ht="0" hidden="1" customHeight="1" x14ac:dyDescent="0.2">
      <c r="W9904" s="15"/>
    </row>
    <row r="9905" spans="23:23" ht="0" hidden="1" customHeight="1" x14ac:dyDescent="0.2">
      <c r="W9905" s="15"/>
    </row>
    <row r="9906" spans="23:23" ht="0" hidden="1" customHeight="1" x14ac:dyDescent="0.2">
      <c r="W9906" s="15"/>
    </row>
    <row r="9907" spans="23:23" ht="0" hidden="1" customHeight="1" x14ac:dyDescent="0.2">
      <c r="W9907" s="15"/>
    </row>
    <row r="9908" spans="23:23" ht="0" hidden="1" customHeight="1" x14ac:dyDescent="0.2">
      <c r="W9908" s="15"/>
    </row>
    <row r="9909" spans="23:23" ht="0" hidden="1" customHeight="1" x14ac:dyDescent="0.2">
      <c r="W9909" s="15"/>
    </row>
    <row r="9910" spans="23:23" ht="0" hidden="1" customHeight="1" x14ac:dyDescent="0.2">
      <c r="W9910" s="15"/>
    </row>
    <row r="9911" spans="23:23" ht="0" hidden="1" customHeight="1" x14ac:dyDescent="0.2">
      <c r="W9911" s="15"/>
    </row>
    <row r="9912" spans="23:23" ht="0" hidden="1" customHeight="1" x14ac:dyDescent="0.2">
      <c r="W9912" s="15"/>
    </row>
    <row r="9913" spans="23:23" ht="0" hidden="1" customHeight="1" x14ac:dyDescent="0.2">
      <c r="W9913" s="15"/>
    </row>
    <row r="9914" spans="23:23" ht="0" hidden="1" customHeight="1" x14ac:dyDescent="0.2">
      <c r="W9914" s="15"/>
    </row>
    <row r="9915" spans="23:23" ht="0" hidden="1" customHeight="1" x14ac:dyDescent="0.2">
      <c r="W9915" s="15"/>
    </row>
    <row r="9916" spans="23:23" ht="0" hidden="1" customHeight="1" x14ac:dyDescent="0.2">
      <c r="W9916" s="15"/>
    </row>
    <row r="9917" spans="23:23" ht="0" hidden="1" customHeight="1" x14ac:dyDescent="0.2">
      <c r="W9917" s="15"/>
    </row>
    <row r="9918" spans="23:23" ht="0" hidden="1" customHeight="1" x14ac:dyDescent="0.2">
      <c r="W9918" s="15"/>
    </row>
    <row r="9919" spans="23:23" ht="0" hidden="1" customHeight="1" x14ac:dyDescent="0.2">
      <c r="W9919" s="15"/>
    </row>
    <row r="9920" spans="23:23" ht="0" hidden="1" customHeight="1" x14ac:dyDescent="0.2">
      <c r="W9920" s="15"/>
    </row>
    <row r="9921" spans="23:23" ht="0" hidden="1" customHeight="1" x14ac:dyDescent="0.2">
      <c r="W9921" s="15"/>
    </row>
    <row r="9922" spans="23:23" ht="0" hidden="1" customHeight="1" x14ac:dyDescent="0.2">
      <c r="W9922" s="15"/>
    </row>
    <row r="9923" spans="23:23" ht="0" hidden="1" customHeight="1" x14ac:dyDescent="0.2">
      <c r="W9923" s="15"/>
    </row>
    <row r="9924" spans="23:23" ht="0" hidden="1" customHeight="1" x14ac:dyDescent="0.2">
      <c r="W9924" s="15"/>
    </row>
    <row r="9925" spans="23:23" ht="0" hidden="1" customHeight="1" x14ac:dyDescent="0.2">
      <c r="W9925" s="15"/>
    </row>
    <row r="9926" spans="23:23" ht="0" hidden="1" customHeight="1" x14ac:dyDescent="0.2">
      <c r="W9926" s="15"/>
    </row>
    <row r="9927" spans="23:23" ht="0" hidden="1" customHeight="1" x14ac:dyDescent="0.2">
      <c r="W9927" s="15"/>
    </row>
    <row r="9928" spans="23:23" ht="0" hidden="1" customHeight="1" x14ac:dyDescent="0.2">
      <c r="W9928" s="15"/>
    </row>
    <row r="9929" spans="23:23" ht="0" hidden="1" customHeight="1" x14ac:dyDescent="0.2">
      <c r="W9929" s="15"/>
    </row>
    <row r="9930" spans="23:23" ht="0" hidden="1" customHeight="1" x14ac:dyDescent="0.2">
      <c r="W9930" s="15"/>
    </row>
    <row r="9931" spans="23:23" ht="0" hidden="1" customHeight="1" x14ac:dyDescent="0.2">
      <c r="W9931" s="15"/>
    </row>
    <row r="9932" spans="23:23" ht="0" hidden="1" customHeight="1" x14ac:dyDescent="0.2">
      <c r="W9932" s="15"/>
    </row>
    <row r="9933" spans="23:23" ht="0" hidden="1" customHeight="1" x14ac:dyDescent="0.2">
      <c r="W9933" s="15"/>
    </row>
    <row r="9934" spans="23:23" ht="0" hidden="1" customHeight="1" x14ac:dyDescent="0.2">
      <c r="W9934" s="15"/>
    </row>
    <row r="9935" spans="23:23" ht="0" hidden="1" customHeight="1" x14ac:dyDescent="0.2">
      <c r="W9935" s="15"/>
    </row>
    <row r="9936" spans="23:23" ht="0" hidden="1" customHeight="1" x14ac:dyDescent="0.2">
      <c r="W9936" s="15"/>
    </row>
    <row r="9937" spans="23:23" ht="0" hidden="1" customHeight="1" x14ac:dyDescent="0.2">
      <c r="W9937" s="15"/>
    </row>
    <row r="9938" spans="23:23" ht="0" hidden="1" customHeight="1" x14ac:dyDescent="0.2">
      <c r="W9938" s="15"/>
    </row>
    <row r="9939" spans="23:23" ht="0" hidden="1" customHeight="1" x14ac:dyDescent="0.2">
      <c r="W9939" s="15"/>
    </row>
    <row r="9940" spans="23:23" ht="0" hidden="1" customHeight="1" x14ac:dyDescent="0.2">
      <c r="W9940" s="15"/>
    </row>
    <row r="9941" spans="23:23" ht="0" hidden="1" customHeight="1" x14ac:dyDescent="0.2">
      <c r="W9941" s="15"/>
    </row>
    <row r="9942" spans="23:23" ht="0" hidden="1" customHeight="1" x14ac:dyDescent="0.2">
      <c r="W9942" s="15"/>
    </row>
    <row r="9943" spans="23:23" ht="0" hidden="1" customHeight="1" x14ac:dyDescent="0.2">
      <c r="W9943" s="15"/>
    </row>
    <row r="9944" spans="23:23" ht="0" hidden="1" customHeight="1" x14ac:dyDescent="0.2">
      <c r="W9944" s="15"/>
    </row>
    <row r="9945" spans="23:23" ht="0" hidden="1" customHeight="1" x14ac:dyDescent="0.2">
      <c r="W9945" s="15"/>
    </row>
    <row r="9946" spans="23:23" ht="0" hidden="1" customHeight="1" x14ac:dyDescent="0.2">
      <c r="W9946" s="15"/>
    </row>
    <row r="9947" spans="23:23" ht="0" hidden="1" customHeight="1" x14ac:dyDescent="0.2">
      <c r="W9947" s="15"/>
    </row>
    <row r="9948" spans="23:23" ht="0" hidden="1" customHeight="1" x14ac:dyDescent="0.2">
      <c r="W9948" s="15"/>
    </row>
    <row r="9949" spans="23:23" ht="0" hidden="1" customHeight="1" x14ac:dyDescent="0.2">
      <c r="W9949" s="15"/>
    </row>
    <row r="9950" spans="23:23" ht="0" hidden="1" customHeight="1" x14ac:dyDescent="0.2">
      <c r="W9950" s="15"/>
    </row>
    <row r="9951" spans="23:23" ht="0" hidden="1" customHeight="1" x14ac:dyDescent="0.2">
      <c r="W9951" s="15"/>
    </row>
    <row r="9952" spans="23:23" ht="0" hidden="1" customHeight="1" x14ac:dyDescent="0.2">
      <c r="W9952" s="15"/>
    </row>
    <row r="9953" spans="23:23" ht="0" hidden="1" customHeight="1" x14ac:dyDescent="0.2">
      <c r="W9953" s="15"/>
    </row>
    <row r="9954" spans="23:23" ht="0" hidden="1" customHeight="1" x14ac:dyDescent="0.2">
      <c r="W9954" s="15"/>
    </row>
    <row r="9955" spans="23:23" ht="0" hidden="1" customHeight="1" x14ac:dyDescent="0.2">
      <c r="W9955" s="15"/>
    </row>
    <row r="9956" spans="23:23" ht="0" hidden="1" customHeight="1" x14ac:dyDescent="0.2">
      <c r="W9956" s="15"/>
    </row>
    <row r="9957" spans="23:23" ht="0" hidden="1" customHeight="1" x14ac:dyDescent="0.2">
      <c r="W9957" s="15"/>
    </row>
    <row r="9958" spans="23:23" ht="0" hidden="1" customHeight="1" x14ac:dyDescent="0.2">
      <c r="W9958" s="15"/>
    </row>
    <row r="9959" spans="23:23" ht="0" hidden="1" customHeight="1" x14ac:dyDescent="0.2">
      <c r="W9959" s="15"/>
    </row>
    <row r="9960" spans="23:23" ht="0" hidden="1" customHeight="1" x14ac:dyDescent="0.2">
      <c r="W9960" s="15"/>
    </row>
    <row r="9961" spans="23:23" ht="0" hidden="1" customHeight="1" x14ac:dyDescent="0.2">
      <c r="W9961" s="15"/>
    </row>
    <row r="9962" spans="23:23" ht="0" hidden="1" customHeight="1" x14ac:dyDescent="0.2">
      <c r="W9962" s="15"/>
    </row>
    <row r="9963" spans="23:23" ht="0" hidden="1" customHeight="1" x14ac:dyDescent="0.2">
      <c r="W9963" s="15"/>
    </row>
    <row r="9964" spans="23:23" ht="0" hidden="1" customHeight="1" x14ac:dyDescent="0.2">
      <c r="W9964" s="15"/>
    </row>
    <row r="9965" spans="23:23" ht="0" hidden="1" customHeight="1" x14ac:dyDescent="0.2">
      <c r="W9965" s="15"/>
    </row>
    <row r="9966" spans="23:23" ht="0" hidden="1" customHeight="1" x14ac:dyDescent="0.2">
      <c r="W9966" s="15"/>
    </row>
    <row r="9967" spans="23:23" ht="0" hidden="1" customHeight="1" x14ac:dyDescent="0.2">
      <c r="W9967" s="15"/>
    </row>
    <row r="9968" spans="23:23" ht="0" hidden="1" customHeight="1" x14ac:dyDescent="0.2">
      <c r="W9968" s="15"/>
    </row>
    <row r="9969" spans="23:23" ht="0" hidden="1" customHeight="1" x14ac:dyDescent="0.2">
      <c r="W9969" s="15"/>
    </row>
    <row r="9970" spans="23:23" ht="0" hidden="1" customHeight="1" x14ac:dyDescent="0.2">
      <c r="W9970" s="15"/>
    </row>
    <row r="9971" spans="23:23" ht="0" hidden="1" customHeight="1" x14ac:dyDescent="0.2">
      <c r="W9971" s="15"/>
    </row>
    <row r="9972" spans="23:23" ht="0" hidden="1" customHeight="1" x14ac:dyDescent="0.2">
      <c r="W9972" s="15"/>
    </row>
    <row r="9973" spans="23:23" ht="0" hidden="1" customHeight="1" x14ac:dyDescent="0.2">
      <c r="W9973" s="15"/>
    </row>
    <row r="9974" spans="23:23" ht="0" hidden="1" customHeight="1" x14ac:dyDescent="0.2">
      <c r="W9974" s="15"/>
    </row>
    <row r="9975" spans="23:23" ht="0" hidden="1" customHeight="1" x14ac:dyDescent="0.2">
      <c r="W9975" s="15"/>
    </row>
    <row r="9976" spans="23:23" ht="0" hidden="1" customHeight="1" x14ac:dyDescent="0.2">
      <c r="W9976" s="15"/>
    </row>
    <row r="9977" spans="23:23" ht="0" hidden="1" customHeight="1" x14ac:dyDescent="0.2">
      <c r="W9977" s="15"/>
    </row>
    <row r="9978" spans="23:23" ht="0" hidden="1" customHeight="1" x14ac:dyDescent="0.2">
      <c r="W9978" s="15"/>
    </row>
    <row r="9979" spans="23:23" ht="0" hidden="1" customHeight="1" x14ac:dyDescent="0.2">
      <c r="W9979" s="15"/>
    </row>
    <row r="9980" spans="23:23" ht="0" hidden="1" customHeight="1" x14ac:dyDescent="0.2">
      <c r="W9980" s="15"/>
    </row>
    <row r="9981" spans="23:23" ht="0" hidden="1" customHeight="1" x14ac:dyDescent="0.2">
      <c r="W9981" s="15"/>
    </row>
    <row r="9982" spans="23:23" ht="0" hidden="1" customHeight="1" x14ac:dyDescent="0.2">
      <c r="W9982" s="15"/>
    </row>
    <row r="9983" spans="23:23" ht="0" hidden="1" customHeight="1" x14ac:dyDescent="0.2">
      <c r="W9983" s="15"/>
    </row>
    <row r="9984" spans="23:23" ht="0" hidden="1" customHeight="1" x14ac:dyDescent="0.2">
      <c r="W9984" s="15"/>
    </row>
    <row r="9985" spans="23:23" ht="0" hidden="1" customHeight="1" x14ac:dyDescent="0.2">
      <c r="W9985" s="15"/>
    </row>
    <row r="9986" spans="23:23" ht="0" hidden="1" customHeight="1" x14ac:dyDescent="0.2">
      <c r="W9986" s="15"/>
    </row>
    <row r="9987" spans="23:23" ht="0" hidden="1" customHeight="1" x14ac:dyDescent="0.2">
      <c r="W9987" s="15"/>
    </row>
    <row r="9988" spans="23:23" ht="0" hidden="1" customHeight="1" x14ac:dyDescent="0.2">
      <c r="W9988" s="15"/>
    </row>
    <row r="9989" spans="23:23" ht="0" hidden="1" customHeight="1" x14ac:dyDescent="0.2">
      <c r="W9989" s="15"/>
    </row>
    <row r="9990" spans="23:23" ht="0" hidden="1" customHeight="1" x14ac:dyDescent="0.2">
      <c r="W9990" s="15"/>
    </row>
    <row r="9991" spans="23:23" ht="0" hidden="1" customHeight="1" x14ac:dyDescent="0.2">
      <c r="W9991" s="15"/>
    </row>
    <row r="9992" spans="23:23" ht="0" hidden="1" customHeight="1" x14ac:dyDescent="0.2">
      <c r="W9992" s="15"/>
    </row>
    <row r="9993" spans="23:23" ht="0" hidden="1" customHeight="1" x14ac:dyDescent="0.2">
      <c r="W9993" s="15"/>
    </row>
    <row r="9994" spans="23:23" ht="0" hidden="1" customHeight="1" x14ac:dyDescent="0.2">
      <c r="W9994" s="15"/>
    </row>
    <row r="9995" spans="23:23" ht="0" hidden="1" customHeight="1" x14ac:dyDescent="0.2">
      <c r="W9995" s="15"/>
    </row>
    <row r="9996" spans="23:23" ht="0" hidden="1" customHeight="1" x14ac:dyDescent="0.2">
      <c r="W9996" s="15"/>
    </row>
    <row r="9997" spans="23:23" ht="0" hidden="1" customHeight="1" x14ac:dyDescent="0.2">
      <c r="W9997" s="15"/>
    </row>
    <row r="9998" spans="23:23" ht="0" hidden="1" customHeight="1" x14ac:dyDescent="0.2">
      <c r="W9998" s="15"/>
    </row>
    <row r="9999" spans="23:23" ht="0" hidden="1" customHeight="1" x14ac:dyDescent="0.2">
      <c r="W9999" s="15"/>
    </row>
    <row r="10000" spans="23:23" ht="0" hidden="1" customHeight="1" x14ac:dyDescent="0.2">
      <c r="W10000" s="15"/>
    </row>
    <row r="10001" spans="23:23" ht="0" hidden="1" customHeight="1" x14ac:dyDescent="0.2">
      <c r="W10001" s="15"/>
    </row>
    <row r="10002" spans="23:23" ht="0" hidden="1" customHeight="1" x14ac:dyDescent="0.2">
      <c r="W10002" s="15"/>
    </row>
    <row r="10003" spans="23:23" ht="0" hidden="1" customHeight="1" x14ac:dyDescent="0.2">
      <c r="W10003" s="15"/>
    </row>
    <row r="10004" spans="23:23" ht="0" hidden="1" customHeight="1" x14ac:dyDescent="0.2">
      <c r="W10004" s="15"/>
    </row>
    <row r="10005" spans="23:23" ht="0" hidden="1" customHeight="1" x14ac:dyDescent="0.2">
      <c r="W10005" s="15"/>
    </row>
    <row r="10006" spans="23:23" ht="0" hidden="1" customHeight="1" x14ac:dyDescent="0.2">
      <c r="W10006" s="15"/>
    </row>
    <row r="10007" spans="23:23" ht="0" hidden="1" customHeight="1" x14ac:dyDescent="0.2">
      <c r="W10007" s="15"/>
    </row>
    <row r="10008" spans="23:23" ht="0" hidden="1" customHeight="1" x14ac:dyDescent="0.2">
      <c r="W10008" s="15"/>
    </row>
    <row r="10009" spans="23:23" ht="0" hidden="1" customHeight="1" x14ac:dyDescent="0.2">
      <c r="W10009" s="15"/>
    </row>
    <row r="10010" spans="23:23" ht="0" hidden="1" customHeight="1" x14ac:dyDescent="0.2">
      <c r="W10010" s="15"/>
    </row>
    <row r="10011" spans="23:23" ht="0" hidden="1" customHeight="1" x14ac:dyDescent="0.2">
      <c r="W10011" s="15"/>
    </row>
    <row r="10012" spans="23:23" ht="0" hidden="1" customHeight="1" x14ac:dyDescent="0.2">
      <c r="W10012" s="15"/>
    </row>
    <row r="10013" spans="23:23" ht="0" hidden="1" customHeight="1" x14ac:dyDescent="0.2">
      <c r="W10013" s="15"/>
    </row>
    <row r="10014" spans="23:23" ht="0" hidden="1" customHeight="1" x14ac:dyDescent="0.2">
      <c r="W10014" s="15"/>
    </row>
    <row r="10015" spans="23:23" ht="0" hidden="1" customHeight="1" x14ac:dyDescent="0.2">
      <c r="W10015" s="15"/>
    </row>
    <row r="10016" spans="23:23" ht="0" hidden="1" customHeight="1" x14ac:dyDescent="0.2">
      <c r="W10016" s="15"/>
    </row>
    <row r="10017" spans="23:23" ht="0" hidden="1" customHeight="1" x14ac:dyDescent="0.2">
      <c r="W10017" s="15"/>
    </row>
    <row r="10018" spans="23:23" ht="0" hidden="1" customHeight="1" x14ac:dyDescent="0.2">
      <c r="W10018" s="15"/>
    </row>
    <row r="10019" spans="23:23" ht="0" hidden="1" customHeight="1" x14ac:dyDescent="0.2">
      <c r="W10019" s="15"/>
    </row>
    <row r="10020" spans="23:23" ht="0" hidden="1" customHeight="1" x14ac:dyDescent="0.2">
      <c r="W10020" s="15"/>
    </row>
    <row r="10021" spans="23:23" ht="0" hidden="1" customHeight="1" x14ac:dyDescent="0.2">
      <c r="W10021" s="15"/>
    </row>
    <row r="10022" spans="23:23" ht="0" hidden="1" customHeight="1" x14ac:dyDescent="0.2">
      <c r="W10022" s="15"/>
    </row>
    <row r="10023" spans="23:23" ht="0" hidden="1" customHeight="1" x14ac:dyDescent="0.2">
      <c r="W10023" s="15"/>
    </row>
    <row r="10024" spans="23:23" ht="0" hidden="1" customHeight="1" x14ac:dyDescent="0.2">
      <c r="W10024" s="15"/>
    </row>
    <row r="10025" spans="23:23" ht="0" hidden="1" customHeight="1" x14ac:dyDescent="0.2">
      <c r="W10025" s="15"/>
    </row>
    <row r="10026" spans="23:23" ht="0" hidden="1" customHeight="1" x14ac:dyDescent="0.2">
      <c r="W10026" s="15"/>
    </row>
    <row r="10027" spans="23:23" ht="0" hidden="1" customHeight="1" x14ac:dyDescent="0.2">
      <c r="W10027" s="15"/>
    </row>
    <row r="10028" spans="23:23" ht="0" hidden="1" customHeight="1" x14ac:dyDescent="0.2">
      <c r="W10028" s="15"/>
    </row>
    <row r="10029" spans="23:23" ht="0" hidden="1" customHeight="1" x14ac:dyDescent="0.2">
      <c r="W10029" s="15"/>
    </row>
    <row r="10030" spans="23:23" ht="0" hidden="1" customHeight="1" x14ac:dyDescent="0.2">
      <c r="W10030" s="15"/>
    </row>
    <row r="10031" spans="23:23" ht="0" hidden="1" customHeight="1" x14ac:dyDescent="0.2">
      <c r="W10031" s="15"/>
    </row>
    <row r="10032" spans="23:23" ht="0" hidden="1" customHeight="1" x14ac:dyDescent="0.2">
      <c r="W10032" s="15"/>
    </row>
    <row r="10033" spans="23:23" ht="0" hidden="1" customHeight="1" x14ac:dyDescent="0.2">
      <c r="W10033" s="15"/>
    </row>
    <row r="10034" spans="23:23" ht="0" hidden="1" customHeight="1" x14ac:dyDescent="0.2">
      <c r="W10034" s="15"/>
    </row>
    <row r="10035" spans="23:23" ht="0" hidden="1" customHeight="1" x14ac:dyDescent="0.2">
      <c r="W10035" s="15"/>
    </row>
    <row r="10036" spans="23:23" ht="0" hidden="1" customHeight="1" x14ac:dyDescent="0.2">
      <c r="W10036" s="15"/>
    </row>
    <row r="10037" spans="23:23" ht="0" hidden="1" customHeight="1" x14ac:dyDescent="0.2">
      <c r="W10037" s="15"/>
    </row>
    <row r="10038" spans="23:23" ht="0" hidden="1" customHeight="1" x14ac:dyDescent="0.2">
      <c r="W10038" s="15"/>
    </row>
    <row r="10039" spans="23:23" ht="0" hidden="1" customHeight="1" x14ac:dyDescent="0.2">
      <c r="W10039" s="15"/>
    </row>
    <row r="10040" spans="23:23" ht="0" hidden="1" customHeight="1" x14ac:dyDescent="0.2">
      <c r="W10040" s="15"/>
    </row>
    <row r="10041" spans="23:23" ht="0" hidden="1" customHeight="1" x14ac:dyDescent="0.2">
      <c r="W10041" s="15"/>
    </row>
    <row r="10042" spans="23:23" ht="0" hidden="1" customHeight="1" x14ac:dyDescent="0.2">
      <c r="W10042" s="15"/>
    </row>
    <row r="10043" spans="23:23" ht="0" hidden="1" customHeight="1" x14ac:dyDescent="0.2">
      <c r="W10043" s="15"/>
    </row>
    <row r="10044" spans="23:23" ht="0" hidden="1" customHeight="1" x14ac:dyDescent="0.2">
      <c r="W10044" s="15"/>
    </row>
    <row r="10045" spans="23:23" ht="0" hidden="1" customHeight="1" x14ac:dyDescent="0.2">
      <c r="W10045" s="15"/>
    </row>
    <row r="10046" spans="23:23" ht="0" hidden="1" customHeight="1" x14ac:dyDescent="0.2">
      <c r="W10046" s="15"/>
    </row>
    <row r="10047" spans="23:23" ht="0" hidden="1" customHeight="1" x14ac:dyDescent="0.2">
      <c r="W10047" s="15"/>
    </row>
    <row r="10048" spans="23:23" ht="0" hidden="1" customHeight="1" x14ac:dyDescent="0.2">
      <c r="W10048" s="15"/>
    </row>
    <row r="10049" spans="23:23" ht="0" hidden="1" customHeight="1" x14ac:dyDescent="0.2">
      <c r="W10049" s="15"/>
    </row>
    <row r="10050" spans="23:23" ht="0" hidden="1" customHeight="1" x14ac:dyDescent="0.2">
      <c r="W10050" s="15"/>
    </row>
    <row r="10051" spans="23:23" ht="0" hidden="1" customHeight="1" x14ac:dyDescent="0.2">
      <c r="W10051" s="15"/>
    </row>
    <row r="10052" spans="23:23" ht="0" hidden="1" customHeight="1" x14ac:dyDescent="0.2">
      <c r="W10052" s="15"/>
    </row>
    <row r="10053" spans="23:23" ht="0" hidden="1" customHeight="1" x14ac:dyDescent="0.2">
      <c r="W10053" s="15"/>
    </row>
    <row r="10054" spans="23:23" ht="0" hidden="1" customHeight="1" x14ac:dyDescent="0.2">
      <c r="W10054" s="15"/>
    </row>
    <row r="10055" spans="23:23" ht="0" hidden="1" customHeight="1" x14ac:dyDescent="0.2">
      <c r="W10055" s="15"/>
    </row>
    <row r="10056" spans="23:23" ht="0" hidden="1" customHeight="1" x14ac:dyDescent="0.2">
      <c r="W10056" s="15"/>
    </row>
    <row r="10057" spans="23:23" ht="0" hidden="1" customHeight="1" x14ac:dyDescent="0.2">
      <c r="W10057" s="15"/>
    </row>
    <row r="10058" spans="23:23" ht="0" hidden="1" customHeight="1" x14ac:dyDescent="0.2">
      <c r="W10058" s="15"/>
    </row>
    <row r="10059" spans="23:23" ht="0" hidden="1" customHeight="1" x14ac:dyDescent="0.2">
      <c r="W10059" s="15"/>
    </row>
    <row r="10060" spans="23:23" ht="0" hidden="1" customHeight="1" x14ac:dyDescent="0.2">
      <c r="W10060" s="15"/>
    </row>
    <row r="10061" spans="23:23" ht="0" hidden="1" customHeight="1" x14ac:dyDescent="0.2">
      <c r="W10061" s="15"/>
    </row>
    <row r="10062" spans="23:23" ht="0" hidden="1" customHeight="1" x14ac:dyDescent="0.2">
      <c r="W10062" s="15"/>
    </row>
    <row r="10063" spans="23:23" ht="0" hidden="1" customHeight="1" x14ac:dyDescent="0.2">
      <c r="W10063" s="15"/>
    </row>
    <row r="10064" spans="23:23" ht="0" hidden="1" customHeight="1" x14ac:dyDescent="0.2">
      <c r="W10064" s="15"/>
    </row>
    <row r="10065" spans="23:23" ht="0" hidden="1" customHeight="1" x14ac:dyDescent="0.2">
      <c r="W10065" s="15"/>
    </row>
    <row r="10066" spans="23:23" ht="0" hidden="1" customHeight="1" x14ac:dyDescent="0.2">
      <c r="W10066" s="15"/>
    </row>
    <row r="10067" spans="23:23" ht="0" hidden="1" customHeight="1" x14ac:dyDescent="0.2">
      <c r="W10067" s="15"/>
    </row>
    <row r="10068" spans="23:23" ht="0" hidden="1" customHeight="1" x14ac:dyDescent="0.2">
      <c r="W10068" s="15"/>
    </row>
    <row r="10069" spans="23:23" ht="0" hidden="1" customHeight="1" x14ac:dyDescent="0.2">
      <c r="W10069" s="15"/>
    </row>
    <row r="10070" spans="23:23" ht="0" hidden="1" customHeight="1" x14ac:dyDescent="0.2">
      <c r="W10070" s="15"/>
    </row>
    <row r="10071" spans="23:23" ht="0" hidden="1" customHeight="1" x14ac:dyDescent="0.2">
      <c r="W10071" s="15"/>
    </row>
    <row r="10072" spans="23:23" ht="0" hidden="1" customHeight="1" x14ac:dyDescent="0.2">
      <c r="W10072" s="15"/>
    </row>
    <row r="10073" spans="23:23" ht="0" hidden="1" customHeight="1" x14ac:dyDescent="0.2">
      <c r="W10073" s="27"/>
    </row>
    <row r="10074" spans="23:23" ht="0" hidden="1" customHeight="1" x14ac:dyDescent="0.2">
      <c r="W10074" s="15"/>
    </row>
    <row r="10075" spans="23:23" ht="0" hidden="1" customHeight="1" x14ac:dyDescent="0.2">
      <c r="W10075" s="15"/>
    </row>
    <row r="10076" spans="23:23" ht="0" hidden="1" customHeight="1" x14ac:dyDescent="0.2">
      <c r="W10076" s="15"/>
    </row>
    <row r="10077" spans="23:23" ht="0" hidden="1" customHeight="1" x14ac:dyDescent="0.2">
      <c r="W10077" s="15"/>
    </row>
    <row r="10078" spans="23:23" ht="0" hidden="1" customHeight="1" x14ac:dyDescent="0.2">
      <c r="W10078" s="15"/>
    </row>
    <row r="10079" spans="23:23" ht="0" hidden="1" customHeight="1" x14ac:dyDescent="0.2">
      <c r="W10079" s="15"/>
    </row>
    <row r="10080" spans="23:23" ht="0" hidden="1" customHeight="1" x14ac:dyDescent="0.2">
      <c r="W10080" s="15"/>
    </row>
    <row r="10081" spans="23:23" ht="0" hidden="1" customHeight="1" x14ac:dyDescent="0.2">
      <c r="W10081" s="15"/>
    </row>
    <row r="10082" spans="23:23" ht="0" hidden="1" customHeight="1" x14ac:dyDescent="0.2">
      <c r="W10082" s="15"/>
    </row>
    <row r="10083" spans="23:23" ht="0" hidden="1" customHeight="1" x14ac:dyDescent="0.2">
      <c r="W10083" s="15"/>
    </row>
    <row r="10084" spans="23:23" ht="0" hidden="1" customHeight="1" x14ac:dyDescent="0.2">
      <c r="W10084" s="15"/>
    </row>
    <row r="10085" spans="23:23" ht="0" hidden="1" customHeight="1" x14ac:dyDescent="0.2">
      <c r="W10085" s="15"/>
    </row>
    <row r="10086" spans="23:23" ht="0" hidden="1" customHeight="1" x14ac:dyDescent="0.2">
      <c r="W10086" s="15"/>
    </row>
    <row r="10087" spans="23:23" ht="0" hidden="1" customHeight="1" x14ac:dyDescent="0.2">
      <c r="W10087" s="15"/>
    </row>
    <row r="10088" spans="23:23" ht="0" hidden="1" customHeight="1" x14ac:dyDescent="0.2">
      <c r="W10088" s="15"/>
    </row>
    <row r="10089" spans="23:23" ht="0" hidden="1" customHeight="1" x14ac:dyDescent="0.2">
      <c r="W10089" s="15"/>
    </row>
    <row r="10090" spans="23:23" ht="0" hidden="1" customHeight="1" x14ac:dyDescent="0.2">
      <c r="W10090" s="15"/>
    </row>
    <row r="10091" spans="23:23" ht="0" hidden="1" customHeight="1" x14ac:dyDescent="0.2">
      <c r="W10091" s="15"/>
    </row>
    <row r="10092" spans="23:23" ht="0" hidden="1" customHeight="1" x14ac:dyDescent="0.2">
      <c r="W10092" s="15"/>
    </row>
    <row r="10093" spans="23:23" ht="0" hidden="1" customHeight="1" x14ac:dyDescent="0.2">
      <c r="W10093" s="15"/>
    </row>
    <row r="10094" spans="23:23" ht="0" hidden="1" customHeight="1" x14ac:dyDescent="0.2">
      <c r="W10094" s="15"/>
    </row>
    <row r="10095" spans="23:23" ht="0" hidden="1" customHeight="1" x14ac:dyDescent="0.2">
      <c r="W10095" s="15"/>
    </row>
    <row r="10096" spans="23:23" ht="0" hidden="1" customHeight="1" x14ac:dyDescent="0.2">
      <c r="W10096" s="15"/>
    </row>
    <row r="10097" spans="23:23" ht="0" hidden="1" customHeight="1" x14ac:dyDescent="0.2">
      <c r="W10097" s="15"/>
    </row>
    <row r="10098" spans="23:23" ht="0" hidden="1" customHeight="1" x14ac:dyDescent="0.2">
      <c r="W10098" s="15"/>
    </row>
    <row r="10099" spans="23:23" ht="0" hidden="1" customHeight="1" x14ac:dyDescent="0.2">
      <c r="W10099" s="15"/>
    </row>
    <row r="10100" spans="23:23" ht="0" hidden="1" customHeight="1" x14ac:dyDescent="0.2">
      <c r="W10100" s="15"/>
    </row>
    <row r="10101" spans="23:23" ht="0" hidden="1" customHeight="1" x14ac:dyDescent="0.2">
      <c r="W10101" s="15"/>
    </row>
    <row r="10102" spans="23:23" ht="0" hidden="1" customHeight="1" x14ac:dyDescent="0.2">
      <c r="W10102" s="15"/>
    </row>
    <row r="10103" spans="23:23" ht="0" hidden="1" customHeight="1" x14ac:dyDescent="0.2">
      <c r="W10103" s="15"/>
    </row>
    <row r="10104" spans="23:23" ht="0" hidden="1" customHeight="1" x14ac:dyDescent="0.2">
      <c r="W10104" s="15"/>
    </row>
    <row r="10105" spans="23:23" ht="0" hidden="1" customHeight="1" x14ac:dyDescent="0.2">
      <c r="W10105" s="15"/>
    </row>
    <row r="10106" spans="23:23" ht="0" hidden="1" customHeight="1" x14ac:dyDescent="0.2">
      <c r="W10106" s="15"/>
    </row>
    <row r="10107" spans="23:23" ht="0" hidden="1" customHeight="1" x14ac:dyDescent="0.2">
      <c r="W10107" s="15"/>
    </row>
    <row r="10108" spans="23:23" ht="0" hidden="1" customHeight="1" x14ac:dyDescent="0.2">
      <c r="W10108" s="15"/>
    </row>
    <row r="10109" spans="23:23" ht="0" hidden="1" customHeight="1" x14ac:dyDescent="0.2">
      <c r="W10109" s="15"/>
    </row>
    <row r="10110" spans="23:23" ht="0" hidden="1" customHeight="1" x14ac:dyDescent="0.2">
      <c r="W10110" s="15"/>
    </row>
    <row r="10111" spans="23:23" ht="0" hidden="1" customHeight="1" x14ac:dyDescent="0.2">
      <c r="W10111" s="15"/>
    </row>
    <row r="10112" spans="23:23" ht="0" hidden="1" customHeight="1" x14ac:dyDescent="0.2">
      <c r="W10112" s="15"/>
    </row>
    <row r="10113" spans="23:23" ht="0" hidden="1" customHeight="1" x14ac:dyDescent="0.2">
      <c r="W10113" s="15"/>
    </row>
    <row r="10114" spans="23:23" ht="0" hidden="1" customHeight="1" x14ac:dyDescent="0.2">
      <c r="W10114" s="15"/>
    </row>
    <row r="10115" spans="23:23" ht="0" hidden="1" customHeight="1" x14ac:dyDescent="0.2">
      <c r="W10115" s="15"/>
    </row>
    <row r="10116" spans="23:23" ht="0" hidden="1" customHeight="1" x14ac:dyDescent="0.2">
      <c r="W10116" s="15"/>
    </row>
    <row r="10117" spans="23:23" ht="0" hidden="1" customHeight="1" x14ac:dyDescent="0.2">
      <c r="W10117" s="15"/>
    </row>
    <row r="10118" spans="23:23" ht="0" hidden="1" customHeight="1" x14ac:dyDescent="0.2">
      <c r="W10118" s="15"/>
    </row>
    <row r="10119" spans="23:23" ht="0" hidden="1" customHeight="1" x14ac:dyDescent="0.2">
      <c r="W10119" s="15"/>
    </row>
    <row r="10120" spans="23:23" ht="0" hidden="1" customHeight="1" x14ac:dyDescent="0.2">
      <c r="W10120" s="15"/>
    </row>
    <row r="10121" spans="23:23" ht="0" hidden="1" customHeight="1" x14ac:dyDescent="0.2">
      <c r="W10121" s="15"/>
    </row>
    <row r="10122" spans="23:23" ht="0" hidden="1" customHeight="1" x14ac:dyDescent="0.2">
      <c r="W10122" s="15"/>
    </row>
    <row r="10123" spans="23:23" ht="0" hidden="1" customHeight="1" x14ac:dyDescent="0.2">
      <c r="W10123" s="15"/>
    </row>
    <row r="10124" spans="23:23" ht="0" hidden="1" customHeight="1" x14ac:dyDescent="0.2">
      <c r="W10124" s="15"/>
    </row>
    <row r="10125" spans="23:23" ht="0" hidden="1" customHeight="1" x14ac:dyDescent="0.2">
      <c r="W10125" s="15"/>
    </row>
    <row r="10126" spans="23:23" ht="0" hidden="1" customHeight="1" x14ac:dyDescent="0.2">
      <c r="W10126" s="15"/>
    </row>
    <row r="10127" spans="23:23" ht="0" hidden="1" customHeight="1" x14ac:dyDescent="0.2">
      <c r="W10127" s="15"/>
    </row>
    <row r="10128" spans="23:23" ht="0" hidden="1" customHeight="1" x14ac:dyDescent="0.2">
      <c r="W10128" s="15"/>
    </row>
    <row r="10129" spans="23:23" ht="0" hidden="1" customHeight="1" x14ac:dyDescent="0.2">
      <c r="W10129" s="15"/>
    </row>
    <row r="10130" spans="23:23" ht="0" hidden="1" customHeight="1" x14ac:dyDescent="0.2">
      <c r="W10130" s="15"/>
    </row>
    <row r="10131" spans="23:23" ht="0" hidden="1" customHeight="1" x14ac:dyDescent="0.2">
      <c r="W10131" s="15"/>
    </row>
    <row r="10132" spans="23:23" ht="0" hidden="1" customHeight="1" x14ac:dyDescent="0.2">
      <c r="W10132" s="15"/>
    </row>
    <row r="10133" spans="23:23" ht="0" hidden="1" customHeight="1" x14ac:dyDescent="0.2">
      <c r="W10133" s="15"/>
    </row>
    <row r="10134" spans="23:23" ht="0" hidden="1" customHeight="1" x14ac:dyDescent="0.2">
      <c r="W10134" s="15"/>
    </row>
    <row r="10135" spans="23:23" ht="0" hidden="1" customHeight="1" x14ac:dyDescent="0.2">
      <c r="W10135" s="15"/>
    </row>
    <row r="10136" spans="23:23" ht="0" hidden="1" customHeight="1" x14ac:dyDescent="0.2">
      <c r="W10136" s="15"/>
    </row>
    <row r="10137" spans="23:23" ht="0" hidden="1" customHeight="1" x14ac:dyDescent="0.2">
      <c r="W10137" s="15"/>
    </row>
    <row r="10138" spans="23:23" ht="0" hidden="1" customHeight="1" x14ac:dyDescent="0.2">
      <c r="W10138" s="15"/>
    </row>
    <row r="10139" spans="23:23" ht="0" hidden="1" customHeight="1" x14ac:dyDescent="0.2">
      <c r="W10139" s="15"/>
    </row>
    <row r="10140" spans="23:23" ht="0" hidden="1" customHeight="1" x14ac:dyDescent="0.2">
      <c r="W10140" s="15"/>
    </row>
    <row r="10141" spans="23:23" ht="0" hidden="1" customHeight="1" x14ac:dyDescent="0.2">
      <c r="W10141" s="15"/>
    </row>
    <row r="10142" spans="23:23" ht="0" hidden="1" customHeight="1" x14ac:dyDescent="0.2">
      <c r="W10142" s="15"/>
    </row>
    <row r="10143" spans="23:23" ht="0" hidden="1" customHeight="1" x14ac:dyDescent="0.2">
      <c r="W10143" s="15"/>
    </row>
    <row r="10144" spans="23:23" ht="0" hidden="1" customHeight="1" x14ac:dyDescent="0.2">
      <c r="W10144" s="15"/>
    </row>
    <row r="10145" spans="23:23" ht="0" hidden="1" customHeight="1" x14ac:dyDescent="0.2">
      <c r="W10145" s="15"/>
    </row>
    <row r="10146" spans="23:23" ht="0" hidden="1" customHeight="1" x14ac:dyDescent="0.2">
      <c r="W10146" s="15"/>
    </row>
    <row r="10147" spans="23:23" ht="0" hidden="1" customHeight="1" x14ac:dyDescent="0.2">
      <c r="W10147" s="15"/>
    </row>
    <row r="10148" spans="23:23" ht="0" hidden="1" customHeight="1" x14ac:dyDescent="0.2">
      <c r="W10148" s="15"/>
    </row>
    <row r="10149" spans="23:23" ht="0" hidden="1" customHeight="1" x14ac:dyDescent="0.2">
      <c r="W10149" s="15"/>
    </row>
    <row r="10150" spans="23:23" ht="0" hidden="1" customHeight="1" x14ac:dyDescent="0.2">
      <c r="W10150" s="15"/>
    </row>
    <row r="10151" spans="23:23" ht="0" hidden="1" customHeight="1" x14ac:dyDescent="0.2">
      <c r="W10151" s="15"/>
    </row>
    <row r="10152" spans="23:23" ht="0" hidden="1" customHeight="1" x14ac:dyDescent="0.2">
      <c r="W10152" s="15"/>
    </row>
    <row r="10153" spans="23:23" ht="0" hidden="1" customHeight="1" x14ac:dyDescent="0.2">
      <c r="W10153" s="15"/>
    </row>
    <row r="10154" spans="23:23" ht="0" hidden="1" customHeight="1" x14ac:dyDescent="0.2">
      <c r="W10154" s="15"/>
    </row>
    <row r="10155" spans="23:23" ht="0" hidden="1" customHeight="1" x14ac:dyDescent="0.2">
      <c r="W10155" s="15"/>
    </row>
    <row r="10156" spans="23:23" ht="0" hidden="1" customHeight="1" x14ac:dyDescent="0.2">
      <c r="W10156" s="15"/>
    </row>
    <row r="10157" spans="23:23" ht="0" hidden="1" customHeight="1" x14ac:dyDescent="0.2">
      <c r="W10157" s="15"/>
    </row>
    <row r="10158" spans="23:23" ht="0" hidden="1" customHeight="1" x14ac:dyDescent="0.2">
      <c r="W10158" s="15"/>
    </row>
    <row r="10159" spans="23:23" ht="0" hidden="1" customHeight="1" x14ac:dyDescent="0.2">
      <c r="W10159" s="15"/>
    </row>
    <row r="10160" spans="23:23" ht="0" hidden="1" customHeight="1" x14ac:dyDescent="0.2">
      <c r="W10160" s="15"/>
    </row>
    <row r="10161" spans="23:23" ht="0" hidden="1" customHeight="1" x14ac:dyDescent="0.2">
      <c r="W10161" s="15"/>
    </row>
    <row r="10162" spans="23:23" ht="0" hidden="1" customHeight="1" x14ac:dyDescent="0.2">
      <c r="W10162" s="15"/>
    </row>
    <row r="10163" spans="23:23" ht="0" hidden="1" customHeight="1" x14ac:dyDescent="0.2">
      <c r="W10163" s="15"/>
    </row>
    <row r="10164" spans="23:23" ht="0" hidden="1" customHeight="1" x14ac:dyDescent="0.2">
      <c r="W10164" s="15"/>
    </row>
    <row r="10165" spans="23:23" ht="0" hidden="1" customHeight="1" x14ac:dyDescent="0.2">
      <c r="W10165" s="15"/>
    </row>
    <row r="10166" spans="23:23" ht="0" hidden="1" customHeight="1" x14ac:dyDescent="0.2">
      <c r="W10166" s="15"/>
    </row>
    <row r="10167" spans="23:23" ht="0" hidden="1" customHeight="1" x14ac:dyDescent="0.2">
      <c r="W10167" s="15"/>
    </row>
    <row r="10168" spans="23:23" ht="0" hidden="1" customHeight="1" x14ac:dyDescent="0.2">
      <c r="W10168" s="15"/>
    </row>
    <row r="10169" spans="23:23" ht="0" hidden="1" customHeight="1" x14ac:dyDescent="0.2">
      <c r="W10169" s="15"/>
    </row>
    <row r="10170" spans="23:23" ht="0" hidden="1" customHeight="1" x14ac:dyDescent="0.2">
      <c r="W10170" s="15"/>
    </row>
    <row r="10171" spans="23:23" ht="0" hidden="1" customHeight="1" x14ac:dyDescent="0.2">
      <c r="W10171" s="15"/>
    </row>
    <row r="10172" spans="23:23" ht="0" hidden="1" customHeight="1" x14ac:dyDescent="0.2">
      <c r="W10172" s="15"/>
    </row>
    <row r="10173" spans="23:23" ht="0" hidden="1" customHeight="1" x14ac:dyDescent="0.2">
      <c r="W10173" s="15"/>
    </row>
    <row r="10174" spans="23:23" ht="0" hidden="1" customHeight="1" x14ac:dyDescent="0.2">
      <c r="W10174" s="15"/>
    </row>
    <row r="10175" spans="23:23" ht="0" hidden="1" customHeight="1" x14ac:dyDescent="0.2">
      <c r="W10175" s="15"/>
    </row>
    <row r="10176" spans="23:23" ht="0" hidden="1" customHeight="1" x14ac:dyDescent="0.2">
      <c r="W10176" s="15"/>
    </row>
    <row r="10177" spans="23:23" ht="0" hidden="1" customHeight="1" x14ac:dyDescent="0.2">
      <c r="W10177" s="15"/>
    </row>
    <row r="10178" spans="23:23" ht="0" hidden="1" customHeight="1" x14ac:dyDescent="0.2">
      <c r="W10178" s="15"/>
    </row>
    <row r="10179" spans="23:23" ht="0" hidden="1" customHeight="1" x14ac:dyDescent="0.2">
      <c r="W10179" s="15"/>
    </row>
    <row r="10180" spans="23:23" ht="0" hidden="1" customHeight="1" x14ac:dyDescent="0.2">
      <c r="W10180" s="15"/>
    </row>
    <row r="10181" spans="23:23" ht="0" hidden="1" customHeight="1" x14ac:dyDescent="0.2">
      <c r="W10181" s="15"/>
    </row>
    <row r="10182" spans="23:23" ht="0" hidden="1" customHeight="1" x14ac:dyDescent="0.2">
      <c r="W10182" s="15"/>
    </row>
    <row r="10183" spans="23:23" ht="0" hidden="1" customHeight="1" x14ac:dyDescent="0.2">
      <c r="W10183" s="15"/>
    </row>
    <row r="10184" spans="23:23" ht="0" hidden="1" customHeight="1" x14ac:dyDescent="0.2">
      <c r="W10184" s="15"/>
    </row>
    <row r="10185" spans="23:23" ht="0" hidden="1" customHeight="1" x14ac:dyDescent="0.2">
      <c r="W10185" s="15"/>
    </row>
    <row r="10186" spans="23:23" ht="0" hidden="1" customHeight="1" x14ac:dyDescent="0.2">
      <c r="W10186" s="15"/>
    </row>
    <row r="10187" spans="23:23" ht="0" hidden="1" customHeight="1" x14ac:dyDescent="0.2">
      <c r="W10187" s="15"/>
    </row>
    <row r="10188" spans="23:23" ht="0" hidden="1" customHeight="1" x14ac:dyDescent="0.2">
      <c r="W10188" s="15"/>
    </row>
    <row r="10189" spans="23:23" ht="0" hidden="1" customHeight="1" x14ac:dyDescent="0.2">
      <c r="W10189" s="15"/>
    </row>
    <row r="10190" spans="23:23" ht="0" hidden="1" customHeight="1" x14ac:dyDescent="0.2">
      <c r="W10190" s="15"/>
    </row>
    <row r="10191" spans="23:23" ht="0" hidden="1" customHeight="1" x14ac:dyDescent="0.2">
      <c r="W10191" s="15"/>
    </row>
    <row r="10192" spans="23:23" ht="0" hidden="1" customHeight="1" x14ac:dyDescent="0.2">
      <c r="W10192" s="15"/>
    </row>
    <row r="10193" spans="23:23" ht="0" hidden="1" customHeight="1" x14ac:dyDescent="0.2">
      <c r="W10193" s="15"/>
    </row>
    <row r="10194" spans="23:23" ht="0" hidden="1" customHeight="1" x14ac:dyDescent="0.2">
      <c r="W10194" s="15"/>
    </row>
    <row r="10195" spans="23:23" ht="0" hidden="1" customHeight="1" x14ac:dyDescent="0.2">
      <c r="W10195" s="15"/>
    </row>
    <row r="10196" spans="23:23" ht="0" hidden="1" customHeight="1" x14ac:dyDescent="0.2">
      <c r="W10196" s="15"/>
    </row>
    <row r="10197" spans="23:23" ht="0" hidden="1" customHeight="1" x14ac:dyDescent="0.2">
      <c r="W10197" s="15"/>
    </row>
    <row r="10198" spans="23:23" ht="0" hidden="1" customHeight="1" x14ac:dyDescent="0.2">
      <c r="W10198" s="15"/>
    </row>
    <row r="10199" spans="23:23" ht="0" hidden="1" customHeight="1" x14ac:dyDescent="0.2">
      <c r="W10199" s="15"/>
    </row>
    <row r="10200" spans="23:23" ht="0" hidden="1" customHeight="1" x14ac:dyDescent="0.2">
      <c r="W10200" s="15"/>
    </row>
    <row r="10201" spans="23:23" ht="0" hidden="1" customHeight="1" x14ac:dyDescent="0.2">
      <c r="W10201" s="15"/>
    </row>
    <row r="10202" spans="23:23" ht="0" hidden="1" customHeight="1" x14ac:dyDescent="0.2">
      <c r="W10202" s="15"/>
    </row>
    <row r="10203" spans="23:23" ht="0" hidden="1" customHeight="1" x14ac:dyDescent="0.2">
      <c r="W10203" s="15"/>
    </row>
    <row r="10204" spans="23:23" ht="0" hidden="1" customHeight="1" x14ac:dyDescent="0.2">
      <c r="W10204" s="15"/>
    </row>
    <row r="10205" spans="23:23" ht="0" hidden="1" customHeight="1" x14ac:dyDescent="0.2">
      <c r="W10205" s="15"/>
    </row>
    <row r="10206" spans="23:23" ht="0" hidden="1" customHeight="1" x14ac:dyDescent="0.2">
      <c r="W10206" s="15"/>
    </row>
    <row r="10207" spans="23:23" ht="0" hidden="1" customHeight="1" x14ac:dyDescent="0.2">
      <c r="W10207" s="15"/>
    </row>
    <row r="10208" spans="23:23" ht="0" hidden="1" customHeight="1" x14ac:dyDescent="0.2">
      <c r="W10208" s="15"/>
    </row>
    <row r="10209" spans="23:23" ht="0" hidden="1" customHeight="1" x14ac:dyDescent="0.2">
      <c r="W10209" s="15"/>
    </row>
    <row r="10210" spans="23:23" ht="0" hidden="1" customHeight="1" x14ac:dyDescent="0.2">
      <c r="W10210" s="15"/>
    </row>
    <row r="10211" spans="23:23" ht="0" hidden="1" customHeight="1" x14ac:dyDescent="0.2">
      <c r="W10211" s="15"/>
    </row>
    <row r="10212" spans="23:23" ht="0" hidden="1" customHeight="1" x14ac:dyDescent="0.2">
      <c r="W10212" s="15"/>
    </row>
    <row r="10213" spans="23:23" ht="0" hidden="1" customHeight="1" x14ac:dyDescent="0.2">
      <c r="W10213" s="15"/>
    </row>
    <row r="10214" spans="23:23" ht="0" hidden="1" customHeight="1" x14ac:dyDescent="0.2">
      <c r="W10214" s="15"/>
    </row>
    <row r="10215" spans="23:23" ht="0" hidden="1" customHeight="1" x14ac:dyDescent="0.2">
      <c r="W10215" s="15"/>
    </row>
    <row r="10216" spans="23:23" ht="0" hidden="1" customHeight="1" x14ac:dyDescent="0.2">
      <c r="W10216" s="15"/>
    </row>
    <row r="10217" spans="23:23" ht="0" hidden="1" customHeight="1" x14ac:dyDescent="0.2">
      <c r="W10217" s="15"/>
    </row>
    <row r="10218" spans="23:23" ht="0" hidden="1" customHeight="1" x14ac:dyDescent="0.2">
      <c r="W10218" s="15"/>
    </row>
    <row r="10219" spans="23:23" ht="0" hidden="1" customHeight="1" x14ac:dyDescent="0.2">
      <c r="W10219" s="15"/>
    </row>
    <row r="10220" spans="23:23" ht="0" hidden="1" customHeight="1" x14ac:dyDescent="0.2">
      <c r="W10220" s="15"/>
    </row>
    <row r="10221" spans="23:23" ht="0" hidden="1" customHeight="1" x14ac:dyDescent="0.2">
      <c r="W10221" s="15"/>
    </row>
    <row r="10222" spans="23:23" ht="0" hidden="1" customHeight="1" x14ac:dyDescent="0.2">
      <c r="W10222" s="15"/>
    </row>
    <row r="10223" spans="23:23" ht="0" hidden="1" customHeight="1" x14ac:dyDescent="0.2">
      <c r="W10223" s="15"/>
    </row>
    <row r="10224" spans="23:23" ht="0" hidden="1" customHeight="1" x14ac:dyDescent="0.2">
      <c r="W10224" s="15"/>
    </row>
    <row r="10225" spans="23:23" ht="0" hidden="1" customHeight="1" x14ac:dyDescent="0.2">
      <c r="W10225" s="15"/>
    </row>
    <row r="10226" spans="23:23" ht="0" hidden="1" customHeight="1" x14ac:dyDescent="0.2">
      <c r="W10226" s="15"/>
    </row>
    <row r="10227" spans="23:23" ht="0" hidden="1" customHeight="1" x14ac:dyDescent="0.2">
      <c r="W10227" s="15"/>
    </row>
    <row r="10228" spans="23:23" ht="0" hidden="1" customHeight="1" x14ac:dyDescent="0.2">
      <c r="W10228" s="15"/>
    </row>
    <row r="10229" spans="23:23" ht="0" hidden="1" customHeight="1" x14ac:dyDescent="0.2">
      <c r="W10229" s="15"/>
    </row>
    <row r="10230" spans="23:23" ht="0" hidden="1" customHeight="1" x14ac:dyDescent="0.2">
      <c r="W10230" s="15"/>
    </row>
    <row r="10231" spans="23:23" ht="0" hidden="1" customHeight="1" x14ac:dyDescent="0.2">
      <c r="W10231" s="15"/>
    </row>
    <row r="10232" spans="23:23" ht="0" hidden="1" customHeight="1" x14ac:dyDescent="0.2">
      <c r="W10232" s="15"/>
    </row>
    <row r="10233" spans="23:23" ht="0" hidden="1" customHeight="1" x14ac:dyDescent="0.2">
      <c r="W10233" s="15"/>
    </row>
    <row r="10234" spans="23:23" ht="0" hidden="1" customHeight="1" x14ac:dyDescent="0.2">
      <c r="W10234" s="15"/>
    </row>
    <row r="10235" spans="23:23" ht="0" hidden="1" customHeight="1" x14ac:dyDescent="0.2">
      <c r="W10235" s="15"/>
    </row>
    <row r="10236" spans="23:23" ht="0" hidden="1" customHeight="1" x14ac:dyDescent="0.2">
      <c r="W10236" s="15"/>
    </row>
    <row r="10237" spans="23:23" ht="0" hidden="1" customHeight="1" x14ac:dyDescent="0.2">
      <c r="W10237" s="15"/>
    </row>
    <row r="10238" spans="23:23" ht="0" hidden="1" customHeight="1" x14ac:dyDescent="0.2">
      <c r="W10238" s="15"/>
    </row>
    <row r="10239" spans="23:23" ht="0" hidden="1" customHeight="1" x14ac:dyDescent="0.2">
      <c r="W10239" s="15"/>
    </row>
    <row r="10240" spans="23:23" ht="0" hidden="1" customHeight="1" x14ac:dyDescent="0.2">
      <c r="W10240" s="15"/>
    </row>
    <row r="10241" spans="23:23" ht="0" hidden="1" customHeight="1" x14ac:dyDescent="0.2">
      <c r="W10241" s="15"/>
    </row>
    <row r="10242" spans="23:23" ht="0" hidden="1" customHeight="1" x14ac:dyDescent="0.2">
      <c r="W10242" s="15"/>
    </row>
    <row r="10243" spans="23:23" ht="0" hidden="1" customHeight="1" x14ac:dyDescent="0.2">
      <c r="W10243" s="15"/>
    </row>
    <row r="10244" spans="23:23" ht="0" hidden="1" customHeight="1" x14ac:dyDescent="0.2">
      <c r="W10244" s="15"/>
    </row>
    <row r="10245" spans="23:23" ht="0" hidden="1" customHeight="1" x14ac:dyDescent="0.2">
      <c r="W10245" s="15"/>
    </row>
    <row r="10246" spans="23:23" ht="0" hidden="1" customHeight="1" x14ac:dyDescent="0.2">
      <c r="W10246" s="15"/>
    </row>
    <row r="10247" spans="23:23" ht="0" hidden="1" customHeight="1" x14ac:dyDescent="0.2">
      <c r="W10247" s="15"/>
    </row>
    <row r="10248" spans="23:23" ht="0" hidden="1" customHeight="1" x14ac:dyDescent="0.2">
      <c r="W10248" s="15"/>
    </row>
    <row r="10249" spans="23:23" ht="0" hidden="1" customHeight="1" x14ac:dyDescent="0.2">
      <c r="W10249" s="15"/>
    </row>
    <row r="10250" spans="23:23" ht="0" hidden="1" customHeight="1" x14ac:dyDescent="0.2">
      <c r="W10250" s="15"/>
    </row>
    <row r="10251" spans="23:23" ht="0" hidden="1" customHeight="1" x14ac:dyDescent="0.2">
      <c r="W10251" s="15"/>
    </row>
    <row r="10252" spans="23:23" ht="0" hidden="1" customHeight="1" x14ac:dyDescent="0.2">
      <c r="W10252" s="15"/>
    </row>
    <row r="10253" spans="23:23" ht="0" hidden="1" customHeight="1" x14ac:dyDescent="0.2">
      <c r="W10253" s="15"/>
    </row>
    <row r="10254" spans="23:23" ht="0" hidden="1" customHeight="1" x14ac:dyDescent="0.2">
      <c r="W10254" s="15"/>
    </row>
    <row r="10255" spans="23:23" ht="0" hidden="1" customHeight="1" x14ac:dyDescent="0.2">
      <c r="W10255" s="15"/>
    </row>
    <row r="10256" spans="23:23" ht="0" hidden="1" customHeight="1" x14ac:dyDescent="0.2">
      <c r="W10256" s="15"/>
    </row>
    <row r="10257" spans="23:23" ht="0" hidden="1" customHeight="1" x14ac:dyDescent="0.2">
      <c r="W10257" s="15"/>
    </row>
    <row r="10258" spans="23:23" ht="0" hidden="1" customHeight="1" x14ac:dyDescent="0.2">
      <c r="W10258" s="15"/>
    </row>
    <row r="10259" spans="23:23" ht="0" hidden="1" customHeight="1" x14ac:dyDescent="0.2">
      <c r="W10259" s="15"/>
    </row>
    <row r="10260" spans="23:23" ht="0" hidden="1" customHeight="1" x14ac:dyDescent="0.2">
      <c r="W10260" s="15"/>
    </row>
    <row r="10261" spans="23:23" ht="0" hidden="1" customHeight="1" x14ac:dyDescent="0.2">
      <c r="W10261" s="15"/>
    </row>
    <row r="10262" spans="23:23" ht="0" hidden="1" customHeight="1" x14ac:dyDescent="0.2">
      <c r="W10262" s="15"/>
    </row>
    <row r="10263" spans="23:23" ht="0" hidden="1" customHeight="1" x14ac:dyDescent="0.2">
      <c r="W10263" s="15"/>
    </row>
    <row r="10264" spans="23:23" ht="0" hidden="1" customHeight="1" x14ac:dyDescent="0.2">
      <c r="W10264" s="15"/>
    </row>
    <row r="10265" spans="23:23" ht="0" hidden="1" customHeight="1" x14ac:dyDescent="0.2">
      <c r="W10265" s="15"/>
    </row>
    <row r="10266" spans="23:23" ht="0" hidden="1" customHeight="1" x14ac:dyDescent="0.2">
      <c r="W10266" s="15"/>
    </row>
    <row r="10267" spans="23:23" ht="0" hidden="1" customHeight="1" x14ac:dyDescent="0.2">
      <c r="W10267" s="15"/>
    </row>
    <row r="10268" spans="23:23" ht="0" hidden="1" customHeight="1" x14ac:dyDescent="0.2">
      <c r="W10268" s="15"/>
    </row>
    <row r="10269" spans="23:23" ht="0" hidden="1" customHeight="1" x14ac:dyDescent="0.2">
      <c r="W10269" s="15"/>
    </row>
    <row r="10270" spans="23:23" ht="0" hidden="1" customHeight="1" x14ac:dyDescent="0.2">
      <c r="W10270" s="15"/>
    </row>
    <row r="10271" spans="23:23" ht="0" hidden="1" customHeight="1" x14ac:dyDescent="0.2">
      <c r="W10271" s="15"/>
    </row>
    <row r="10272" spans="23:23" ht="0" hidden="1" customHeight="1" x14ac:dyDescent="0.2">
      <c r="W10272" s="15"/>
    </row>
    <row r="10273" spans="23:23" ht="0" hidden="1" customHeight="1" x14ac:dyDescent="0.2">
      <c r="W10273" s="15"/>
    </row>
    <row r="10274" spans="23:23" ht="0" hidden="1" customHeight="1" x14ac:dyDescent="0.2">
      <c r="W10274" s="15"/>
    </row>
    <row r="10275" spans="23:23" ht="0" hidden="1" customHeight="1" x14ac:dyDescent="0.2">
      <c r="W10275" s="15"/>
    </row>
    <row r="10276" spans="23:23" ht="0" hidden="1" customHeight="1" x14ac:dyDescent="0.2">
      <c r="W10276" s="15"/>
    </row>
    <row r="10277" spans="23:23" ht="0" hidden="1" customHeight="1" x14ac:dyDescent="0.2">
      <c r="W10277" s="15"/>
    </row>
    <row r="10278" spans="23:23" ht="0" hidden="1" customHeight="1" x14ac:dyDescent="0.2">
      <c r="W10278" s="15"/>
    </row>
    <row r="10279" spans="23:23" ht="0" hidden="1" customHeight="1" x14ac:dyDescent="0.2">
      <c r="W10279" s="15"/>
    </row>
    <row r="10280" spans="23:23" ht="0" hidden="1" customHeight="1" x14ac:dyDescent="0.2">
      <c r="W10280" s="15"/>
    </row>
    <row r="10281" spans="23:23" ht="0" hidden="1" customHeight="1" x14ac:dyDescent="0.2">
      <c r="W10281" s="15"/>
    </row>
    <row r="10282" spans="23:23" ht="0" hidden="1" customHeight="1" x14ac:dyDescent="0.2">
      <c r="W10282" s="15"/>
    </row>
    <row r="10283" spans="23:23" ht="0" hidden="1" customHeight="1" x14ac:dyDescent="0.2">
      <c r="W10283" s="15"/>
    </row>
    <row r="10284" spans="23:23" ht="0" hidden="1" customHeight="1" x14ac:dyDescent="0.2">
      <c r="W10284" s="15"/>
    </row>
    <row r="10285" spans="23:23" ht="0" hidden="1" customHeight="1" x14ac:dyDescent="0.2">
      <c r="W10285" s="15"/>
    </row>
    <row r="10286" spans="23:23" ht="0" hidden="1" customHeight="1" x14ac:dyDescent="0.2">
      <c r="W10286" s="15"/>
    </row>
    <row r="10287" spans="23:23" ht="0" hidden="1" customHeight="1" x14ac:dyDescent="0.2">
      <c r="W10287" s="15"/>
    </row>
    <row r="10288" spans="23:23" ht="0" hidden="1" customHeight="1" x14ac:dyDescent="0.2">
      <c r="W10288" s="15"/>
    </row>
    <row r="10289" spans="23:23" ht="0" hidden="1" customHeight="1" x14ac:dyDescent="0.2">
      <c r="W10289" s="15"/>
    </row>
    <row r="10290" spans="23:23" ht="0" hidden="1" customHeight="1" x14ac:dyDescent="0.2">
      <c r="W10290" s="15"/>
    </row>
    <row r="10291" spans="23:23" ht="0" hidden="1" customHeight="1" x14ac:dyDescent="0.2">
      <c r="W10291" s="15"/>
    </row>
    <row r="10292" spans="23:23" ht="0" hidden="1" customHeight="1" x14ac:dyDescent="0.2">
      <c r="W10292" s="15"/>
    </row>
    <row r="10293" spans="23:23" ht="0" hidden="1" customHeight="1" x14ac:dyDescent="0.2">
      <c r="W10293" s="15"/>
    </row>
    <row r="10294" spans="23:23" ht="0" hidden="1" customHeight="1" x14ac:dyDescent="0.2">
      <c r="W10294" s="15"/>
    </row>
    <row r="10295" spans="23:23" ht="0" hidden="1" customHeight="1" x14ac:dyDescent="0.2">
      <c r="W10295" s="15"/>
    </row>
    <row r="10296" spans="23:23" ht="0" hidden="1" customHeight="1" x14ac:dyDescent="0.2">
      <c r="W10296" s="15"/>
    </row>
    <row r="10297" spans="23:23" ht="0" hidden="1" customHeight="1" x14ac:dyDescent="0.2">
      <c r="W10297" s="15"/>
    </row>
    <row r="10298" spans="23:23" ht="0" hidden="1" customHeight="1" x14ac:dyDescent="0.2">
      <c r="W10298" s="15"/>
    </row>
    <row r="10299" spans="23:23" ht="0" hidden="1" customHeight="1" x14ac:dyDescent="0.2">
      <c r="W10299" s="15"/>
    </row>
    <row r="10300" spans="23:23" ht="0" hidden="1" customHeight="1" x14ac:dyDescent="0.2">
      <c r="W10300" s="15"/>
    </row>
    <row r="10301" spans="23:23" ht="0" hidden="1" customHeight="1" x14ac:dyDescent="0.2">
      <c r="W10301" s="15"/>
    </row>
    <row r="10302" spans="23:23" ht="0" hidden="1" customHeight="1" x14ac:dyDescent="0.2">
      <c r="W10302" s="15"/>
    </row>
    <row r="10303" spans="23:23" ht="0" hidden="1" customHeight="1" x14ac:dyDescent="0.2">
      <c r="W10303" s="15"/>
    </row>
    <row r="10304" spans="23:23" ht="0" hidden="1" customHeight="1" x14ac:dyDescent="0.2">
      <c r="W10304" s="15"/>
    </row>
    <row r="10305" spans="23:23" ht="0" hidden="1" customHeight="1" x14ac:dyDescent="0.2">
      <c r="W10305" s="15"/>
    </row>
    <row r="10306" spans="23:23" ht="0" hidden="1" customHeight="1" x14ac:dyDescent="0.2">
      <c r="W10306" s="15"/>
    </row>
    <row r="10307" spans="23:23" ht="0" hidden="1" customHeight="1" x14ac:dyDescent="0.2">
      <c r="W10307" s="15"/>
    </row>
    <row r="10308" spans="23:23" ht="0" hidden="1" customHeight="1" x14ac:dyDescent="0.2">
      <c r="W10308" s="15"/>
    </row>
    <row r="10309" spans="23:23" ht="0" hidden="1" customHeight="1" x14ac:dyDescent="0.2">
      <c r="W10309" s="15"/>
    </row>
    <row r="10310" spans="23:23" ht="0" hidden="1" customHeight="1" x14ac:dyDescent="0.2">
      <c r="W10310" s="15"/>
    </row>
    <row r="10311" spans="23:23" ht="0" hidden="1" customHeight="1" x14ac:dyDescent="0.2">
      <c r="W10311" s="15"/>
    </row>
    <row r="10312" spans="23:23" ht="0" hidden="1" customHeight="1" x14ac:dyDescent="0.2">
      <c r="W10312" s="15"/>
    </row>
    <row r="10313" spans="23:23" ht="0" hidden="1" customHeight="1" x14ac:dyDescent="0.2">
      <c r="W10313" s="15"/>
    </row>
    <row r="10314" spans="23:23" ht="0" hidden="1" customHeight="1" x14ac:dyDescent="0.2">
      <c r="W10314" s="15"/>
    </row>
    <row r="10315" spans="23:23" ht="0" hidden="1" customHeight="1" x14ac:dyDescent="0.2">
      <c r="W10315" s="15"/>
    </row>
    <row r="10316" spans="23:23" ht="0" hidden="1" customHeight="1" x14ac:dyDescent="0.2">
      <c r="W10316" s="15"/>
    </row>
    <row r="10317" spans="23:23" ht="0" hidden="1" customHeight="1" x14ac:dyDescent="0.2">
      <c r="W10317" s="15"/>
    </row>
    <row r="10318" spans="23:23" ht="0" hidden="1" customHeight="1" x14ac:dyDescent="0.2">
      <c r="W10318" s="15"/>
    </row>
    <row r="10319" spans="23:23" ht="0" hidden="1" customHeight="1" x14ac:dyDescent="0.2">
      <c r="W10319" s="15"/>
    </row>
    <row r="10320" spans="23:23" ht="0" hidden="1" customHeight="1" x14ac:dyDescent="0.2">
      <c r="W10320" s="15"/>
    </row>
    <row r="10321" spans="23:23" ht="0" hidden="1" customHeight="1" x14ac:dyDescent="0.2">
      <c r="W10321" s="15"/>
    </row>
    <row r="10322" spans="23:23" ht="0" hidden="1" customHeight="1" x14ac:dyDescent="0.2">
      <c r="W10322" s="15"/>
    </row>
    <row r="10323" spans="23:23" ht="0" hidden="1" customHeight="1" x14ac:dyDescent="0.2">
      <c r="W10323" s="15"/>
    </row>
    <row r="10324" spans="23:23" ht="0" hidden="1" customHeight="1" x14ac:dyDescent="0.2">
      <c r="W10324" s="15"/>
    </row>
    <row r="10325" spans="23:23" ht="0" hidden="1" customHeight="1" x14ac:dyDescent="0.2">
      <c r="W10325" s="15"/>
    </row>
    <row r="10326" spans="23:23" ht="0" hidden="1" customHeight="1" x14ac:dyDescent="0.2">
      <c r="W10326" s="15"/>
    </row>
    <row r="10327" spans="23:23" ht="0" hidden="1" customHeight="1" x14ac:dyDescent="0.2">
      <c r="W10327" s="15"/>
    </row>
    <row r="10328" spans="23:23" ht="0" hidden="1" customHeight="1" x14ac:dyDescent="0.2">
      <c r="W10328" s="15"/>
    </row>
    <row r="10329" spans="23:23" ht="0" hidden="1" customHeight="1" x14ac:dyDescent="0.2">
      <c r="W10329" s="15"/>
    </row>
    <row r="10330" spans="23:23" ht="0" hidden="1" customHeight="1" x14ac:dyDescent="0.2">
      <c r="W10330" s="15"/>
    </row>
    <row r="10331" spans="23:23" ht="0" hidden="1" customHeight="1" x14ac:dyDescent="0.2">
      <c r="W10331" s="15"/>
    </row>
    <row r="10332" spans="23:23" ht="0" hidden="1" customHeight="1" x14ac:dyDescent="0.2">
      <c r="W10332" s="15"/>
    </row>
    <row r="10333" spans="23:23" ht="0" hidden="1" customHeight="1" x14ac:dyDescent="0.2">
      <c r="W10333" s="15"/>
    </row>
    <row r="10334" spans="23:23" ht="0" hidden="1" customHeight="1" x14ac:dyDescent="0.2">
      <c r="W10334" s="15"/>
    </row>
    <row r="10335" spans="23:23" ht="0" hidden="1" customHeight="1" x14ac:dyDescent="0.2">
      <c r="W10335" s="15"/>
    </row>
    <row r="10336" spans="23:23" ht="0" hidden="1" customHeight="1" x14ac:dyDescent="0.2">
      <c r="W10336" s="15"/>
    </row>
    <row r="10337" spans="23:23" ht="0" hidden="1" customHeight="1" x14ac:dyDescent="0.2">
      <c r="W10337" s="15"/>
    </row>
    <row r="10338" spans="23:23" ht="0" hidden="1" customHeight="1" x14ac:dyDescent="0.2">
      <c r="W10338" s="15"/>
    </row>
    <row r="10339" spans="23:23" ht="0" hidden="1" customHeight="1" x14ac:dyDescent="0.2">
      <c r="W10339" s="15"/>
    </row>
    <row r="10340" spans="23:23" ht="0" hidden="1" customHeight="1" x14ac:dyDescent="0.2">
      <c r="W10340" s="15"/>
    </row>
    <row r="10341" spans="23:23" ht="0" hidden="1" customHeight="1" x14ac:dyDescent="0.2">
      <c r="W10341" s="15"/>
    </row>
    <row r="10342" spans="23:23" ht="0" hidden="1" customHeight="1" x14ac:dyDescent="0.2">
      <c r="W10342" s="15"/>
    </row>
    <row r="10343" spans="23:23" ht="0" hidden="1" customHeight="1" x14ac:dyDescent="0.2">
      <c r="W10343" s="15"/>
    </row>
    <row r="10344" spans="23:23" ht="0" hidden="1" customHeight="1" x14ac:dyDescent="0.2">
      <c r="W10344" s="15"/>
    </row>
    <row r="10345" spans="23:23" ht="0" hidden="1" customHeight="1" x14ac:dyDescent="0.2">
      <c r="W10345" s="15"/>
    </row>
    <row r="10346" spans="23:23" ht="0" hidden="1" customHeight="1" x14ac:dyDescent="0.2">
      <c r="W10346" s="15"/>
    </row>
    <row r="10347" spans="23:23" ht="0" hidden="1" customHeight="1" x14ac:dyDescent="0.2">
      <c r="W10347" s="15"/>
    </row>
    <row r="10348" spans="23:23" ht="0" hidden="1" customHeight="1" x14ac:dyDescent="0.2">
      <c r="W10348" s="15"/>
    </row>
    <row r="10349" spans="23:23" ht="0" hidden="1" customHeight="1" x14ac:dyDescent="0.2">
      <c r="W10349" s="15"/>
    </row>
    <row r="10350" spans="23:23" ht="0" hidden="1" customHeight="1" x14ac:dyDescent="0.2">
      <c r="W10350" s="15"/>
    </row>
    <row r="10351" spans="23:23" ht="0" hidden="1" customHeight="1" x14ac:dyDescent="0.2">
      <c r="W10351" s="15"/>
    </row>
    <row r="10352" spans="23:23" ht="0" hidden="1" customHeight="1" x14ac:dyDescent="0.2">
      <c r="W10352" s="15"/>
    </row>
    <row r="10353" spans="23:23" ht="0" hidden="1" customHeight="1" x14ac:dyDescent="0.2">
      <c r="W10353" s="15"/>
    </row>
    <row r="10354" spans="23:23" ht="0" hidden="1" customHeight="1" x14ac:dyDescent="0.2">
      <c r="W10354" s="15"/>
    </row>
    <row r="10355" spans="23:23" ht="0" hidden="1" customHeight="1" x14ac:dyDescent="0.2">
      <c r="W10355" s="15"/>
    </row>
    <row r="10356" spans="23:23" ht="0" hidden="1" customHeight="1" x14ac:dyDescent="0.2">
      <c r="W10356" s="15"/>
    </row>
    <row r="10357" spans="23:23" ht="0" hidden="1" customHeight="1" x14ac:dyDescent="0.2">
      <c r="W10357" s="15"/>
    </row>
    <row r="10358" spans="23:23" ht="0" hidden="1" customHeight="1" x14ac:dyDescent="0.2">
      <c r="W10358" s="15"/>
    </row>
    <row r="10359" spans="23:23" ht="0" hidden="1" customHeight="1" x14ac:dyDescent="0.2">
      <c r="W10359" s="15"/>
    </row>
    <row r="10360" spans="23:23" ht="0" hidden="1" customHeight="1" x14ac:dyDescent="0.2">
      <c r="W10360" s="15"/>
    </row>
    <row r="10361" spans="23:23" ht="0" hidden="1" customHeight="1" x14ac:dyDescent="0.2">
      <c r="W10361" s="15"/>
    </row>
    <row r="10362" spans="23:23" ht="0" hidden="1" customHeight="1" x14ac:dyDescent="0.2">
      <c r="W10362" s="15"/>
    </row>
    <row r="10363" spans="23:23" ht="0" hidden="1" customHeight="1" x14ac:dyDescent="0.2">
      <c r="W10363" s="15"/>
    </row>
    <row r="10364" spans="23:23" ht="0" hidden="1" customHeight="1" x14ac:dyDescent="0.2">
      <c r="W10364" s="15"/>
    </row>
    <row r="10365" spans="23:23" ht="0" hidden="1" customHeight="1" x14ac:dyDescent="0.2">
      <c r="W10365" s="15"/>
    </row>
    <row r="10366" spans="23:23" ht="0" hidden="1" customHeight="1" x14ac:dyDescent="0.2">
      <c r="W10366" s="15"/>
    </row>
    <row r="10367" spans="23:23" ht="0" hidden="1" customHeight="1" x14ac:dyDescent="0.2">
      <c r="W10367" s="15"/>
    </row>
    <row r="10368" spans="23:23" ht="0" hidden="1" customHeight="1" x14ac:dyDescent="0.2">
      <c r="W10368" s="15"/>
    </row>
    <row r="10369" spans="23:23" ht="0" hidden="1" customHeight="1" x14ac:dyDescent="0.2">
      <c r="W10369" s="15"/>
    </row>
    <row r="10370" spans="23:23" ht="0" hidden="1" customHeight="1" x14ac:dyDescent="0.2">
      <c r="W10370" s="15"/>
    </row>
    <row r="10371" spans="23:23" ht="0" hidden="1" customHeight="1" x14ac:dyDescent="0.2">
      <c r="W10371" s="15"/>
    </row>
    <row r="10372" spans="23:23" ht="0" hidden="1" customHeight="1" x14ac:dyDescent="0.2">
      <c r="W10372" s="15"/>
    </row>
    <row r="10373" spans="23:23" ht="0" hidden="1" customHeight="1" x14ac:dyDescent="0.2">
      <c r="W10373" s="15"/>
    </row>
    <row r="10374" spans="23:23" ht="0" hidden="1" customHeight="1" x14ac:dyDescent="0.2">
      <c r="W10374" s="15"/>
    </row>
    <row r="10375" spans="23:23" ht="0" hidden="1" customHeight="1" x14ac:dyDescent="0.2">
      <c r="W10375" s="15"/>
    </row>
    <row r="10376" spans="23:23" ht="0" hidden="1" customHeight="1" x14ac:dyDescent="0.2">
      <c r="W10376" s="15"/>
    </row>
    <row r="10377" spans="23:23" ht="0" hidden="1" customHeight="1" x14ac:dyDescent="0.2">
      <c r="W10377" s="15"/>
    </row>
    <row r="10378" spans="23:23" ht="0" hidden="1" customHeight="1" x14ac:dyDescent="0.2">
      <c r="W10378" s="15"/>
    </row>
    <row r="10379" spans="23:23" ht="0" hidden="1" customHeight="1" x14ac:dyDescent="0.2">
      <c r="W10379" s="15"/>
    </row>
    <row r="10380" spans="23:23" ht="0" hidden="1" customHeight="1" x14ac:dyDescent="0.2">
      <c r="W10380" s="15"/>
    </row>
    <row r="10381" spans="23:23" ht="0" hidden="1" customHeight="1" x14ac:dyDescent="0.2">
      <c r="W10381" s="15"/>
    </row>
    <row r="10382" spans="23:23" ht="0" hidden="1" customHeight="1" x14ac:dyDescent="0.2">
      <c r="W10382" s="15"/>
    </row>
    <row r="10383" spans="23:23" ht="0" hidden="1" customHeight="1" x14ac:dyDescent="0.2">
      <c r="W10383" s="15"/>
    </row>
    <row r="10384" spans="23:23" ht="0" hidden="1" customHeight="1" x14ac:dyDescent="0.2">
      <c r="W10384" s="15"/>
    </row>
    <row r="10385" spans="23:23" ht="0" hidden="1" customHeight="1" x14ac:dyDescent="0.2">
      <c r="W10385" s="15"/>
    </row>
    <row r="10386" spans="23:23" ht="0" hidden="1" customHeight="1" x14ac:dyDescent="0.2">
      <c r="W10386" s="15"/>
    </row>
    <row r="10387" spans="23:23" ht="0" hidden="1" customHeight="1" x14ac:dyDescent="0.2">
      <c r="W10387" s="15"/>
    </row>
    <row r="10388" spans="23:23" ht="0" hidden="1" customHeight="1" x14ac:dyDescent="0.2">
      <c r="W10388" s="15"/>
    </row>
    <row r="10389" spans="23:23" ht="0" hidden="1" customHeight="1" x14ac:dyDescent="0.2">
      <c r="W10389" s="15"/>
    </row>
    <row r="10390" spans="23:23" ht="0" hidden="1" customHeight="1" x14ac:dyDescent="0.2">
      <c r="W10390" s="15"/>
    </row>
    <row r="10391" spans="23:23" ht="0" hidden="1" customHeight="1" x14ac:dyDescent="0.2">
      <c r="W10391" s="15"/>
    </row>
    <row r="10392" spans="23:23" ht="0" hidden="1" customHeight="1" x14ac:dyDescent="0.2">
      <c r="W10392" s="15"/>
    </row>
    <row r="10393" spans="23:23" ht="0" hidden="1" customHeight="1" x14ac:dyDescent="0.2">
      <c r="W10393" s="15"/>
    </row>
    <row r="10394" spans="23:23" ht="0" hidden="1" customHeight="1" x14ac:dyDescent="0.2">
      <c r="W10394" s="15"/>
    </row>
    <row r="10395" spans="23:23" ht="0" hidden="1" customHeight="1" x14ac:dyDescent="0.2">
      <c r="W10395" s="15"/>
    </row>
    <row r="10396" spans="23:23" ht="0" hidden="1" customHeight="1" x14ac:dyDescent="0.2">
      <c r="W10396" s="15"/>
    </row>
    <row r="10397" spans="23:23" ht="0" hidden="1" customHeight="1" x14ac:dyDescent="0.2">
      <c r="W10397" s="15"/>
    </row>
    <row r="10398" spans="23:23" ht="0" hidden="1" customHeight="1" x14ac:dyDescent="0.2">
      <c r="W10398" s="15"/>
    </row>
    <row r="10399" spans="23:23" ht="0" hidden="1" customHeight="1" x14ac:dyDescent="0.2">
      <c r="W10399" s="15"/>
    </row>
    <row r="10400" spans="23:23" ht="0" hidden="1" customHeight="1" x14ac:dyDescent="0.2">
      <c r="W10400" s="15"/>
    </row>
    <row r="10401" spans="23:23" ht="0" hidden="1" customHeight="1" x14ac:dyDescent="0.2">
      <c r="W10401" s="15"/>
    </row>
    <row r="10402" spans="23:23" ht="0" hidden="1" customHeight="1" x14ac:dyDescent="0.2">
      <c r="W10402" s="15"/>
    </row>
    <row r="10403" spans="23:23" ht="0" hidden="1" customHeight="1" x14ac:dyDescent="0.2">
      <c r="W10403" s="15"/>
    </row>
    <row r="10404" spans="23:23" ht="0" hidden="1" customHeight="1" x14ac:dyDescent="0.2">
      <c r="W10404" s="15"/>
    </row>
    <row r="10405" spans="23:23" ht="0" hidden="1" customHeight="1" x14ac:dyDescent="0.2">
      <c r="W10405" s="15"/>
    </row>
    <row r="10406" spans="23:23" ht="0" hidden="1" customHeight="1" x14ac:dyDescent="0.2">
      <c r="W10406" s="15"/>
    </row>
    <row r="10407" spans="23:23" ht="0" hidden="1" customHeight="1" x14ac:dyDescent="0.2">
      <c r="W10407" s="15"/>
    </row>
    <row r="10408" spans="23:23" ht="0" hidden="1" customHeight="1" x14ac:dyDescent="0.2">
      <c r="W10408" s="15"/>
    </row>
    <row r="10409" spans="23:23" ht="0" hidden="1" customHeight="1" x14ac:dyDescent="0.2">
      <c r="W10409" s="15"/>
    </row>
    <row r="10410" spans="23:23" ht="0" hidden="1" customHeight="1" x14ac:dyDescent="0.2">
      <c r="W10410" s="15"/>
    </row>
    <row r="10411" spans="23:23" ht="0" hidden="1" customHeight="1" x14ac:dyDescent="0.2">
      <c r="W10411" s="15"/>
    </row>
    <row r="10412" spans="23:23" ht="0" hidden="1" customHeight="1" x14ac:dyDescent="0.2">
      <c r="W10412" s="15"/>
    </row>
    <row r="10413" spans="23:23" ht="0" hidden="1" customHeight="1" x14ac:dyDescent="0.2">
      <c r="W10413" s="15"/>
    </row>
    <row r="10414" spans="23:23" ht="0" hidden="1" customHeight="1" x14ac:dyDescent="0.2">
      <c r="W10414" s="15"/>
    </row>
    <row r="10415" spans="23:23" ht="0" hidden="1" customHeight="1" x14ac:dyDescent="0.2">
      <c r="W10415" s="15"/>
    </row>
    <row r="10416" spans="23:23" ht="0" hidden="1" customHeight="1" x14ac:dyDescent="0.2">
      <c r="W10416" s="15"/>
    </row>
    <row r="10417" spans="23:23" ht="0" hidden="1" customHeight="1" x14ac:dyDescent="0.2">
      <c r="W10417" s="15"/>
    </row>
    <row r="10418" spans="23:23" ht="0" hidden="1" customHeight="1" x14ac:dyDescent="0.2">
      <c r="W10418" s="15"/>
    </row>
    <row r="10419" spans="23:23" ht="0" hidden="1" customHeight="1" x14ac:dyDescent="0.2">
      <c r="W10419" s="15"/>
    </row>
    <row r="10420" spans="23:23" ht="0" hidden="1" customHeight="1" x14ac:dyDescent="0.2">
      <c r="W10420" s="15"/>
    </row>
    <row r="10421" spans="23:23" ht="0" hidden="1" customHeight="1" x14ac:dyDescent="0.2">
      <c r="W10421" s="15"/>
    </row>
    <row r="10422" spans="23:23" ht="0" hidden="1" customHeight="1" x14ac:dyDescent="0.2">
      <c r="W10422" s="15"/>
    </row>
    <row r="10423" spans="23:23" ht="0" hidden="1" customHeight="1" x14ac:dyDescent="0.2">
      <c r="W10423" s="15"/>
    </row>
    <row r="10424" spans="23:23" ht="0" hidden="1" customHeight="1" x14ac:dyDescent="0.2">
      <c r="W10424" s="15"/>
    </row>
    <row r="10425" spans="23:23" ht="0" hidden="1" customHeight="1" x14ac:dyDescent="0.2">
      <c r="W10425" s="15"/>
    </row>
    <row r="10426" spans="23:23" ht="0" hidden="1" customHeight="1" x14ac:dyDescent="0.2">
      <c r="W10426" s="15"/>
    </row>
    <row r="10427" spans="23:23" ht="0" hidden="1" customHeight="1" x14ac:dyDescent="0.2">
      <c r="W10427" s="15"/>
    </row>
    <row r="10428" spans="23:23" ht="0" hidden="1" customHeight="1" x14ac:dyDescent="0.2">
      <c r="W10428" s="15"/>
    </row>
    <row r="10429" spans="23:23" ht="0" hidden="1" customHeight="1" x14ac:dyDescent="0.2">
      <c r="W10429" s="15"/>
    </row>
    <row r="10430" spans="23:23" ht="0" hidden="1" customHeight="1" x14ac:dyDescent="0.2">
      <c r="W10430" s="15"/>
    </row>
    <row r="10431" spans="23:23" ht="0" hidden="1" customHeight="1" x14ac:dyDescent="0.2">
      <c r="W10431" s="15"/>
    </row>
    <row r="10432" spans="23:23" ht="0" hidden="1" customHeight="1" x14ac:dyDescent="0.2">
      <c r="W10432" s="15"/>
    </row>
    <row r="10433" spans="23:23" ht="0" hidden="1" customHeight="1" x14ac:dyDescent="0.2">
      <c r="W10433" s="15"/>
    </row>
    <row r="10434" spans="23:23" ht="0" hidden="1" customHeight="1" x14ac:dyDescent="0.2">
      <c r="W10434" s="15"/>
    </row>
    <row r="10435" spans="23:23" ht="0" hidden="1" customHeight="1" x14ac:dyDescent="0.2">
      <c r="W10435" s="15"/>
    </row>
    <row r="10436" spans="23:23" ht="0" hidden="1" customHeight="1" x14ac:dyDescent="0.2">
      <c r="W10436" s="15"/>
    </row>
    <row r="10437" spans="23:23" ht="0" hidden="1" customHeight="1" x14ac:dyDescent="0.2">
      <c r="W10437" s="15"/>
    </row>
    <row r="10438" spans="23:23" ht="0" hidden="1" customHeight="1" x14ac:dyDescent="0.2">
      <c r="W10438" s="15"/>
    </row>
    <row r="10439" spans="23:23" ht="0" hidden="1" customHeight="1" x14ac:dyDescent="0.2">
      <c r="W10439" s="15"/>
    </row>
    <row r="10440" spans="23:23" ht="0" hidden="1" customHeight="1" x14ac:dyDescent="0.2">
      <c r="W10440" s="15"/>
    </row>
    <row r="10441" spans="23:23" ht="0" hidden="1" customHeight="1" x14ac:dyDescent="0.2">
      <c r="W10441" s="15"/>
    </row>
    <row r="10442" spans="23:23" ht="0" hidden="1" customHeight="1" x14ac:dyDescent="0.2">
      <c r="W10442" s="15"/>
    </row>
    <row r="10443" spans="23:23" ht="0" hidden="1" customHeight="1" x14ac:dyDescent="0.2">
      <c r="W10443" s="15"/>
    </row>
    <row r="10444" spans="23:23" ht="0" hidden="1" customHeight="1" x14ac:dyDescent="0.2">
      <c r="W10444" s="15"/>
    </row>
    <row r="10445" spans="23:23" ht="0" hidden="1" customHeight="1" x14ac:dyDescent="0.2">
      <c r="W10445" s="15"/>
    </row>
    <row r="10446" spans="23:23" ht="0" hidden="1" customHeight="1" x14ac:dyDescent="0.2">
      <c r="W10446" s="15"/>
    </row>
    <row r="10447" spans="23:23" ht="0" hidden="1" customHeight="1" x14ac:dyDescent="0.2">
      <c r="W10447" s="15"/>
    </row>
    <row r="10448" spans="23:23" ht="0" hidden="1" customHeight="1" x14ac:dyDescent="0.2">
      <c r="W10448" s="15"/>
    </row>
    <row r="10449" spans="23:23" ht="0" hidden="1" customHeight="1" x14ac:dyDescent="0.2">
      <c r="W10449" s="15"/>
    </row>
    <row r="10450" spans="23:23" ht="0" hidden="1" customHeight="1" x14ac:dyDescent="0.2">
      <c r="W10450" s="15"/>
    </row>
    <row r="10451" spans="23:23" ht="0" hidden="1" customHeight="1" x14ac:dyDescent="0.2">
      <c r="W10451" s="15"/>
    </row>
    <row r="10452" spans="23:23" ht="0" hidden="1" customHeight="1" x14ac:dyDescent="0.2">
      <c r="W10452" s="15"/>
    </row>
    <row r="10453" spans="23:23" ht="0" hidden="1" customHeight="1" x14ac:dyDescent="0.2">
      <c r="W10453" s="15"/>
    </row>
    <row r="10454" spans="23:23" ht="0" hidden="1" customHeight="1" x14ac:dyDescent="0.2">
      <c r="W10454" s="15"/>
    </row>
    <row r="10455" spans="23:23" ht="0" hidden="1" customHeight="1" x14ac:dyDescent="0.2">
      <c r="W10455" s="15"/>
    </row>
    <row r="10456" spans="23:23" ht="0" hidden="1" customHeight="1" x14ac:dyDescent="0.2">
      <c r="W10456" s="15"/>
    </row>
    <row r="10457" spans="23:23" ht="0" hidden="1" customHeight="1" x14ac:dyDescent="0.2">
      <c r="W10457" s="15"/>
    </row>
    <row r="10458" spans="23:23" ht="0" hidden="1" customHeight="1" x14ac:dyDescent="0.2">
      <c r="W10458" s="15"/>
    </row>
    <row r="10459" spans="23:23" ht="0" hidden="1" customHeight="1" x14ac:dyDescent="0.2">
      <c r="W10459" s="15"/>
    </row>
    <row r="10460" spans="23:23" ht="0" hidden="1" customHeight="1" x14ac:dyDescent="0.2">
      <c r="W10460" s="15"/>
    </row>
    <row r="10461" spans="23:23" ht="0" hidden="1" customHeight="1" x14ac:dyDescent="0.2">
      <c r="W10461" s="15"/>
    </row>
    <row r="10462" spans="23:23" ht="0" hidden="1" customHeight="1" x14ac:dyDescent="0.2">
      <c r="W10462" s="15"/>
    </row>
    <row r="10463" spans="23:23" ht="0" hidden="1" customHeight="1" x14ac:dyDescent="0.2">
      <c r="W10463" s="15"/>
    </row>
    <row r="10464" spans="23:23" ht="0" hidden="1" customHeight="1" x14ac:dyDescent="0.2">
      <c r="W10464" s="15"/>
    </row>
    <row r="10465" spans="23:23" ht="0" hidden="1" customHeight="1" x14ac:dyDescent="0.2">
      <c r="W10465" s="15"/>
    </row>
    <row r="10466" spans="23:23" ht="0" hidden="1" customHeight="1" x14ac:dyDescent="0.2">
      <c r="W10466" s="15"/>
    </row>
    <row r="10467" spans="23:23" ht="0" hidden="1" customHeight="1" x14ac:dyDescent="0.2">
      <c r="W10467" s="15"/>
    </row>
    <row r="10468" spans="23:23" ht="0" hidden="1" customHeight="1" x14ac:dyDescent="0.2">
      <c r="W10468" s="15"/>
    </row>
    <row r="10469" spans="23:23" ht="0" hidden="1" customHeight="1" x14ac:dyDescent="0.2">
      <c r="W10469" s="15"/>
    </row>
    <row r="10470" spans="23:23" ht="0" hidden="1" customHeight="1" x14ac:dyDescent="0.2">
      <c r="W10470" s="15"/>
    </row>
    <row r="10471" spans="23:23" ht="0" hidden="1" customHeight="1" x14ac:dyDescent="0.2">
      <c r="W10471" s="15"/>
    </row>
    <row r="10472" spans="23:23" ht="0" hidden="1" customHeight="1" x14ac:dyDescent="0.2">
      <c r="W10472" s="15"/>
    </row>
    <row r="10473" spans="23:23" ht="0" hidden="1" customHeight="1" x14ac:dyDescent="0.2">
      <c r="W10473" s="15"/>
    </row>
    <row r="10474" spans="23:23" ht="0" hidden="1" customHeight="1" x14ac:dyDescent="0.2">
      <c r="W10474" s="15"/>
    </row>
    <row r="10475" spans="23:23" ht="0" hidden="1" customHeight="1" x14ac:dyDescent="0.2">
      <c r="W10475" s="15"/>
    </row>
    <row r="10476" spans="23:23" ht="0" hidden="1" customHeight="1" x14ac:dyDescent="0.2">
      <c r="W10476" s="15"/>
    </row>
    <row r="10477" spans="23:23" ht="0" hidden="1" customHeight="1" x14ac:dyDescent="0.2">
      <c r="W10477" s="15"/>
    </row>
    <row r="10478" spans="23:23" ht="0" hidden="1" customHeight="1" x14ac:dyDescent="0.2">
      <c r="W10478" s="15"/>
    </row>
    <row r="10479" spans="23:23" ht="0" hidden="1" customHeight="1" x14ac:dyDescent="0.2">
      <c r="W10479" s="15"/>
    </row>
    <row r="10480" spans="23:23" ht="0" hidden="1" customHeight="1" x14ac:dyDescent="0.2">
      <c r="W10480" s="15"/>
    </row>
    <row r="10481" spans="23:23" ht="0" hidden="1" customHeight="1" x14ac:dyDescent="0.2">
      <c r="W10481" s="15"/>
    </row>
    <row r="10482" spans="23:23" ht="0" hidden="1" customHeight="1" x14ac:dyDescent="0.2">
      <c r="W10482" s="15"/>
    </row>
    <row r="10483" spans="23:23" ht="0" hidden="1" customHeight="1" x14ac:dyDescent="0.2">
      <c r="W10483" s="15"/>
    </row>
    <row r="10484" spans="23:23" ht="0" hidden="1" customHeight="1" x14ac:dyDescent="0.2">
      <c r="W10484" s="15"/>
    </row>
    <row r="10485" spans="23:23" ht="0" hidden="1" customHeight="1" x14ac:dyDescent="0.2">
      <c r="W10485" s="15"/>
    </row>
    <row r="10486" spans="23:23" ht="0" hidden="1" customHeight="1" x14ac:dyDescent="0.2">
      <c r="W10486" s="15"/>
    </row>
    <row r="10487" spans="23:23" ht="0" hidden="1" customHeight="1" x14ac:dyDescent="0.2">
      <c r="W10487" s="15"/>
    </row>
    <row r="10488" spans="23:23" ht="0" hidden="1" customHeight="1" x14ac:dyDescent="0.2">
      <c r="W10488" s="15"/>
    </row>
    <row r="10489" spans="23:23" ht="0" hidden="1" customHeight="1" x14ac:dyDescent="0.2">
      <c r="W10489" s="15"/>
    </row>
    <row r="10490" spans="23:23" ht="0" hidden="1" customHeight="1" x14ac:dyDescent="0.2">
      <c r="W10490" s="15"/>
    </row>
    <row r="10491" spans="23:23" ht="0" hidden="1" customHeight="1" x14ac:dyDescent="0.2">
      <c r="W10491" s="15"/>
    </row>
    <row r="10492" spans="23:23" ht="0" hidden="1" customHeight="1" x14ac:dyDescent="0.2">
      <c r="W10492" s="15"/>
    </row>
    <row r="10493" spans="23:23" ht="0" hidden="1" customHeight="1" x14ac:dyDescent="0.2">
      <c r="W10493" s="15"/>
    </row>
    <row r="10494" spans="23:23" ht="0" hidden="1" customHeight="1" x14ac:dyDescent="0.2">
      <c r="W10494" s="15"/>
    </row>
    <row r="10495" spans="23:23" ht="0" hidden="1" customHeight="1" x14ac:dyDescent="0.2">
      <c r="W10495" s="15"/>
    </row>
    <row r="10496" spans="23:23" ht="0" hidden="1" customHeight="1" x14ac:dyDescent="0.2">
      <c r="W10496" s="15"/>
    </row>
    <row r="10497" spans="23:23" ht="0" hidden="1" customHeight="1" x14ac:dyDescent="0.2">
      <c r="W10497" s="15"/>
    </row>
    <row r="10498" spans="23:23" ht="0" hidden="1" customHeight="1" x14ac:dyDescent="0.2">
      <c r="W10498" s="15"/>
    </row>
    <row r="10499" spans="23:23" ht="0" hidden="1" customHeight="1" x14ac:dyDescent="0.2">
      <c r="W10499" s="15"/>
    </row>
    <row r="10500" spans="23:23" ht="0" hidden="1" customHeight="1" x14ac:dyDescent="0.2">
      <c r="W10500" s="15"/>
    </row>
    <row r="10501" spans="23:23" ht="0" hidden="1" customHeight="1" x14ac:dyDescent="0.2">
      <c r="W10501" s="15"/>
    </row>
    <row r="10502" spans="23:23" ht="0" hidden="1" customHeight="1" x14ac:dyDescent="0.2">
      <c r="W10502" s="15"/>
    </row>
    <row r="10503" spans="23:23" ht="0" hidden="1" customHeight="1" x14ac:dyDescent="0.2">
      <c r="W10503" s="15"/>
    </row>
    <row r="10504" spans="23:23" ht="0" hidden="1" customHeight="1" x14ac:dyDescent="0.2">
      <c r="W10504" s="15"/>
    </row>
    <row r="10505" spans="23:23" ht="0" hidden="1" customHeight="1" x14ac:dyDescent="0.2">
      <c r="W10505" s="15"/>
    </row>
    <row r="10506" spans="23:23" ht="0" hidden="1" customHeight="1" x14ac:dyDescent="0.2">
      <c r="W10506" s="15"/>
    </row>
    <row r="10507" spans="23:23" ht="0" hidden="1" customHeight="1" x14ac:dyDescent="0.2">
      <c r="W10507" s="15"/>
    </row>
    <row r="10508" spans="23:23" ht="0" hidden="1" customHeight="1" x14ac:dyDescent="0.2">
      <c r="W10508" s="15"/>
    </row>
    <row r="10509" spans="23:23" ht="0" hidden="1" customHeight="1" x14ac:dyDescent="0.2">
      <c r="W10509" s="15"/>
    </row>
    <row r="10510" spans="23:23" ht="0" hidden="1" customHeight="1" x14ac:dyDescent="0.2">
      <c r="W10510" s="15"/>
    </row>
    <row r="10511" spans="23:23" ht="0" hidden="1" customHeight="1" x14ac:dyDescent="0.2">
      <c r="W10511" s="15"/>
    </row>
    <row r="10512" spans="23:23" ht="0" hidden="1" customHeight="1" x14ac:dyDescent="0.2">
      <c r="W10512" s="15"/>
    </row>
    <row r="10513" spans="23:23" ht="0" hidden="1" customHeight="1" x14ac:dyDescent="0.2">
      <c r="W10513" s="15"/>
    </row>
    <row r="10514" spans="23:23" ht="0" hidden="1" customHeight="1" x14ac:dyDescent="0.2">
      <c r="W10514" s="15"/>
    </row>
    <row r="10515" spans="23:23" ht="0" hidden="1" customHeight="1" x14ac:dyDescent="0.2">
      <c r="W10515" s="15"/>
    </row>
    <row r="10516" spans="23:23" ht="0" hidden="1" customHeight="1" x14ac:dyDescent="0.2">
      <c r="W10516" s="15"/>
    </row>
    <row r="10517" spans="23:23" ht="0" hidden="1" customHeight="1" x14ac:dyDescent="0.2">
      <c r="W10517" s="15"/>
    </row>
    <row r="10518" spans="23:23" ht="0" hidden="1" customHeight="1" x14ac:dyDescent="0.2">
      <c r="W10518" s="15"/>
    </row>
    <row r="10519" spans="23:23" ht="0" hidden="1" customHeight="1" x14ac:dyDescent="0.2">
      <c r="W10519" s="15"/>
    </row>
    <row r="10520" spans="23:23" ht="0" hidden="1" customHeight="1" x14ac:dyDescent="0.2">
      <c r="W10520" s="15"/>
    </row>
    <row r="10521" spans="23:23" ht="0" hidden="1" customHeight="1" x14ac:dyDescent="0.2">
      <c r="W10521" s="15"/>
    </row>
    <row r="10522" spans="23:23" ht="0" hidden="1" customHeight="1" x14ac:dyDescent="0.2">
      <c r="W10522" s="15"/>
    </row>
    <row r="10523" spans="23:23" ht="0" hidden="1" customHeight="1" x14ac:dyDescent="0.2">
      <c r="W10523" s="15"/>
    </row>
    <row r="10524" spans="23:23" ht="0" hidden="1" customHeight="1" x14ac:dyDescent="0.2">
      <c r="W10524" s="15"/>
    </row>
    <row r="10525" spans="23:23" ht="0" hidden="1" customHeight="1" x14ac:dyDescent="0.2">
      <c r="W10525" s="15"/>
    </row>
    <row r="10526" spans="23:23" ht="0" hidden="1" customHeight="1" x14ac:dyDescent="0.2">
      <c r="W10526" s="15"/>
    </row>
    <row r="10527" spans="23:23" ht="0" hidden="1" customHeight="1" x14ac:dyDescent="0.2">
      <c r="W10527" s="15"/>
    </row>
    <row r="10528" spans="23:23" ht="0" hidden="1" customHeight="1" x14ac:dyDescent="0.2">
      <c r="W10528" s="15"/>
    </row>
    <row r="10529" spans="23:23" ht="0" hidden="1" customHeight="1" x14ac:dyDescent="0.2">
      <c r="W10529" s="15"/>
    </row>
    <row r="10530" spans="23:23" ht="0" hidden="1" customHeight="1" x14ac:dyDescent="0.2">
      <c r="W10530" s="15"/>
    </row>
    <row r="10531" spans="23:23" ht="0" hidden="1" customHeight="1" x14ac:dyDescent="0.2">
      <c r="W10531" s="15"/>
    </row>
    <row r="10532" spans="23:23" ht="0" hidden="1" customHeight="1" x14ac:dyDescent="0.2">
      <c r="W10532" s="15"/>
    </row>
    <row r="10533" spans="23:23" ht="0" hidden="1" customHeight="1" x14ac:dyDescent="0.2">
      <c r="W10533" s="15"/>
    </row>
    <row r="10534" spans="23:23" ht="0" hidden="1" customHeight="1" x14ac:dyDescent="0.2">
      <c r="W10534" s="15"/>
    </row>
    <row r="10535" spans="23:23" ht="0" hidden="1" customHeight="1" x14ac:dyDescent="0.2">
      <c r="W10535" s="15"/>
    </row>
    <row r="10536" spans="23:23" ht="0" hidden="1" customHeight="1" x14ac:dyDescent="0.2">
      <c r="W10536" s="15"/>
    </row>
    <row r="10537" spans="23:23" ht="0" hidden="1" customHeight="1" x14ac:dyDescent="0.2">
      <c r="W10537" s="15"/>
    </row>
    <row r="10538" spans="23:23" ht="0" hidden="1" customHeight="1" x14ac:dyDescent="0.2">
      <c r="W10538" s="15"/>
    </row>
    <row r="10539" spans="23:23" ht="0" hidden="1" customHeight="1" x14ac:dyDescent="0.2">
      <c r="W10539" s="15"/>
    </row>
    <row r="10540" spans="23:23" ht="0" hidden="1" customHeight="1" x14ac:dyDescent="0.2">
      <c r="W10540" s="15"/>
    </row>
    <row r="10541" spans="23:23" ht="0" hidden="1" customHeight="1" x14ac:dyDescent="0.2">
      <c r="W10541" s="15"/>
    </row>
    <row r="10542" spans="23:23" ht="0" hidden="1" customHeight="1" x14ac:dyDescent="0.2">
      <c r="W10542" s="15"/>
    </row>
    <row r="10543" spans="23:23" ht="0" hidden="1" customHeight="1" x14ac:dyDescent="0.2">
      <c r="W10543" s="15"/>
    </row>
    <row r="10544" spans="23:23" ht="0" hidden="1" customHeight="1" x14ac:dyDescent="0.2">
      <c r="W10544" s="15"/>
    </row>
    <row r="10545" spans="23:23" ht="0" hidden="1" customHeight="1" x14ac:dyDescent="0.2">
      <c r="W10545" s="15"/>
    </row>
    <row r="10546" spans="23:23" ht="0" hidden="1" customHeight="1" x14ac:dyDescent="0.2">
      <c r="W10546" s="15"/>
    </row>
    <row r="10547" spans="23:23" ht="0" hidden="1" customHeight="1" x14ac:dyDescent="0.2">
      <c r="W10547" s="15"/>
    </row>
    <row r="10548" spans="23:23" ht="0" hidden="1" customHeight="1" x14ac:dyDescent="0.2">
      <c r="W10548" s="15"/>
    </row>
    <row r="10549" spans="23:23" ht="0" hidden="1" customHeight="1" x14ac:dyDescent="0.2">
      <c r="W10549" s="15"/>
    </row>
    <row r="10550" spans="23:23" ht="0" hidden="1" customHeight="1" x14ac:dyDescent="0.2">
      <c r="W10550" s="15"/>
    </row>
    <row r="10551" spans="23:23" ht="0" hidden="1" customHeight="1" x14ac:dyDescent="0.2">
      <c r="W10551" s="15"/>
    </row>
    <row r="10552" spans="23:23" ht="0" hidden="1" customHeight="1" x14ac:dyDescent="0.2">
      <c r="W10552" s="15"/>
    </row>
    <row r="10553" spans="23:23" ht="0" hidden="1" customHeight="1" x14ac:dyDescent="0.2">
      <c r="W10553" s="15"/>
    </row>
    <row r="10554" spans="23:23" ht="0" hidden="1" customHeight="1" x14ac:dyDescent="0.2">
      <c r="W10554" s="15"/>
    </row>
    <row r="10555" spans="23:23" ht="0" hidden="1" customHeight="1" x14ac:dyDescent="0.2">
      <c r="W10555" s="15"/>
    </row>
    <row r="10556" spans="23:23" ht="0" hidden="1" customHeight="1" x14ac:dyDescent="0.2">
      <c r="W10556" s="15"/>
    </row>
    <row r="10557" spans="23:23" ht="0" hidden="1" customHeight="1" x14ac:dyDescent="0.2">
      <c r="W10557" s="15"/>
    </row>
    <row r="10558" spans="23:23" ht="0" hidden="1" customHeight="1" x14ac:dyDescent="0.2">
      <c r="W10558" s="15"/>
    </row>
    <row r="10559" spans="23:23" ht="0" hidden="1" customHeight="1" x14ac:dyDescent="0.2">
      <c r="W10559" s="15"/>
    </row>
    <row r="10560" spans="23:23" ht="0" hidden="1" customHeight="1" x14ac:dyDescent="0.2">
      <c r="W10560" s="15"/>
    </row>
    <row r="10561" spans="23:23" ht="0" hidden="1" customHeight="1" x14ac:dyDescent="0.2">
      <c r="W10561" s="15"/>
    </row>
    <row r="10562" spans="23:23" ht="0" hidden="1" customHeight="1" x14ac:dyDescent="0.2">
      <c r="W10562" s="15"/>
    </row>
    <row r="10563" spans="23:23" ht="0" hidden="1" customHeight="1" x14ac:dyDescent="0.2">
      <c r="W10563" s="15"/>
    </row>
    <row r="10564" spans="23:23" ht="0" hidden="1" customHeight="1" x14ac:dyDescent="0.2">
      <c r="W10564" s="15"/>
    </row>
    <row r="10565" spans="23:23" ht="0" hidden="1" customHeight="1" x14ac:dyDescent="0.2">
      <c r="W10565" s="15"/>
    </row>
    <row r="10566" spans="23:23" ht="0" hidden="1" customHeight="1" x14ac:dyDescent="0.2">
      <c r="W10566" s="15"/>
    </row>
    <row r="10567" spans="23:23" ht="0" hidden="1" customHeight="1" x14ac:dyDescent="0.2">
      <c r="W10567" s="15"/>
    </row>
    <row r="10568" spans="23:23" ht="0" hidden="1" customHeight="1" x14ac:dyDescent="0.2">
      <c r="W10568" s="15"/>
    </row>
    <row r="10569" spans="23:23" ht="0" hidden="1" customHeight="1" x14ac:dyDescent="0.2">
      <c r="W10569" s="15"/>
    </row>
    <row r="10570" spans="23:23" ht="0" hidden="1" customHeight="1" x14ac:dyDescent="0.2">
      <c r="W10570" s="15"/>
    </row>
    <row r="10571" spans="23:23" ht="0" hidden="1" customHeight="1" x14ac:dyDescent="0.2">
      <c r="W10571" s="15"/>
    </row>
    <row r="10572" spans="23:23" ht="0" hidden="1" customHeight="1" x14ac:dyDescent="0.2">
      <c r="W10572" s="15"/>
    </row>
    <row r="10573" spans="23:23" ht="0" hidden="1" customHeight="1" x14ac:dyDescent="0.2">
      <c r="W10573" s="15"/>
    </row>
    <row r="10574" spans="23:23" ht="0" hidden="1" customHeight="1" x14ac:dyDescent="0.2">
      <c r="W10574" s="15"/>
    </row>
    <row r="10575" spans="23:23" ht="0" hidden="1" customHeight="1" x14ac:dyDescent="0.2">
      <c r="W10575" s="15"/>
    </row>
    <row r="10576" spans="23:23" ht="0" hidden="1" customHeight="1" x14ac:dyDescent="0.2">
      <c r="W10576" s="15"/>
    </row>
    <row r="10577" spans="23:23" ht="0" hidden="1" customHeight="1" x14ac:dyDescent="0.2">
      <c r="W10577" s="15"/>
    </row>
    <row r="10578" spans="23:23" ht="0" hidden="1" customHeight="1" x14ac:dyDescent="0.2">
      <c r="W10578" s="15"/>
    </row>
    <row r="10579" spans="23:23" ht="0" hidden="1" customHeight="1" x14ac:dyDescent="0.2">
      <c r="W10579" s="15"/>
    </row>
    <row r="10580" spans="23:23" ht="0" hidden="1" customHeight="1" x14ac:dyDescent="0.2">
      <c r="W10580" s="15"/>
    </row>
    <row r="10581" spans="23:23" ht="0" hidden="1" customHeight="1" x14ac:dyDescent="0.2">
      <c r="W10581" s="15"/>
    </row>
    <row r="10582" spans="23:23" ht="0" hidden="1" customHeight="1" x14ac:dyDescent="0.2">
      <c r="W10582" s="15"/>
    </row>
    <row r="10583" spans="23:23" ht="0" hidden="1" customHeight="1" x14ac:dyDescent="0.2">
      <c r="W10583" s="15"/>
    </row>
    <row r="10584" spans="23:23" ht="0" hidden="1" customHeight="1" x14ac:dyDescent="0.2">
      <c r="W10584" s="15"/>
    </row>
    <row r="10585" spans="23:23" ht="0" hidden="1" customHeight="1" x14ac:dyDescent="0.2">
      <c r="W10585" s="15"/>
    </row>
    <row r="10586" spans="23:23" ht="0" hidden="1" customHeight="1" x14ac:dyDescent="0.2">
      <c r="W10586" s="15"/>
    </row>
    <row r="10587" spans="23:23" ht="0" hidden="1" customHeight="1" x14ac:dyDescent="0.2">
      <c r="W10587" s="15"/>
    </row>
    <row r="10588" spans="23:23" ht="0" hidden="1" customHeight="1" x14ac:dyDescent="0.2">
      <c r="W10588" s="15"/>
    </row>
    <row r="10589" spans="23:23" ht="0" hidden="1" customHeight="1" x14ac:dyDescent="0.2">
      <c r="W10589" s="15"/>
    </row>
    <row r="10590" spans="23:23" ht="0" hidden="1" customHeight="1" x14ac:dyDescent="0.2">
      <c r="W10590" s="15"/>
    </row>
    <row r="10591" spans="23:23" ht="0" hidden="1" customHeight="1" x14ac:dyDescent="0.2">
      <c r="W10591" s="15"/>
    </row>
    <row r="10592" spans="23:23" ht="0" hidden="1" customHeight="1" x14ac:dyDescent="0.2">
      <c r="W10592" s="15"/>
    </row>
    <row r="10593" spans="23:23" ht="0" hidden="1" customHeight="1" x14ac:dyDescent="0.2">
      <c r="W10593" s="15"/>
    </row>
    <row r="10594" spans="23:23" ht="0" hidden="1" customHeight="1" x14ac:dyDescent="0.2">
      <c r="W10594" s="15"/>
    </row>
    <row r="10595" spans="23:23" ht="0" hidden="1" customHeight="1" x14ac:dyDescent="0.2">
      <c r="W10595" s="15"/>
    </row>
    <row r="10596" spans="23:23" ht="0" hidden="1" customHeight="1" x14ac:dyDescent="0.2">
      <c r="W10596" s="15"/>
    </row>
    <row r="10597" spans="23:23" ht="0" hidden="1" customHeight="1" x14ac:dyDescent="0.2">
      <c r="W10597" s="15"/>
    </row>
    <row r="10598" spans="23:23" ht="0" hidden="1" customHeight="1" x14ac:dyDescent="0.2">
      <c r="W10598" s="15"/>
    </row>
    <row r="10599" spans="23:23" ht="0" hidden="1" customHeight="1" x14ac:dyDescent="0.2">
      <c r="W10599" s="15"/>
    </row>
    <row r="10600" spans="23:23" ht="0" hidden="1" customHeight="1" x14ac:dyDescent="0.2">
      <c r="W10600" s="15"/>
    </row>
    <row r="10601" spans="23:23" ht="0" hidden="1" customHeight="1" x14ac:dyDescent="0.2">
      <c r="W10601" s="15"/>
    </row>
    <row r="10602" spans="23:23" ht="0" hidden="1" customHeight="1" x14ac:dyDescent="0.2">
      <c r="W10602" s="15"/>
    </row>
    <row r="10603" spans="23:23" ht="0" hidden="1" customHeight="1" x14ac:dyDescent="0.2">
      <c r="W10603" s="15"/>
    </row>
    <row r="10604" spans="23:23" ht="0" hidden="1" customHeight="1" x14ac:dyDescent="0.2">
      <c r="W10604" s="15"/>
    </row>
    <row r="10605" spans="23:23" ht="0" hidden="1" customHeight="1" x14ac:dyDescent="0.2">
      <c r="W10605" s="15"/>
    </row>
    <row r="10606" spans="23:23" ht="0" hidden="1" customHeight="1" x14ac:dyDescent="0.2">
      <c r="W10606" s="15"/>
    </row>
    <row r="10607" spans="23:23" ht="0" hidden="1" customHeight="1" x14ac:dyDescent="0.2">
      <c r="W10607" s="15"/>
    </row>
    <row r="10608" spans="23:23" ht="0" hidden="1" customHeight="1" x14ac:dyDescent="0.2">
      <c r="W10608" s="15"/>
    </row>
    <row r="10609" spans="23:23" ht="0" hidden="1" customHeight="1" x14ac:dyDescent="0.2">
      <c r="W10609" s="15"/>
    </row>
    <row r="10610" spans="23:23" ht="0" hidden="1" customHeight="1" x14ac:dyDescent="0.2">
      <c r="W10610" s="15"/>
    </row>
    <row r="10611" spans="23:23" ht="0" hidden="1" customHeight="1" x14ac:dyDescent="0.2">
      <c r="W10611" s="15"/>
    </row>
    <row r="10612" spans="23:23" ht="0" hidden="1" customHeight="1" x14ac:dyDescent="0.2">
      <c r="W10612" s="15"/>
    </row>
    <row r="10613" spans="23:23" ht="0" hidden="1" customHeight="1" x14ac:dyDescent="0.2">
      <c r="W10613" s="15"/>
    </row>
    <row r="10614" spans="23:23" ht="0" hidden="1" customHeight="1" x14ac:dyDescent="0.2">
      <c r="W10614" s="15"/>
    </row>
    <row r="10615" spans="23:23" ht="0" hidden="1" customHeight="1" x14ac:dyDescent="0.2">
      <c r="W10615" s="15"/>
    </row>
    <row r="10616" spans="23:23" ht="0" hidden="1" customHeight="1" x14ac:dyDescent="0.2">
      <c r="W10616" s="15"/>
    </row>
    <row r="10617" spans="23:23" ht="0" hidden="1" customHeight="1" x14ac:dyDescent="0.2">
      <c r="W10617" s="15"/>
    </row>
    <row r="10618" spans="23:23" ht="0" hidden="1" customHeight="1" x14ac:dyDescent="0.2">
      <c r="W10618" s="15"/>
    </row>
    <row r="10619" spans="23:23" ht="0" hidden="1" customHeight="1" x14ac:dyDescent="0.2">
      <c r="W10619" s="15"/>
    </row>
    <row r="10620" spans="23:23" ht="0" hidden="1" customHeight="1" x14ac:dyDescent="0.2">
      <c r="W10620" s="15"/>
    </row>
    <row r="10621" spans="23:23" ht="0" hidden="1" customHeight="1" x14ac:dyDescent="0.2">
      <c r="W10621" s="15"/>
    </row>
    <row r="10622" spans="23:23" ht="0" hidden="1" customHeight="1" x14ac:dyDescent="0.2">
      <c r="W10622" s="15"/>
    </row>
    <row r="10623" spans="23:23" ht="0" hidden="1" customHeight="1" x14ac:dyDescent="0.2">
      <c r="W10623" s="15"/>
    </row>
    <row r="10624" spans="23:23" ht="0" hidden="1" customHeight="1" x14ac:dyDescent="0.2">
      <c r="W10624" s="15"/>
    </row>
    <row r="10625" spans="23:23" ht="0" hidden="1" customHeight="1" x14ac:dyDescent="0.2">
      <c r="W10625" s="15"/>
    </row>
    <row r="10626" spans="23:23" ht="0" hidden="1" customHeight="1" x14ac:dyDescent="0.2">
      <c r="W10626" s="15"/>
    </row>
    <row r="10627" spans="23:23" ht="0" hidden="1" customHeight="1" x14ac:dyDescent="0.2">
      <c r="W10627" s="15"/>
    </row>
    <row r="10628" spans="23:23" ht="0" hidden="1" customHeight="1" x14ac:dyDescent="0.2">
      <c r="W10628" s="15"/>
    </row>
    <row r="10629" spans="23:23" ht="0" hidden="1" customHeight="1" x14ac:dyDescent="0.2">
      <c r="W10629" s="15"/>
    </row>
    <row r="10630" spans="23:23" ht="0" hidden="1" customHeight="1" x14ac:dyDescent="0.2">
      <c r="W10630" s="15"/>
    </row>
    <row r="10631" spans="23:23" ht="0" hidden="1" customHeight="1" x14ac:dyDescent="0.2">
      <c r="W10631" s="15"/>
    </row>
    <row r="10632" spans="23:23" ht="0" hidden="1" customHeight="1" x14ac:dyDescent="0.2">
      <c r="W10632" s="15"/>
    </row>
    <row r="10633" spans="23:23" ht="0" hidden="1" customHeight="1" x14ac:dyDescent="0.2">
      <c r="W10633" s="15"/>
    </row>
    <row r="10634" spans="23:23" ht="0" hidden="1" customHeight="1" x14ac:dyDescent="0.2">
      <c r="W10634" s="15"/>
    </row>
    <row r="10635" spans="23:23" ht="0" hidden="1" customHeight="1" x14ac:dyDescent="0.2">
      <c r="W10635" s="15"/>
    </row>
    <row r="10636" spans="23:23" ht="0" hidden="1" customHeight="1" x14ac:dyDescent="0.2">
      <c r="W10636" s="15"/>
    </row>
    <row r="10637" spans="23:23" ht="0" hidden="1" customHeight="1" x14ac:dyDescent="0.2">
      <c r="W10637" s="15"/>
    </row>
    <row r="10638" spans="23:23" ht="0" hidden="1" customHeight="1" x14ac:dyDescent="0.2">
      <c r="W10638" s="15"/>
    </row>
    <row r="10639" spans="23:23" ht="0" hidden="1" customHeight="1" x14ac:dyDescent="0.2">
      <c r="W10639" s="15"/>
    </row>
    <row r="10640" spans="23:23" ht="0" hidden="1" customHeight="1" x14ac:dyDescent="0.2">
      <c r="W10640" s="15"/>
    </row>
    <row r="10641" spans="23:23" ht="0" hidden="1" customHeight="1" x14ac:dyDescent="0.2">
      <c r="W10641" s="15"/>
    </row>
    <row r="10642" spans="23:23" ht="0" hidden="1" customHeight="1" x14ac:dyDescent="0.2">
      <c r="W10642" s="15"/>
    </row>
    <row r="10643" spans="23:23" ht="0" hidden="1" customHeight="1" x14ac:dyDescent="0.2">
      <c r="W10643" s="15"/>
    </row>
    <row r="10644" spans="23:23" ht="0" hidden="1" customHeight="1" x14ac:dyDescent="0.2">
      <c r="W10644" s="15"/>
    </row>
    <row r="10645" spans="23:23" ht="0" hidden="1" customHeight="1" x14ac:dyDescent="0.2">
      <c r="W10645" s="15"/>
    </row>
    <row r="10646" spans="23:23" ht="0" hidden="1" customHeight="1" x14ac:dyDescent="0.2">
      <c r="W10646" s="15"/>
    </row>
    <row r="10647" spans="23:23" ht="0" hidden="1" customHeight="1" x14ac:dyDescent="0.2">
      <c r="W10647" s="15"/>
    </row>
    <row r="10648" spans="23:23" ht="0" hidden="1" customHeight="1" x14ac:dyDescent="0.2">
      <c r="W10648" s="15"/>
    </row>
    <row r="10649" spans="23:23" ht="0" hidden="1" customHeight="1" x14ac:dyDescent="0.2">
      <c r="W10649" s="15"/>
    </row>
    <row r="10650" spans="23:23" ht="0" hidden="1" customHeight="1" x14ac:dyDescent="0.2">
      <c r="W10650" s="15"/>
    </row>
    <row r="10651" spans="23:23" ht="0" hidden="1" customHeight="1" x14ac:dyDescent="0.2">
      <c r="W10651" s="15"/>
    </row>
    <row r="10652" spans="23:23" ht="0" hidden="1" customHeight="1" x14ac:dyDescent="0.2">
      <c r="W10652" s="15"/>
    </row>
    <row r="10653" spans="23:23" ht="0" hidden="1" customHeight="1" x14ac:dyDescent="0.2">
      <c r="W10653" s="15"/>
    </row>
    <row r="10654" spans="23:23" ht="0" hidden="1" customHeight="1" x14ac:dyDescent="0.2">
      <c r="W10654" s="15"/>
    </row>
    <row r="10655" spans="23:23" ht="0" hidden="1" customHeight="1" x14ac:dyDescent="0.2">
      <c r="W10655" s="15"/>
    </row>
    <row r="10656" spans="23:23" ht="0" hidden="1" customHeight="1" x14ac:dyDescent="0.2">
      <c r="W10656" s="15"/>
    </row>
    <row r="10657" spans="23:23" ht="0" hidden="1" customHeight="1" x14ac:dyDescent="0.2">
      <c r="W10657" s="15"/>
    </row>
    <row r="10658" spans="23:23" ht="0" hidden="1" customHeight="1" x14ac:dyDescent="0.2">
      <c r="W10658" s="15"/>
    </row>
    <row r="10659" spans="23:23" ht="0" hidden="1" customHeight="1" x14ac:dyDescent="0.2">
      <c r="W10659" s="15"/>
    </row>
    <row r="10660" spans="23:23" ht="0" hidden="1" customHeight="1" x14ac:dyDescent="0.2">
      <c r="W10660" s="15"/>
    </row>
    <row r="10661" spans="23:23" ht="0" hidden="1" customHeight="1" x14ac:dyDescent="0.2">
      <c r="W10661" s="15"/>
    </row>
    <row r="10662" spans="23:23" ht="0" hidden="1" customHeight="1" x14ac:dyDescent="0.2">
      <c r="W10662" s="15"/>
    </row>
    <row r="10663" spans="23:23" ht="0" hidden="1" customHeight="1" x14ac:dyDescent="0.2">
      <c r="W10663" s="15"/>
    </row>
    <row r="10664" spans="23:23" ht="0" hidden="1" customHeight="1" x14ac:dyDescent="0.2">
      <c r="W10664" s="15"/>
    </row>
    <row r="10665" spans="23:23" ht="0" hidden="1" customHeight="1" x14ac:dyDescent="0.2">
      <c r="W10665" s="15"/>
    </row>
    <row r="10666" spans="23:23" ht="0" hidden="1" customHeight="1" x14ac:dyDescent="0.2">
      <c r="W10666" s="15"/>
    </row>
    <row r="10667" spans="23:23" ht="0" hidden="1" customHeight="1" x14ac:dyDescent="0.2">
      <c r="W10667" s="15"/>
    </row>
    <row r="10668" spans="23:23" ht="0" hidden="1" customHeight="1" x14ac:dyDescent="0.2">
      <c r="W10668" s="15"/>
    </row>
    <row r="10669" spans="23:23" ht="0" hidden="1" customHeight="1" x14ac:dyDescent="0.2">
      <c r="W10669" s="15"/>
    </row>
    <row r="10670" spans="23:23" ht="0" hidden="1" customHeight="1" x14ac:dyDescent="0.2">
      <c r="W10670" s="15"/>
    </row>
    <row r="10671" spans="23:23" ht="0" hidden="1" customHeight="1" x14ac:dyDescent="0.2">
      <c r="W10671" s="15"/>
    </row>
    <row r="10672" spans="23:23" ht="0" hidden="1" customHeight="1" x14ac:dyDescent="0.2">
      <c r="W10672" s="15"/>
    </row>
    <row r="10673" spans="23:23" ht="0" hidden="1" customHeight="1" x14ac:dyDescent="0.2">
      <c r="W10673" s="15"/>
    </row>
    <row r="10674" spans="23:23" ht="0" hidden="1" customHeight="1" x14ac:dyDescent="0.2">
      <c r="W10674" s="15"/>
    </row>
    <row r="10675" spans="23:23" ht="0" hidden="1" customHeight="1" x14ac:dyDescent="0.2">
      <c r="W10675" s="15"/>
    </row>
    <row r="10676" spans="23:23" ht="0" hidden="1" customHeight="1" x14ac:dyDescent="0.2">
      <c r="W10676" s="15"/>
    </row>
    <row r="10677" spans="23:23" ht="0" hidden="1" customHeight="1" x14ac:dyDescent="0.2">
      <c r="W10677" s="15"/>
    </row>
    <row r="10678" spans="23:23" ht="0" hidden="1" customHeight="1" x14ac:dyDescent="0.2">
      <c r="W10678" s="15"/>
    </row>
    <row r="10679" spans="23:23" ht="0" hidden="1" customHeight="1" x14ac:dyDescent="0.2">
      <c r="W10679" s="15"/>
    </row>
    <row r="10680" spans="23:23" ht="0" hidden="1" customHeight="1" x14ac:dyDescent="0.2">
      <c r="W10680" s="15"/>
    </row>
    <row r="10681" spans="23:23" ht="0" hidden="1" customHeight="1" x14ac:dyDescent="0.2">
      <c r="W10681" s="15"/>
    </row>
    <row r="10682" spans="23:23" ht="0" hidden="1" customHeight="1" x14ac:dyDescent="0.2">
      <c r="W10682" s="15"/>
    </row>
    <row r="10683" spans="23:23" ht="0" hidden="1" customHeight="1" x14ac:dyDescent="0.2">
      <c r="W10683" s="15"/>
    </row>
    <row r="10684" spans="23:23" ht="0" hidden="1" customHeight="1" x14ac:dyDescent="0.2">
      <c r="W10684" s="15"/>
    </row>
    <row r="10685" spans="23:23" ht="0" hidden="1" customHeight="1" x14ac:dyDescent="0.2">
      <c r="W10685" s="15"/>
    </row>
    <row r="10686" spans="23:23" ht="0" hidden="1" customHeight="1" x14ac:dyDescent="0.2">
      <c r="W10686" s="15"/>
    </row>
    <row r="10687" spans="23:23" ht="0" hidden="1" customHeight="1" x14ac:dyDescent="0.2">
      <c r="W10687" s="15"/>
    </row>
    <row r="10688" spans="23:23" ht="0" hidden="1" customHeight="1" x14ac:dyDescent="0.2">
      <c r="W10688" s="15"/>
    </row>
    <row r="10689" spans="23:23" ht="0" hidden="1" customHeight="1" x14ac:dyDescent="0.2">
      <c r="W10689" s="15"/>
    </row>
    <row r="10690" spans="23:23" ht="0" hidden="1" customHeight="1" x14ac:dyDescent="0.2">
      <c r="W10690" s="15"/>
    </row>
    <row r="10691" spans="23:23" ht="0" hidden="1" customHeight="1" x14ac:dyDescent="0.2">
      <c r="W10691" s="15"/>
    </row>
    <row r="10692" spans="23:23" ht="0" hidden="1" customHeight="1" x14ac:dyDescent="0.2">
      <c r="W10692" s="15"/>
    </row>
    <row r="10693" spans="23:23" ht="0" hidden="1" customHeight="1" x14ac:dyDescent="0.2">
      <c r="W10693" s="15"/>
    </row>
    <row r="10694" spans="23:23" ht="0" hidden="1" customHeight="1" x14ac:dyDescent="0.2">
      <c r="W10694" s="15"/>
    </row>
    <row r="10695" spans="23:23" ht="0" hidden="1" customHeight="1" x14ac:dyDescent="0.2">
      <c r="W10695" s="15"/>
    </row>
    <row r="10696" spans="23:23" ht="0" hidden="1" customHeight="1" x14ac:dyDescent="0.2">
      <c r="W10696" s="15"/>
    </row>
    <row r="10697" spans="23:23" ht="0" hidden="1" customHeight="1" x14ac:dyDescent="0.2">
      <c r="W10697" s="15"/>
    </row>
    <row r="10698" spans="23:23" ht="0" hidden="1" customHeight="1" x14ac:dyDescent="0.2">
      <c r="W10698" s="15"/>
    </row>
    <row r="10699" spans="23:23" ht="0" hidden="1" customHeight="1" x14ac:dyDescent="0.2">
      <c r="W10699" s="15"/>
    </row>
    <row r="10700" spans="23:23" ht="0" hidden="1" customHeight="1" x14ac:dyDescent="0.2">
      <c r="W10700" s="15"/>
    </row>
    <row r="10701" spans="23:23" ht="0" hidden="1" customHeight="1" x14ac:dyDescent="0.2">
      <c r="W10701" s="15"/>
    </row>
    <row r="10702" spans="23:23" ht="0" hidden="1" customHeight="1" x14ac:dyDescent="0.2">
      <c r="W10702" s="15"/>
    </row>
    <row r="10703" spans="23:23" ht="0" hidden="1" customHeight="1" x14ac:dyDescent="0.2">
      <c r="W10703" s="15"/>
    </row>
    <row r="10704" spans="23:23" ht="0" hidden="1" customHeight="1" x14ac:dyDescent="0.2">
      <c r="W10704" s="15"/>
    </row>
    <row r="10705" spans="23:23" ht="0" hidden="1" customHeight="1" x14ac:dyDescent="0.2">
      <c r="W10705" s="15"/>
    </row>
    <row r="10706" spans="23:23" ht="0" hidden="1" customHeight="1" x14ac:dyDescent="0.2">
      <c r="W10706" s="15"/>
    </row>
    <row r="10707" spans="23:23" ht="0" hidden="1" customHeight="1" x14ac:dyDescent="0.2">
      <c r="W10707" s="15"/>
    </row>
    <row r="10708" spans="23:23" ht="0" hidden="1" customHeight="1" x14ac:dyDescent="0.2">
      <c r="W10708" s="15"/>
    </row>
    <row r="10709" spans="23:23" ht="0" hidden="1" customHeight="1" x14ac:dyDescent="0.2">
      <c r="W10709" s="15"/>
    </row>
    <row r="10710" spans="23:23" ht="0" hidden="1" customHeight="1" x14ac:dyDescent="0.2">
      <c r="W10710" s="15"/>
    </row>
    <row r="10711" spans="23:23" ht="0" hidden="1" customHeight="1" x14ac:dyDescent="0.2">
      <c r="W10711" s="15"/>
    </row>
    <row r="10712" spans="23:23" ht="0" hidden="1" customHeight="1" x14ac:dyDescent="0.2">
      <c r="W10712" s="15"/>
    </row>
    <row r="10713" spans="23:23" ht="0" hidden="1" customHeight="1" x14ac:dyDescent="0.2">
      <c r="W10713" s="15"/>
    </row>
    <row r="10714" spans="23:23" ht="0" hidden="1" customHeight="1" x14ac:dyDescent="0.2">
      <c r="W10714" s="15"/>
    </row>
    <row r="10715" spans="23:23" ht="0" hidden="1" customHeight="1" x14ac:dyDescent="0.2">
      <c r="W10715" s="15"/>
    </row>
    <row r="10716" spans="23:23" ht="0" hidden="1" customHeight="1" x14ac:dyDescent="0.2">
      <c r="W10716" s="15"/>
    </row>
    <row r="10717" spans="23:23" ht="0" hidden="1" customHeight="1" x14ac:dyDescent="0.2">
      <c r="W10717" s="15"/>
    </row>
    <row r="10718" spans="23:23" ht="0" hidden="1" customHeight="1" x14ac:dyDescent="0.2">
      <c r="W10718" s="15"/>
    </row>
    <row r="10719" spans="23:23" ht="0" hidden="1" customHeight="1" x14ac:dyDescent="0.2">
      <c r="W10719" s="15"/>
    </row>
    <row r="10720" spans="23:23" ht="0" hidden="1" customHeight="1" x14ac:dyDescent="0.2">
      <c r="W10720" s="15"/>
    </row>
    <row r="10721" spans="23:23" ht="0" hidden="1" customHeight="1" x14ac:dyDescent="0.2">
      <c r="W10721" s="15"/>
    </row>
    <row r="10722" spans="23:23" ht="0" hidden="1" customHeight="1" x14ac:dyDescent="0.2">
      <c r="W10722" s="15"/>
    </row>
    <row r="10723" spans="23:23" ht="0" hidden="1" customHeight="1" x14ac:dyDescent="0.2">
      <c r="W10723" s="15"/>
    </row>
    <row r="10724" spans="23:23" ht="0" hidden="1" customHeight="1" x14ac:dyDescent="0.2">
      <c r="W10724" s="15"/>
    </row>
    <row r="10725" spans="23:23" ht="0" hidden="1" customHeight="1" x14ac:dyDescent="0.2">
      <c r="W10725" s="15"/>
    </row>
    <row r="10726" spans="23:23" ht="0" hidden="1" customHeight="1" x14ac:dyDescent="0.2">
      <c r="W10726" s="15"/>
    </row>
    <row r="10727" spans="23:23" ht="0" hidden="1" customHeight="1" x14ac:dyDescent="0.2">
      <c r="W10727" s="15"/>
    </row>
    <row r="10728" spans="23:23" ht="0" hidden="1" customHeight="1" x14ac:dyDescent="0.2">
      <c r="W10728" s="15"/>
    </row>
    <row r="10729" spans="23:23" ht="0" hidden="1" customHeight="1" x14ac:dyDescent="0.2">
      <c r="W10729" s="15"/>
    </row>
    <row r="10730" spans="23:23" ht="0" hidden="1" customHeight="1" x14ac:dyDescent="0.2">
      <c r="W10730" s="15"/>
    </row>
    <row r="10731" spans="23:23" ht="0" hidden="1" customHeight="1" x14ac:dyDescent="0.2">
      <c r="W10731" s="15"/>
    </row>
    <row r="10732" spans="23:23" ht="0" hidden="1" customHeight="1" x14ac:dyDescent="0.2">
      <c r="W10732" s="15"/>
    </row>
    <row r="10733" spans="23:23" ht="0" hidden="1" customHeight="1" x14ac:dyDescent="0.2">
      <c r="W10733" s="15"/>
    </row>
    <row r="10734" spans="23:23" ht="0" hidden="1" customHeight="1" x14ac:dyDescent="0.2">
      <c r="W10734" s="15"/>
    </row>
    <row r="10735" spans="23:23" ht="0" hidden="1" customHeight="1" x14ac:dyDescent="0.2">
      <c r="W10735" s="15"/>
    </row>
    <row r="10736" spans="23:23" ht="0" hidden="1" customHeight="1" x14ac:dyDescent="0.2">
      <c r="W10736" s="15"/>
    </row>
    <row r="10737" spans="23:23" ht="0" hidden="1" customHeight="1" x14ac:dyDescent="0.2">
      <c r="W10737" s="15"/>
    </row>
    <row r="10738" spans="23:23" ht="0" hidden="1" customHeight="1" x14ac:dyDescent="0.2">
      <c r="W10738" s="15"/>
    </row>
    <row r="10739" spans="23:23" ht="0" hidden="1" customHeight="1" x14ac:dyDescent="0.2">
      <c r="W10739" s="15"/>
    </row>
    <row r="10740" spans="23:23" ht="0" hidden="1" customHeight="1" x14ac:dyDescent="0.2">
      <c r="W10740" s="15"/>
    </row>
    <row r="10741" spans="23:23" ht="0" hidden="1" customHeight="1" x14ac:dyDescent="0.2">
      <c r="W10741" s="15"/>
    </row>
    <row r="10742" spans="23:23" ht="0" hidden="1" customHeight="1" x14ac:dyDescent="0.2">
      <c r="W10742" s="15"/>
    </row>
    <row r="10743" spans="23:23" ht="0" hidden="1" customHeight="1" x14ac:dyDescent="0.2">
      <c r="W10743" s="15"/>
    </row>
    <row r="10744" spans="23:23" ht="0" hidden="1" customHeight="1" x14ac:dyDescent="0.2">
      <c r="W10744" s="15"/>
    </row>
    <row r="10745" spans="23:23" ht="0" hidden="1" customHeight="1" x14ac:dyDescent="0.2">
      <c r="W10745" s="15"/>
    </row>
    <row r="10746" spans="23:23" ht="0" hidden="1" customHeight="1" x14ac:dyDescent="0.2">
      <c r="W10746" s="15"/>
    </row>
    <row r="10747" spans="23:23" ht="0" hidden="1" customHeight="1" x14ac:dyDescent="0.2">
      <c r="W10747" s="15"/>
    </row>
    <row r="10748" spans="23:23" ht="0" hidden="1" customHeight="1" x14ac:dyDescent="0.2">
      <c r="W10748" s="15"/>
    </row>
    <row r="10749" spans="23:23" ht="0" hidden="1" customHeight="1" x14ac:dyDescent="0.2">
      <c r="W10749" s="15"/>
    </row>
    <row r="10750" spans="23:23" ht="0" hidden="1" customHeight="1" x14ac:dyDescent="0.2">
      <c r="W10750" s="15"/>
    </row>
    <row r="10751" spans="23:23" ht="0" hidden="1" customHeight="1" x14ac:dyDescent="0.2">
      <c r="W10751" s="15"/>
    </row>
    <row r="10752" spans="23:23" ht="0" hidden="1" customHeight="1" x14ac:dyDescent="0.2">
      <c r="W10752" s="15"/>
    </row>
    <row r="10753" spans="23:23" ht="0" hidden="1" customHeight="1" x14ac:dyDescent="0.2">
      <c r="W10753" s="15"/>
    </row>
    <row r="10754" spans="23:23" ht="0" hidden="1" customHeight="1" x14ac:dyDescent="0.2">
      <c r="W10754" s="15"/>
    </row>
    <row r="10755" spans="23:23" ht="0" hidden="1" customHeight="1" x14ac:dyDescent="0.2">
      <c r="W10755" s="15"/>
    </row>
    <row r="10756" spans="23:23" ht="0" hidden="1" customHeight="1" x14ac:dyDescent="0.2">
      <c r="W10756" s="15"/>
    </row>
    <row r="10757" spans="23:23" ht="0" hidden="1" customHeight="1" x14ac:dyDescent="0.2">
      <c r="W10757" s="15"/>
    </row>
    <row r="10758" spans="23:23" ht="0" hidden="1" customHeight="1" x14ac:dyDescent="0.2">
      <c r="W10758" s="15"/>
    </row>
    <row r="10759" spans="23:23" ht="0" hidden="1" customHeight="1" x14ac:dyDescent="0.2">
      <c r="W10759" s="15"/>
    </row>
    <row r="10760" spans="23:23" ht="0" hidden="1" customHeight="1" x14ac:dyDescent="0.2">
      <c r="W10760" s="15"/>
    </row>
    <row r="10761" spans="23:23" ht="0" hidden="1" customHeight="1" x14ac:dyDescent="0.2">
      <c r="W10761" s="15"/>
    </row>
    <row r="10762" spans="23:23" ht="0" hidden="1" customHeight="1" x14ac:dyDescent="0.2">
      <c r="W10762" s="15"/>
    </row>
    <row r="10763" spans="23:23" ht="0" hidden="1" customHeight="1" x14ac:dyDescent="0.2">
      <c r="W10763" s="15"/>
    </row>
    <row r="10764" spans="23:23" ht="0" hidden="1" customHeight="1" x14ac:dyDescent="0.2">
      <c r="W10764" s="15"/>
    </row>
    <row r="10765" spans="23:23" ht="0" hidden="1" customHeight="1" x14ac:dyDescent="0.2">
      <c r="W10765" s="15"/>
    </row>
    <row r="10766" spans="23:23" ht="0" hidden="1" customHeight="1" x14ac:dyDescent="0.2">
      <c r="W10766" s="15"/>
    </row>
    <row r="10767" spans="23:23" ht="0" hidden="1" customHeight="1" x14ac:dyDescent="0.2">
      <c r="W10767" s="15"/>
    </row>
    <row r="10768" spans="23:23" ht="0" hidden="1" customHeight="1" x14ac:dyDescent="0.2">
      <c r="W10768" s="15"/>
    </row>
    <row r="10769" spans="23:23" ht="0" hidden="1" customHeight="1" x14ac:dyDescent="0.2">
      <c r="W10769" s="15"/>
    </row>
    <row r="10770" spans="23:23" ht="0" hidden="1" customHeight="1" x14ac:dyDescent="0.2">
      <c r="W10770" s="15"/>
    </row>
    <row r="10771" spans="23:23" ht="0" hidden="1" customHeight="1" x14ac:dyDescent="0.2">
      <c r="W10771" s="15"/>
    </row>
    <row r="10772" spans="23:23" ht="0" hidden="1" customHeight="1" x14ac:dyDescent="0.2">
      <c r="W10772" s="15"/>
    </row>
    <row r="10773" spans="23:23" ht="0" hidden="1" customHeight="1" x14ac:dyDescent="0.2">
      <c r="W10773" s="15"/>
    </row>
    <row r="10774" spans="23:23" ht="0" hidden="1" customHeight="1" x14ac:dyDescent="0.2">
      <c r="W10774" s="15"/>
    </row>
    <row r="10775" spans="23:23" ht="0" hidden="1" customHeight="1" x14ac:dyDescent="0.2">
      <c r="W10775" s="15"/>
    </row>
    <row r="10776" spans="23:23" ht="0" hidden="1" customHeight="1" x14ac:dyDescent="0.2">
      <c r="W10776" s="15"/>
    </row>
    <row r="10777" spans="23:23" ht="0" hidden="1" customHeight="1" x14ac:dyDescent="0.2">
      <c r="W10777" s="15"/>
    </row>
    <row r="10778" spans="23:23" ht="0" hidden="1" customHeight="1" x14ac:dyDescent="0.2">
      <c r="W10778" s="15"/>
    </row>
    <row r="10779" spans="23:23" ht="0" hidden="1" customHeight="1" x14ac:dyDescent="0.2">
      <c r="W10779" s="15"/>
    </row>
    <row r="10780" spans="23:23" ht="0" hidden="1" customHeight="1" x14ac:dyDescent="0.2">
      <c r="W10780" s="15"/>
    </row>
    <row r="10781" spans="23:23" ht="0" hidden="1" customHeight="1" x14ac:dyDescent="0.2">
      <c r="W10781" s="15"/>
    </row>
    <row r="10782" spans="23:23" ht="0" hidden="1" customHeight="1" x14ac:dyDescent="0.2">
      <c r="W10782" s="15"/>
    </row>
    <row r="10783" spans="23:23" ht="0" hidden="1" customHeight="1" x14ac:dyDescent="0.2">
      <c r="W10783" s="15"/>
    </row>
    <row r="10784" spans="23:23" ht="0" hidden="1" customHeight="1" x14ac:dyDescent="0.2">
      <c r="W10784" s="15"/>
    </row>
    <row r="10785" spans="23:23" ht="0" hidden="1" customHeight="1" x14ac:dyDescent="0.2">
      <c r="W10785" s="15"/>
    </row>
    <row r="10786" spans="23:23" ht="0" hidden="1" customHeight="1" x14ac:dyDescent="0.2">
      <c r="W10786" s="15"/>
    </row>
    <row r="10787" spans="23:23" ht="0" hidden="1" customHeight="1" x14ac:dyDescent="0.2">
      <c r="W10787" s="15"/>
    </row>
    <row r="10788" spans="23:23" ht="0" hidden="1" customHeight="1" x14ac:dyDescent="0.2">
      <c r="W10788" s="15"/>
    </row>
    <row r="10789" spans="23:23" ht="0" hidden="1" customHeight="1" x14ac:dyDescent="0.2">
      <c r="W10789" s="15"/>
    </row>
    <row r="10790" spans="23:23" ht="0" hidden="1" customHeight="1" x14ac:dyDescent="0.2">
      <c r="W10790" s="15"/>
    </row>
    <row r="10791" spans="23:23" ht="0" hidden="1" customHeight="1" x14ac:dyDescent="0.2">
      <c r="W10791" s="15"/>
    </row>
    <row r="10792" spans="23:23" ht="0" hidden="1" customHeight="1" x14ac:dyDescent="0.2">
      <c r="W10792" s="15"/>
    </row>
    <row r="10793" spans="23:23" ht="0" hidden="1" customHeight="1" x14ac:dyDescent="0.2">
      <c r="W10793" s="15"/>
    </row>
    <row r="10794" spans="23:23" ht="0" hidden="1" customHeight="1" x14ac:dyDescent="0.2">
      <c r="W10794" s="15"/>
    </row>
    <row r="10795" spans="23:23" ht="0" hidden="1" customHeight="1" x14ac:dyDescent="0.2">
      <c r="W10795" s="15"/>
    </row>
    <row r="10796" spans="23:23" ht="0" hidden="1" customHeight="1" x14ac:dyDescent="0.2">
      <c r="W10796" s="15"/>
    </row>
    <row r="10797" spans="23:23" ht="0" hidden="1" customHeight="1" x14ac:dyDescent="0.2">
      <c r="W10797" s="15"/>
    </row>
    <row r="10798" spans="23:23" ht="0" hidden="1" customHeight="1" x14ac:dyDescent="0.2">
      <c r="W10798" s="15"/>
    </row>
    <row r="10799" spans="23:23" ht="0" hidden="1" customHeight="1" x14ac:dyDescent="0.2">
      <c r="W10799" s="15"/>
    </row>
    <row r="10800" spans="23:23" ht="0" hidden="1" customHeight="1" x14ac:dyDescent="0.2">
      <c r="W10800" s="15"/>
    </row>
    <row r="10801" spans="23:23" ht="0" hidden="1" customHeight="1" x14ac:dyDescent="0.2">
      <c r="W10801" s="15"/>
    </row>
    <row r="10802" spans="23:23" ht="0" hidden="1" customHeight="1" x14ac:dyDescent="0.2">
      <c r="W10802" s="15"/>
    </row>
    <row r="10803" spans="23:23" ht="0" hidden="1" customHeight="1" x14ac:dyDescent="0.2">
      <c r="W10803" s="15"/>
    </row>
    <row r="10804" spans="23:23" ht="0" hidden="1" customHeight="1" x14ac:dyDescent="0.2">
      <c r="W10804" s="15"/>
    </row>
    <row r="10805" spans="23:23" ht="0" hidden="1" customHeight="1" x14ac:dyDescent="0.2">
      <c r="W10805" s="15"/>
    </row>
    <row r="10806" spans="23:23" ht="0" hidden="1" customHeight="1" x14ac:dyDescent="0.2">
      <c r="W10806" s="15"/>
    </row>
    <row r="10807" spans="23:23" ht="0" hidden="1" customHeight="1" x14ac:dyDescent="0.2">
      <c r="W10807" s="15"/>
    </row>
    <row r="10808" spans="23:23" ht="0" hidden="1" customHeight="1" x14ac:dyDescent="0.2">
      <c r="W10808" s="15"/>
    </row>
    <row r="10809" spans="23:23" ht="0" hidden="1" customHeight="1" x14ac:dyDescent="0.2">
      <c r="W10809" s="15"/>
    </row>
    <row r="10810" spans="23:23" ht="0" hidden="1" customHeight="1" x14ac:dyDescent="0.2">
      <c r="W10810" s="15"/>
    </row>
    <row r="10811" spans="23:23" ht="0" hidden="1" customHeight="1" x14ac:dyDescent="0.2">
      <c r="W10811" s="15"/>
    </row>
    <row r="10812" spans="23:23" ht="0" hidden="1" customHeight="1" x14ac:dyDescent="0.2">
      <c r="W10812" s="15"/>
    </row>
    <row r="10813" spans="23:23" ht="0" hidden="1" customHeight="1" x14ac:dyDescent="0.2">
      <c r="W10813" s="15"/>
    </row>
    <row r="10814" spans="23:23" ht="0" hidden="1" customHeight="1" x14ac:dyDescent="0.2">
      <c r="W10814" s="15"/>
    </row>
    <row r="10815" spans="23:23" ht="0" hidden="1" customHeight="1" x14ac:dyDescent="0.2">
      <c r="W10815" s="15"/>
    </row>
    <row r="10816" spans="23:23" ht="0" hidden="1" customHeight="1" x14ac:dyDescent="0.2">
      <c r="W10816" s="15"/>
    </row>
    <row r="10817" spans="23:23" ht="0" hidden="1" customHeight="1" x14ac:dyDescent="0.2">
      <c r="W10817" s="15"/>
    </row>
    <row r="10818" spans="23:23" ht="0" hidden="1" customHeight="1" x14ac:dyDescent="0.2">
      <c r="W10818" s="15"/>
    </row>
    <row r="10819" spans="23:23" ht="0" hidden="1" customHeight="1" x14ac:dyDescent="0.2">
      <c r="W10819" s="15"/>
    </row>
    <row r="10820" spans="23:23" ht="0" hidden="1" customHeight="1" x14ac:dyDescent="0.2">
      <c r="W10820" s="15"/>
    </row>
    <row r="10821" spans="23:23" ht="0" hidden="1" customHeight="1" x14ac:dyDescent="0.2">
      <c r="W10821" s="15"/>
    </row>
    <row r="10822" spans="23:23" ht="0" hidden="1" customHeight="1" x14ac:dyDescent="0.2">
      <c r="W10822" s="15"/>
    </row>
    <row r="10823" spans="23:23" ht="0" hidden="1" customHeight="1" x14ac:dyDescent="0.2">
      <c r="W10823" s="15"/>
    </row>
    <row r="10824" spans="23:23" ht="0" hidden="1" customHeight="1" x14ac:dyDescent="0.2">
      <c r="W10824" s="15"/>
    </row>
    <row r="10825" spans="23:23" ht="0" hidden="1" customHeight="1" x14ac:dyDescent="0.2">
      <c r="W10825" s="15"/>
    </row>
    <row r="10826" spans="23:23" ht="0" hidden="1" customHeight="1" x14ac:dyDescent="0.2">
      <c r="W10826" s="15"/>
    </row>
    <row r="10827" spans="23:23" ht="0" hidden="1" customHeight="1" x14ac:dyDescent="0.2">
      <c r="W10827" s="15"/>
    </row>
    <row r="10828" spans="23:23" ht="0" hidden="1" customHeight="1" x14ac:dyDescent="0.2">
      <c r="W10828" s="15"/>
    </row>
    <row r="10829" spans="23:23" ht="0" hidden="1" customHeight="1" x14ac:dyDescent="0.2">
      <c r="W10829" s="15"/>
    </row>
    <row r="10830" spans="23:23" ht="0" hidden="1" customHeight="1" x14ac:dyDescent="0.2">
      <c r="W10830" s="15"/>
    </row>
    <row r="10831" spans="23:23" ht="0" hidden="1" customHeight="1" x14ac:dyDescent="0.2">
      <c r="W10831" s="15"/>
    </row>
    <row r="10832" spans="23:23" ht="0" hidden="1" customHeight="1" x14ac:dyDescent="0.2">
      <c r="W10832" s="15"/>
    </row>
    <row r="10833" spans="23:23" ht="0" hidden="1" customHeight="1" x14ac:dyDescent="0.2">
      <c r="W10833" s="15"/>
    </row>
    <row r="10834" spans="23:23" ht="0" hidden="1" customHeight="1" x14ac:dyDescent="0.2">
      <c r="W10834" s="15"/>
    </row>
    <row r="10835" spans="23:23" ht="0" hidden="1" customHeight="1" x14ac:dyDescent="0.2">
      <c r="W10835" s="15"/>
    </row>
    <row r="10836" spans="23:23" ht="0" hidden="1" customHeight="1" x14ac:dyDescent="0.2">
      <c r="W10836" s="15"/>
    </row>
    <row r="10837" spans="23:23" ht="0" hidden="1" customHeight="1" x14ac:dyDescent="0.2">
      <c r="W10837" s="15"/>
    </row>
    <row r="10838" spans="23:23" ht="0" hidden="1" customHeight="1" x14ac:dyDescent="0.2">
      <c r="W10838" s="15"/>
    </row>
    <row r="10839" spans="23:23" ht="0" hidden="1" customHeight="1" x14ac:dyDescent="0.2">
      <c r="W10839" s="15"/>
    </row>
    <row r="10840" spans="23:23" ht="0" hidden="1" customHeight="1" x14ac:dyDescent="0.2">
      <c r="W10840" s="15"/>
    </row>
    <row r="10841" spans="23:23" ht="0" hidden="1" customHeight="1" x14ac:dyDescent="0.2">
      <c r="W10841" s="15"/>
    </row>
    <row r="10842" spans="23:23" ht="0" hidden="1" customHeight="1" x14ac:dyDescent="0.2">
      <c r="W10842" s="15"/>
    </row>
    <row r="10843" spans="23:23" ht="0" hidden="1" customHeight="1" x14ac:dyDescent="0.2">
      <c r="W10843" s="15"/>
    </row>
    <row r="10844" spans="23:23" ht="0" hidden="1" customHeight="1" x14ac:dyDescent="0.2">
      <c r="W10844" s="15"/>
    </row>
    <row r="10845" spans="23:23" ht="0" hidden="1" customHeight="1" x14ac:dyDescent="0.2">
      <c r="W10845" s="15"/>
    </row>
    <row r="10846" spans="23:23" ht="0" hidden="1" customHeight="1" x14ac:dyDescent="0.2">
      <c r="W10846" s="15"/>
    </row>
    <row r="10847" spans="23:23" ht="0" hidden="1" customHeight="1" x14ac:dyDescent="0.2">
      <c r="W10847" s="15"/>
    </row>
    <row r="10848" spans="23:23" ht="0" hidden="1" customHeight="1" x14ac:dyDescent="0.2">
      <c r="W10848" s="15"/>
    </row>
    <row r="10849" spans="23:23" ht="0" hidden="1" customHeight="1" x14ac:dyDescent="0.2">
      <c r="W10849" s="15"/>
    </row>
    <row r="10850" spans="23:23" ht="0" hidden="1" customHeight="1" x14ac:dyDescent="0.2">
      <c r="W10850" s="15"/>
    </row>
    <row r="10851" spans="23:23" ht="0" hidden="1" customHeight="1" x14ac:dyDescent="0.2">
      <c r="W10851" s="15"/>
    </row>
    <row r="10852" spans="23:23" ht="0" hidden="1" customHeight="1" x14ac:dyDescent="0.2">
      <c r="W10852" s="15"/>
    </row>
    <row r="10853" spans="23:23" ht="0" hidden="1" customHeight="1" x14ac:dyDescent="0.2">
      <c r="W10853" s="15"/>
    </row>
    <row r="10854" spans="23:23" ht="0" hidden="1" customHeight="1" x14ac:dyDescent="0.2">
      <c r="W10854" s="15"/>
    </row>
    <row r="10855" spans="23:23" ht="0" hidden="1" customHeight="1" x14ac:dyDescent="0.2">
      <c r="W10855" s="15"/>
    </row>
    <row r="10856" spans="23:23" ht="0" hidden="1" customHeight="1" x14ac:dyDescent="0.2">
      <c r="W10856" s="15"/>
    </row>
    <row r="10857" spans="23:23" ht="0" hidden="1" customHeight="1" x14ac:dyDescent="0.2">
      <c r="W10857" s="15"/>
    </row>
    <row r="10858" spans="23:23" ht="0" hidden="1" customHeight="1" x14ac:dyDescent="0.2">
      <c r="W10858" s="15"/>
    </row>
    <row r="10859" spans="23:23" ht="0" hidden="1" customHeight="1" x14ac:dyDescent="0.2">
      <c r="W10859" s="15"/>
    </row>
    <row r="10860" spans="23:23" ht="0" hidden="1" customHeight="1" x14ac:dyDescent="0.2">
      <c r="W10860" s="15"/>
    </row>
    <row r="10861" spans="23:23" ht="0" hidden="1" customHeight="1" x14ac:dyDescent="0.2">
      <c r="W10861" s="15"/>
    </row>
    <row r="10862" spans="23:23" ht="0" hidden="1" customHeight="1" x14ac:dyDescent="0.2">
      <c r="W10862" s="15"/>
    </row>
    <row r="10863" spans="23:23" ht="0" hidden="1" customHeight="1" x14ac:dyDescent="0.2">
      <c r="W10863" s="15"/>
    </row>
    <row r="10864" spans="23:23" ht="0" hidden="1" customHeight="1" x14ac:dyDescent="0.2">
      <c r="W10864" s="15"/>
    </row>
    <row r="10865" spans="23:23" ht="0" hidden="1" customHeight="1" x14ac:dyDescent="0.2">
      <c r="W10865" s="15"/>
    </row>
    <row r="10866" spans="23:23" ht="0" hidden="1" customHeight="1" x14ac:dyDescent="0.2">
      <c r="W10866" s="15"/>
    </row>
    <row r="10867" spans="23:23" ht="0" hidden="1" customHeight="1" x14ac:dyDescent="0.2">
      <c r="W10867" s="15"/>
    </row>
    <row r="10868" spans="23:23" ht="0" hidden="1" customHeight="1" x14ac:dyDescent="0.2">
      <c r="W10868" s="15"/>
    </row>
    <row r="10869" spans="23:23" ht="0" hidden="1" customHeight="1" x14ac:dyDescent="0.2">
      <c r="W10869" s="15"/>
    </row>
    <row r="10870" spans="23:23" ht="0" hidden="1" customHeight="1" x14ac:dyDescent="0.2">
      <c r="W10870" s="15"/>
    </row>
    <row r="10871" spans="23:23" ht="0" hidden="1" customHeight="1" x14ac:dyDescent="0.2">
      <c r="W10871" s="15"/>
    </row>
    <row r="10872" spans="23:23" ht="0" hidden="1" customHeight="1" x14ac:dyDescent="0.2">
      <c r="W10872" s="15"/>
    </row>
    <row r="10873" spans="23:23" ht="0" hidden="1" customHeight="1" x14ac:dyDescent="0.2">
      <c r="W10873" s="15"/>
    </row>
    <row r="10874" spans="23:23" ht="0" hidden="1" customHeight="1" x14ac:dyDescent="0.2">
      <c r="W10874" s="15"/>
    </row>
    <row r="10875" spans="23:23" ht="0" hidden="1" customHeight="1" x14ac:dyDescent="0.2">
      <c r="W10875" s="15"/>
    </row>
    <row r="10876" spans="23:23" ht="0" hidden="1" customHeight="1" x14ac:dyDescent="0.2">
      <c r="W10876" s="15"/>
    </row>
    <row r="10877" spans="23:23" ht="0" hidden="1" customHeight="1" x14ac:dyDescent="0.2">
      <c r="W10877" s="15"/>
    </row>
    <row r="10878" spans="23:23" ht="0" hidden="1" customHeight="1" x14ac:dyDescent="0.2">
      <c r="W10878" s="15"/>
    </row>
    <row r="10879" spans="23:23" ht="0" hidden="1" customHeight="1" x14ac:dyDescent="0.2">
      <c r="W10879" s="15"/>
    </row>
    <row r="10880" spans="23:23" ht="0" hidden="1" customHeight="1" x14ac:dyDescent="0.2">
      <c r="W10880" s="15"/>
    </row>
    <row r="10881" spans="23:23" ht="0" hidden="1" customHeight="1" x14ac:dyDescent="0.2">
      <c r="W10881" s="15"/>
    </row>
    <row r="10882" spans="23:23" ht="0" hidden="1" customHeight="1" x14ac:dyDescent="0.2">
      <c r="W10882" s="15"/>
    </row>
    <row r="10883" spans="23:23" ht="0" hidden="1" customHeight="1" x14ac:dyDescent="0.2">
      <c r="W10883" s="15"/>
    </row>
    <row r="10884" spans="23:23" ht="0" hidden="1" customHeight="1" x14ac:dyDescent="0.2">
      <c r="W10884" s="15"/>
    </row>
    <row r="10885" spans="23:23" ht="0" hidden="1" customHeight="1" x14ac:dyDescent="0.2">
      <c r="W10885" s="15"/>
    </row>
    <row r="10886" spans="23:23" ht="0" hidden="1" customHeight="1" x14ac:dyDescent="0.2">
      <c r="W10886" s="15"/>
    </row>
    <row r="10887" spans="23:23" ht="0" hidden="1" customHeight="1" x14ac:dyDescent="0.2">
      <c r="W10887" s="15"/>
    </row>
    <row r="10888" spans="23:23" ht="0" hidden="1" customHeight="1" x14ac:dyDescent="0.2">
      <c r="W10888" s="15"/>
    </row>
    <row r="10889" spans="23:23" ht="0" hidden="1" customHeight="1" x14ac:dyDescent="0.2">
      <c r="W10889" s="15"/>
    </row>
    <row r="10890" spans="23:23" ht="0" hidden="1" customHeight="1" x14ac:dyDescent="0.2">
      <c r="W10890" s="15"/>
    </row>
    <row r="10891" spans="23:23" ht="0" hidden="1" customHeight="1" x14ac:dyDescent="0.2">
      <c r="W10891" s="15"/>
    </row>
    <row r="10892" spans="23:23" ht="0" hidden="1" customHeight="1" x14ac:dyDescent="0.2">
      <c r="W10892" s="15"/>
    </row>
    <row r="10893" spans="23:23" ht="0" hidden="1" customHeight="1" x14ac:dyDescent="0.2">
      <c r="W10893" s="15"/>
    </row>
    <row r="10894" spans="23:23" ht="0" hidden="1" customHeight="1" x14ac:dyDescent="0.2">
      <c r="W10894" s="15"/>
    </row>
    <row r="10895" spans="23:23" ht="0" hidden="1" customHeight="1" x14ac:dyDescent="0.2">
      <c r="W10895" s="15"/>
    </row>
    <row r="10896" spans="23:23" ht="0" hidden="1" customHeight="1" x14ac:dyDescent="0.2">
      <c r="W10896" s="15"/>
    </row>
    <row r="10897" spans="23:23" ht="0" hidden="1" customHeight="1" x14ac:dyDescent="0.2">
      <c r="W10897" s="15"/>
    </row>
    <row r="10898" spans="23:23" ht="0" hidden="1" customHeight="1" x14ac:dyDescent="0.2">
      <c r="W10898" s="15"/>
    </row>
    <row r="10899" spans="23:23" ht="0" hidden="1" customHeight="1" x14ac:dyDescent="0.2">
      <c r="W10899" s="15"/>
    </row>
    <row r="10900" spans="23:23" ht="0" hidden="1" customHeight="1" x14ac:dyDescent="0.2">
      <c r="W10900" s="15"/>
    </row>
    <row r="10901" spans="23:23" ht="0" hidden="1" customHeight="1" x14ac:dyDescent="0.2">
      <c r="W10901" s="15"/>
    </row>
    <row r="10902" spans="23:23" ht="0" hidden="1" customHeight="1" x14ac:dyDescent="0.2">
      <c r="W10902" s="15"/>
    </row>
    <row r="10903" spans="23:23" ht="0" hidden="1" customHeight="1" x14ac:dyDescent="0.2">
      <c r="W10903" s="15"/>
    </row>
    <row r="10904" spans="23:23" ht="0" hidden="1" customHeight="1" x14ac:dyDescent="0.2">
      <c r="W10904" s="15"/>
    </row>
    <row r="10905" spans="23:23" ht="0" hidden="1" customHeight="1" x14ac:dyDescent="0.2">
      <c r="W10905" s="15"/>
    </row>
    <row r="10906" spans="23:23" ht="0" hidden="1" customHeight="1" x14ac:dyDescent="0.2">
      <c r="W10906" s="15"/>
    </row>
    <row r="10907" spans="23:23" ht="0" hidden="1" customHeight="1" x14ac:dyDescent="0.2">
      <c r="W10907" s="15"/>
    </row>
    <row r="10908" spans="23:23" ht="0" hidden="1" customHeight="1" x14ac:dyDescent="0.2">
      <c r="W10908" s="15"/>
    </row>
    <row r="10909" spans="23:23" ht="0" hidden="1" customHeight="1" x14ac:dyDescent="0.2">
      <c r="W10909" s="15"/>
    </row>
    <row r="10910" spans="23:23" ht="0" hidden="1" customHeight="1" x14ac:dyDescent="0.2">
      <c r="W10910" s="15"/>
    </row>
    <row r="10911" spans="23:23" ht="0" hidden="1" customHeight="1" x14ac:dyDescent="0.2">
      <c r="W10911" s="15"/>
    </row>
    <row r="10912" spans="23:23" ht="0" hidden="1" customHeight="1" x14ac:dyDescent="0.2">
      <c r="W10912" s="15"/>
    </row>
    <row r="10913" spans="23:23" ht="0" hidden="1" customHeight="1" x14ac:dyDescent="0.2">
      <c r="W10913" s="15"/>
    </row>
    <row r="10914" spans="23:23" ht="0" hidden="1" customHeight="1" x14ac:dyDescent="0.2">
      <c r="W10914" s="15"/>
    </row>
    <row r="10915" spans="23:23" ht="0" hidden="1" customHeight="1" x14ac:dyDescent="0.2">
      <c r="W10915" s="15"/>
    </row>
    <row r="10916" spans="23:23" ht="0" hidden="1" customHeight="1" x14ac:dyDescent="0.2">
      <c r="W10916" s="15"/>
    </row>
    <row r="10917" spans="23:23" ht="0" hidden="1" customHeight="1" x14ac:dyDescent="0.2">
      <c r="W10917" s="15"/>
    </row>
    <row r="10918" spans="23:23" ht="0" hidden="1" customHeight="1" x14ac:dyDescent="0.2">
      <c r="W10918" s="15"/>
    </row>
    <row r="10919" spans="23:23" ht="0" hidden="1" customHeight="1" x14ac:dyDescent="0.2">
      <c r="W10919" s="15"/>
    </row>
    <row r="10920" spans="23:23" ht="0" hidden="1" customHeight="1" x14ac:dyDescent="0.2">
      <c r="W10920" s="15"/>
    </row>
    <row r="10921" spans="23:23" ht="0" hidden="1" customHeight="1" x14ac:dyDescent="0.2">
      <c r="W10921" s="15"/>
    </row>
    <row r="10922" spans="23:23" ht="0" hidden="1" customHeight="1" x14ac:dyDescent="0.2">
      <c r="W10922" s="15"/>
    </row>
    <row r="10923" spans="23:23" ht="0" hidden="1" customHeight="1" x14ac:dyDescent="0.2">
      <c r="W10923" s="15"/>
    </row>
    <row r="10924" spans="23:23" ht="0" hidden="1" customHeight="1" x14ac:dyDescent="0.2">
      <c r="W10924" s="15"/>
    </row>
    <row r="10925" spans="23:23" ht="0" hidden="1" customHeight="1" x14ac:dyDescent="0.2">
      <c r="W10925" s="15"/>
    </row>
    <row r="10926" spans="23:23" ht="0" hidden="1" customHeight="1" x14ac:dyDescent="0.2">
      <c r="W10926" s="15"/>
    </row>
    <row r="10927" spans="23:23" ht="0" hidden="1" customHeight="1" x14ac:dyDescent="0.2">
      <c r="W10927" s="15"/>
    </row>
    <row r="10928" spans="23:23" ht="0" hidden="1" customHeight="1" x14ac:dyDescent="0.2">
      <c r="W10928" s="15"/>
    </row>
    <row r="10929" spans="23:23" ht="0" hidden="1" customHeight="1" x14ac:dyDescent="0.2">
      <c r="W10929" s="15"/>
    </row>
    <row r="10930" spans="23:23" ht="0" hidden="1" customHeight="1" x14ac:dyDescent="0.2">
      <c r="W10930" s="15"/>
    </row>
    <row r="10931" spans="23:23" ht="0" hidden="1" customHeight="1" x14ac:dyDescent="0.2">
      <c r="W10931" s="15"/>
    </row>
    <row r="10932" spans="23:23" ht="0" hidden="1" customHeight="1" x14ac:dyDescent="0.2">
      <c r="W10932" s="15"/>
    </row>
    <row r="10933" spans="23:23" ht="0" hidden="1" customHeight="1" x14ac:dyDescent="0.2">
      <c r="W10933" s="15"/>
    </row>
    <row r="10934" spans="23:23" ht="0" hidden="1" customHeight="1" x14ac:dyDescent="0.2">
      <c r="W10934" s="15"/>
    </row>
    <row r="10935" spans="23:23" ht="0" hidden="1" customHeight="1" x14ac:dyDescent="0.2">
      <c r="W10935" s="15"/>
    </row>
    <row r="10936" spans="23:23" ht="0" hidden="1" customHeight="1" x14ac:dyDescent="0.2">
      <c r="W10936" s="15"/>
    </row>
    <row r="10937" spans="23:23" ht="0" hidden="1" customHeight="1" x14ac:dyDescent="0.2">
      <c r="W10937" s="15"/>
    </row>
    <row r="10938" spans="23:23" ht="0" hidden="1" customHeight="1" x14ac:dyDescent="0.2">
      <c r="W10938" s="15"/>
    </row>
    <row r="10939" spans="23:23" ht="0" hidden="1" customHeight="1" x14ac:dyDescent="0.2">
      <c r="W10939" s="15"/>
    </row>
    <row r="10940" spans="23:23" ht="0" hidden="1" customHeight="1" x14ac:dyDescent="0.2">
      <c r="W10940" s="15"/>
    </row>
    <row r="10941" spans="23:23" ht="0" hidden="1" customHeight="1" x14ac:dyDescent="0.2">
      <c r="W10941" s="15"/>
    </row>
    <row r="10942" spans="23:23" ht="0" hidden="1" customHeight="1" x14ac:dyDescent="0.2">
      <c r="W10942" s="15"/>
    </row>
    <row r="10943" spans="23:23" ht="0" hidden="1" customHeight="1" x14ac:dyDescent="0.2">
      <c r="W10943" s="15"/>
    </row>
    <row r="10944" spans="23:23" ht="0" hidden="1" customHeight="1" x14ac:dyDescent="0.2">
      <c r="W10944" s="15"/>
    </row>
    <row r="10945" spans="23:23" ht="0" hidden="1" customHeight="1" x14ac:dyDescent="0.2">
      <c r="W10945" s="15"/>
    </row>
    <row r="10946" spans="23:23" ht="0" hidden="1" customHeight="1" x14ac:dyDescent="0.2">
      <c r="W10946" s="15"/>
    </row>
    <row r="10947" spans="23:23" ht="0" hidden="1" customHeight="1" x14ac:dyDescent="0.2">
      <c r="W10947" s="15"/>
    </row>
    <row r="10948" spans="23:23" ht="0" hidden="1" customHeight="1" x14ac:dyDescent="0.2">
      <c r="W10948" s="15"/>
    </row>
    <row r="10949" spans="23:23" ht="0" hidden="1" customHeight="1" x14ac:dyDescent="0.2">
      <c r="W10949" s="15"/>
    </row>
    <row r="10950" spans="23:23" ht="0" hidden="1" customHeight="1" x14ac:dyDescent="0.2">
      <c r="W10950" s="15"/>
    </row>
    <row r="10951" spans="23:23" ht="0" hidden="1" customHeight="1" x14ac:dyDescent="0.2">
      <c r="W10951" s="15"/>
    </row>
    <row r="10952" spans="23:23" ht="0" hidden="1" customHeight="1" x14ac:dyDescent="0.2">
      <c r="W10952" s="15"/>
    </row>
    <row r="10953" spans="23:23" ht="0" hidden="1" customHeight="1" x14ac:dyDescent="0.2">
      <c r="W10953" s="15"/>
    </row>
    <row r="10954" spans="23:23" ht="0" hidden="1" customHeight="1" x14ac:dyDescent="0.2">
      <c r="W10954" s="15"/>
    </row>
    <row r="10955" spans="23:23" ht="0" hidden="1" customHeight="1" x14ac:dyDescent="0.2">
      <c r="W10955" s="15"/>
    </row>
    <row r="10956" spans="23:23" ht="0" hidden="1" customHeight="1" x14ac:dyDescent="0.2">
      <c r="W10956" s="15"/>
    </row>
    <row r="10957" spans="23:23" ht="0" hidden="1" customHeight="1" x14ac:dyDescent="0.2">
      <c r="W10957" s="15"/>
    </row>
    <row r="10958" spans="23:23" ht="0" hidden="1" customHeight="1" x14ac:dyDescent="0.2">
      <c r="W10958" s="15"/>
    </row>
    <row r="10959" spans="23:23" ht="0" hidden="1" customHeight="1" x14ac:dyDescent="0.2">
      <c r="W10959" s="15"/>
    </row>
    <row r="10960" spans="23:23" ht="0" hidden="1" customHeight="1" x14ac:dyDescent="0.2">
      <c r="W10960" s="15"/>
    </row>
    <row r="10961" spans="23:23" ht="0" hidden="1" customHeight="1" x14ac:dyDescent="0.2">
      <c r="W10961" s="15"/>
    </row>
    <row r="10962" spans="23:23" ht="0" hidden="1" customHeight="1" x14ac:dyDescent="0.2">
      <c r="W10962" s="15"/>
    </row>
    <row r="10963" spans="23:23" ht="0" hidden="1" customHeight="1" x14ac:dyDescent="0.2">
      <c r="W10963" s="15"/>
    </row>
    <row r="10964" spans="23:23" ht="0" hidden="1" customHeight="1" x14ac:dyDescent="0.2">
      <c r="W10964" s="15"/>
    </row>
    <row r="10965" spans="23:23" ht="0" hidden="1" customHeight="1" x14ac:dyDescent="0.2">
      <c r="W10965" s="15"/>
    </row>
    <row r="10966" spans="23:23" ht="0" hidden="1" customHeight="1" x14ac:dyDescent="0.2">
      <c r="W10966" s="15"/>
    </row>
    <row r="10967" spans="23:23" ht="0" hidden="1" customHeight="1" x14ac:dyDescent="0.2">
      <c r="W10967" s="15"/>
    </row>
    <row r="10968" spans="23:23" ht="0" hidden="1" customHeight="1" x14ac:dyDescent="0.2">
      <c r="W10968" s="15"/>
    </row>
    <row r="10969" spans="23:23" ht="0" hidden="1" customHeight="1" x14ac:dyDescent="0.2">
      <c r="W10969" s="15"/>
    </row>
    <row r="10970" spans="23:23" ht="0" hidden="1" customHeight="1" x14ac:dyDescent="0.2">
      <c r="W10970" s="15"/>
    </row>
    <row r="10971" spans="23:23" ht="0" hidden="1" customHeight="1" x14ac:dyDescent="0.2">
      <c r="W10971" s="15"/>
    </row>
    <row r="10972" spans="23:23" ht="0" hidden="1" customHeight="1" x14ac:dyDescent="0.2">
      <c r="W10972" s="15"/>
    </row>
    <row r="10973" spans="23:23" ht="0" hidden="1" customHeight="1" x14ac:dyDescent="0.2">
      <c r="W10973" s="15"/>
    </row>
    <row r="10974" spans="23:23" ht="0" hidden="1" customHeight="1" x14ac:dyDescent="0.2">
      <c r="W10974" s="15"/>
    </row>
    <row r="10975" spans="23:23" ht="0" hidden="1" customHeight="1" x14ac:dyDescent="0.2">
      <c r="W10975" s="15"/>
    </row>
    <row r="10976" spans="23:23" ht="0" hidden="1" customHeight="1" x14ac:dyDescent="0.2">
      <c r="W10976" s="15"/>
    </row>
    <row r="10977" spans="23:23" ht="0" hidden="1" customHeight="1" x14ac:dyDescent="0.2">
      <c r="W10977" s="15"/>
    </row>
    <row r="10978" spans="23:23" ht="0" hidden="1" customHeight="1" x14ac:dyDescent="0.2">
      <c r="W10978" s="15"/>
    </row>
    <row r="10979" spans="23:23" ht="0" hidden="1" customHeight="1" x14ac:dyDescent="0.2">
      <c r="W10979" s="15"/>
    </row>
    <row r="10980" spans="23:23" ht="0" hidden="1" customHeight="1" x14ac:dyDescent="0.2">
      <c r="W10980" s="15"/>
    </row>
    <row r="10981" spans="23:23" ht="0" hidden="1" customHeight="1" x14ac:dyDescent="0.2">
      <c r="W10981" s="15"/>
    </row>
    <row r="10982" spans="23:23" ht="0" hidden="1" customHeight="1" x14ac:dyDescent="0.2">
      <c r="W10982" s="15"/>
    </row>
    <row r="10983" spans="23:23" ht="0" hidden="1" customHeight="1" x14ac:dyDescent="0.2">
      <c r="W10983" s="15"/>
    </row>
    <row r="10984" spans="23:23" ht="0" hidden="1" customHeight="1" x14ac:dyDescent="0.2">
      <c r="W10984" s="15"/>
    </row>
    <row r="10985" spans="23:23" ht="0" hidden="1" customHeight="1" x14ac:dyDescent="0.2">
      <c r="W10985" s="15"/>
    </row>
    <row r="10986" spans="23:23" ht="0" hidden="1" customHeight="1" x14ac:dyDescent="0.2">
      <c r="W10986" s="15"/>
    </row>
    <row r="10987" spans="23:23" ht="0" hidden="1" customHeight="1" x14ac:dyDescent="0.2">
      <c r="W10987" s="15"/>
    </row>
    <row r="10988" spans="23:23" ht="0" hidden="1" customHeight="1" x14ac:dyDescent="0.2">
      <c r="W10988" s="15"/>
    </row>
    <row r="10989" spans="23:23" ht="0" hidden="1" customHeight="1" x14ac:dyDescent="0.2">
      <c r="W10989" s="15"/>
    </row>
    <row r="10990" spans="23:23" ht="0" hidden="1" customHeight="1" x14ac:dyDescent="0.2">
      <c r="W10990" s="15"/>
    </row>
    <row r="10991" spans="23:23" ht="0" hidden="1" customHeight="1" x14ac:dyDescent="0.2">
      <c r="W10991" s="15"/>
    </row>
    <row r="10992" spans="23:23" ht="0" hidden="1" customHeight="1" x14ac:dyDescent="0.2">
      <c r="W10992" s="15"/>
    </row>
    <row r="10993" spans="23:23" ht="0" hidden="1" customHeight="1" x14ac:dyDescent="0.2">
      <c r="W10993" s="15"/>
    </row>
    <row r="10994" spans="23:23" ht="0" hidden="1" customHeight="1" x14ac:dyDescent="0.2">
      <c r="W10994" s="15"/>
    </row>
    <row r="10995" spans="23:23" ht="0" hidden="1" customHeight="1" x14ac:dyDescent="0.2">
      <c r="W10995" s="15"/>
    </row>
    <row r="10996" spans="23:23" ht="0" hidden="1" customHeight="1" x14ac:dyDescent="0.2">
      <c r="W10996" s="15"/>
    </row>
    <row r="10997" spans="23:23" ht="0" hidden="1" customHeight="1" x14ac:dyDescent="0.2">
      <c r="W10997" s="15"/>
    </row>
    <row r="10998" spans="23:23" ht="0" hidden="1" customHeight="1" x14ac:dyDescent="0.2">
      <c r="W10998" s="15"/>
    </row>
    <row r="10999" spans="23:23" ht="0" hidden="1" customHeight="1" x14ac:dyDescent="0.2">
      <c r="W10999" s="15"/>
    </row>
    <row r="11000" spans="23:23" ht="0" hidden="1" customHeight="1" x14ac:dyDescent="0.2">
      <c r="W11000" s="15"/>
    </row>
    <row r="11001" spans="23:23" ht="0" hidden="1" customHeight="1" x14ac:dyDescent="0.2">
      <c r="W11001" s="15"/>
    </row>
    <row r="11002" spans="23:23" ht="0" hidden="1" customHeight="1" x14ac:dyDescent="0.2">
      <c r="W11002" s="15"/>
    </row>
    <row r="11003" spans="23:23" ht="0" hidden="1" customHeight="1" x14ac:dyDescent="0.2">
      <c r="W11003" s="15"/>
    </row>
    <row r="11004" spans="23:23" ht="0" hidden="1" customHeight="1" x14ac:dyDescent="0.2">
      <c r="W11004" s="15"/>
    </row>
    <row r="11005" spans="23:23" ht="0" hidden="1" customHeight="1" x14ac:dyDescent="0.2">
      <c r="W11005" s="15"/>
    </row>
    <row r="11006" spans="23:23" ht="0" hidden="1" customHeight="1" x14ac:dyDescent="0.2">
      <c r="W11006" s="15"/>
    </row>
    <row r="11007" spans="23:23" ht="0" hidden="1" customHeight="1" x14ac:dyDescent="0.2">
      <c r="W11007" s="15"/>
    </row>
    <row r="11008" spans="23:23" ht="0" hidden="1" customHeight="1" x14ac:dyDescent="0.2">
      <c r="W11008" s="15"/>
    </row>
    <row r="11009" spans="23:23" ht="0" hidden="1" customHeight="1" x14ac:dyDescent="0.2">
      <c r="W11009" s="15"/>
    </row>
    <row r="11010" spans="23:23" ht="0" hidden="1" customHeight="1" x14ac:dyDescent="0.2">
      <c r="W11010" s="15"/>
    </row>
    <row r="11011" spans="23:23" ht="0" hidden="1" customHeight="1" x14ac:dyDescent="0.2">
      <c r="W11011" s="15"/>
    </row>
    <row r="11012" spans="23:23" ht="0" hidden="1" customHeight="1" x14ac:dyDescent="0.2">
      <c r="W11012" s="15"/>
    </row>
    <row r="11013" spans="23:23" ht="0" hidden="1" customHeight="1" x14ac:dyDescent="0.2">
      <c r="W11013" s="15"/>
    </row>
    <row r="11014" spans="23:23" ht="0" hidden="1" customHeight="1" x14ac:dyDescent="0.2">
      <c r="W11014" s="15"/>
    </row>
    <row r="11015" spans="23:23" ht="0" hidden="1" customHeight="1" x14ac:dyDescent="0.2">
      <c r="W11015" s="15"/>
    </row>
    <row r="11016" spans="23:23" ht="0" hidden="1" customHeight="1" x14ac:dyDescent="0.2">
      <c r="W11016" s="15"/>
    </row>
    <row r="11017" spans="23:23" ht="0" hidden="1" customHeight="1" x14ac:dyDescent="0.2">
      <c r="W11017" s="15"/>
    </row>
    <row r="11018" spans="23:23" ht="0" hidden="1" customHeight="1" x14ac:dyDescent="0.2">
      <c r="W11018" s="15"/>
    </row>
    <row r="11019" spans="23:23" ht="0" hidden="1" customHeight="1" x14ac:dyDescent="0.2">
      <c r="W11019" s="15"/>
    </row>
    <row r="11020" spans="23:23" ht="0" hidden="1" customHeight="1" x14ac:dyDescent="0.2">
      <c r="W11020" s="15"/>
    </row>
    <row r="11021" spans="23:23" ht="0" hidden="1" customHeight="1" x14ac:dyDescent="0.2">
      <c r="W11021" s="15"/>
    </row>
    <row r="11022" spans="23:23" ht="0" hidden="1" customHeight="1" x14ac:dyDescent="0.2">
      <c r="W11022" s="15"/>
    </row>
    <row r="11023" spans="23:23" ht="0" hidden="1" customHeight="1" x14ac:dyDescent="0.2">
      <c r="W11023" s="15"/>
    </row>
    <row r="11024" spans="23:23" ht="0" hidden="1" customHeight="1" x14ac:dyDescent="0.2">
      <c r="W11024" s="15"/>
    </row>
    <row r="11025" spans="23:23" ht="0" hidden="1" customHeight="1" x14ac:dyDescent="0.2">
      <c r="W11025" s="15"/>
    </row>
    <row r="11026" spans="23:23" ht="0" hidden="1" customHeight="1" x14ac:dyDescent="0.2">
      <c r="W11026" s="15"/>
    </row>
    <row r="11027" spans="23:23" ht="0" hidden="1" customHeight="1" x14ac:dyDescent="0.2">
      <c r="W11027" s="15"/>
    </row>
    <row r="11028" spans="23:23" ht="0" hidden="1" customHeight="1" x14ac:dyDescent="0.2">
      <c r="W11028" s="15"/>
    </row>
    <row r="11029" spans="23:23" ht="0" hidden="1" customHeight="1" x14ac:dyDescent="0.2">
      <c r="W11029" s="15"/>
    </row>
    <row r="11030" spans="23:23" ht="0" hidden="1" customHeight="1" x14ac:dyDescent="0.2">
      <c r="W11030" s="15"/>
    </row>
    <row r="11031" spans="23:23" ht="0" hidden="1" customHeight="1" x14ac:dyDescent="0.2">
      <c r="W11031" s="15"/>
    </row>
    <row r="11032" spans="23:23" ht="0" hidden="1" customHeight="1" x14ac:dyDescent="0.2">
      <c r="W11032" s="15"/>
    </row>
    <row r="11033" spans="23:23" ht="0" hidden="1" customHeight="1" x14ac:dyDescent="0.2">
      <c r="W11033" s="15"/>
    </row>
    <row r="11034" spans="23:23" ht="0" hidden="1" customHeight="1" x14ac:dyDescent="0.2">
      <c r="W11034" s="15"/>
    </row>
    <row r="11035" spans="23:23" ht="0" hidden="1" customHeight="1" x14ac:dyDescent="0.2">
      <c r="W11035" s="15"/>
    </row>
    <row r="11036" spans="23:23" ht="0" hidden="1" customHeight="1" x14ac:dyDescent="0.2">
      <c r="W11036" s="15"/>
    </row>
    <row r="11037" spans="23:23" ht="0" hidden="1" customHeight="1" x14ac:dyDescent="0.2">
      <c r="W11037" s="15"/>
    </row>
    <row r="11038" spans="23:23" ht="0" hidden="1" customHeight="1" x14ac:dyDescent="0.2">
      <c r="W11038" s="15"/>
    </row>
    <row r="11039" spans="23:23" ht="0" hidden="1" customHeight="1" x14ac:dyDescent="0.2">
      <c r="W11039" s="15"/>
    </row>
    <row r="11040" spans="23:23" ht="0" hidden="1" customHeight="1" x14ac:dyDescent="0.2">
      <c r="W11040" s="15"/>
    </row>
    <row r="11041" spans="23:23" ht="0" hidden="1" customHeight="1" x14ac:dyDescent="0.2">
      <c r="W11041" s="15"/>
    </row>
    <row r="11042" spans="23:23" ht="0" hidden="1" customHeight="1" x14ac:dyDescent="0.2">
      <c r="W11042" s="15"/>
    </row>
    <row r="11043" spans="23:23" ht="0" hidden="1" customHeight="1" x14ac:dyDescent="0.2">
      <c r="W11043" s="15"/>
    </row>
    <row r="11044" spans="23:23" ht="0" hidden="1" customHeight="1" x14ac:dyDescent="0.2">
      <c r="W11044" s="15"/>
    </row>
    <row r="11045" spans="23:23" ht="0" hidden="1" customHeight="1" x14ac:dyDescent="0.2">
      <c r="W11045" s="15"/>
    </row>
    <row r="11046" spans="23:23" ht="0" hidden="1" customHeight="1" x14ac:dyDescent="0.2">
      <c r="W11046" s="15"/>
    </row>
    <row r="11047" spans="23:23" ht="0" hidden="1" customHeight="1" x14ac:dyDescent="0.2">
      <c r="W11047" s="15"/>
    </row>
    <row r="11048" spans="23:23" ht="0" hidden="1" customHeight="1" x14ac:dyDescent="0.2">
      <c r="W11048" s="15"/>
    </row>
    <row r="11049" spans="23:23" ht="0" hidden="1" customHeight="1" x14ac:dyDescent="0.2">
      <c r="W11049" s="15"/>
    </row>
    <row r="11050" spans="23:23" ht="0" hidden="1" customHeight="1" x14ac:dyDescent="0.2">
      <c r="W11050" s="15"/>
    </row>
    <row r="11051" spans="23:23" ht="0" hidden="1" customHeight="1" x14ac:dyDescent="0.2">
      <c r="W11051" s="15"/>
    </row>
    <row r="11052" spans="23:23" ht="0" hidden="1" customHeight="1" x14ac:dyDescent="0.2">
      <c r="W11052" s="15"/>
    </row>
    <row r="11053" spans="23:23" ht="0" hidden="1" customHeight="1" x14ac:dyDescent="0.2">
      <c r="W11053" s="15"/>
    </row>
    <row r="11054" spans="23:23" ht="0" hidden="1" customHeight="1" x14ac:dyDescent="0.2">
      <c r="W11054" s="15"/>
    </row>
    <row r="11055" spans="23:23" ht="0" hidden="1" customHeight="1" x14ac:dyDescent="0.2">
      <c r="W11055" s="15"/>
    </row>
    <row r="11056" spans="23:23" ht="0" hidden="1" customHeight="1" x14ac:dyDescent="0.2">
      <c r="W11056" s="15"/>
    </row>
    <row r="11057" spans="23:23" ht="0" hidden="1" customHeight="1" x14ac:dyDescent="0.2">
      <c r="W11057" s="15"/>
    </row>
    <row r="11058" spans="23:23" ht="0" hidden="1" customHeight="1" x14ac:dyDescent="0.2">
      <c r="W11058" s="15"/>
    </row>
    <row r="11059" spans="23:23" ht="0" hidden="1" customHeight="1" x14ac:dyDescent="0.2">
      <c r="W11059" s="15"/>
    </row>
    <row r="11060" spans="23:23" ht="0" hidden="1" customHeight="1" x14ac:dyDescent="0.2">
      <c r="W11060" s="15"/>
    </row>
    <row r="11061" spans="23:23" ht="0" hidden="1" customHeight="1" x14ac:dyDescent="0.2">
      <c r="W11061" s="15"/>
    </row>
    <row r="11062" spans="23:23" ht="0" hidden="1" customHeight="1" x14ac:dyDescent="0.2">
      <c r="W11062" s="15"/>
    </row>
    <row r="11063" spans="23:23" ht="0" hidden="1" customHeight="1" x14ac:dyDescent="0.2">
      <c r="W11063" s="15"/>
    </row>
    <row r="11064" spans="23:23" ht="0" hidden="1" customHeight="1" x14ac:dyDescent="0.2">
      <c r="W11064" s="15"/>
    </row>
    <row r="11065" spans="23:23" ht="0" hidden="1" customHeight="1" x14ac:dyDescent="0.2">
      <c r="W11065" s="15"/>
    </row>
    <row r="11066" spans="23:23" ht="0" hidden="1" customHeight="1" x14ac:dyDescent="0.2">
      <c r="W11066" s="15"/>
    </row>
    <row r="11067" spans="23:23" ht="0" hidden="1" customHeight="1" x14ac:dyDescent="0.2">
      <c r="W11067" s="15"/>
    </row>
    <row r="11068" spans="23:23" ht="0" hidden="1" customHeight="1" x14ac:dyDescent="0.2">
      <c r="W11068" s="15"/>
    </row>
    <row r="11069" spans="23:23" ht="0" hidden="1" customHeight="1" x14ac:dyDescent="0.2">
      <c r="W11069" s="15"/>
    </row>
    <row r="11070" spans="23:23" ht="0" hidden="1" customHeight="1" x14ac:dyDescent="0.2">
      <c r="W11070" s="15"/>
    </row>
    <row r="11071" spans="23:23" ht="0" hidden="1" customHeight="1" x14ac:dyDescent="0.2">
      <c r="W11071" s="15"/>
    </row>
    <row r="11072" spans="23:23" ht="0" hidden="1" customHeight="1" x14ac:dyDescent="0.2">
      <c r="W11072" s="15"/>
    </row>
    <row r="11073" spans="23:23" ht="0" hidden="1" customHeight="1" x14ac:dyDescent="0.2">
      <c r="W11073" s="15"/>
    </row>
    <row r="11074" spans="23:23" ht="0" hidden="1" customHeight="1" x14ac:dyDescent="0.2">
      <c r="W11074" s="15"/>
    </row>
    <row r="11075" spans="23:23" ht="0" hidden="1" customHeight="1" x14ac:dyDescent="0.2">
      <c r="W11075" s="15"/>
    </row>
    <row r="11076" spans="23:23" ht="0" hidden="1" customHeight="1" x14ac:dyDescent="0.2">
      <c r="W11076" s="15"/>
    </row>
    <row r="11077" spans="23:23" ht="0" hidden="1" customHeight="1" x14ac:dyDescent="0.2">
      <c r="W11077" s="15"/>
    </row>
    <row r="11078" spans="23:23" ht="0" hidden="1" customHeight="1" x14ac:dyDescent="0.2">
      <c r="W11078" s="15"/>
    </row>
    <row r="11079" spans="23:23" ht="0" hidden="1" customHeight="1" x14ac:dyDescent="0.2">
      <c r="W11079" s="15"/>
    </row>
    <row r="11080" spans="23:23" ht="0" hidden="1" customHeight="1" x14ac:dyDescent="0.2">
      <c r="W11080" s="15"/>
    </row>
    <row r="11081" spans="23:23" ht="0" hidden="1" customHeight="1" x14ac:dyDescent="0.2">
      <c r="W11081" s="15"/>
    </row>
    <row r="11082" spans="23:23" ht="0" hidden="1" customHeight="1" x14ac:dyDescent="0.2">
      <c r="W11082" s="15"/>
    </row>
    <row r="11083" spans="23:23" ht="0" hidden="1" customHeight="1" x14ac:dyDescent="0.2">
      <c r="W11083" s="15"/>
    </row>
    <row r="11084" spans="23:23" ht="0" hidden="1" customHeight="1" x14ac:dyDescent="0.2">
      <c r="W11084" s="15"/>
    </row>
    <row r="11085" spans="23:23" ht="0" hidden="1" customHeight="1" x14ac:dyDescent="0.2">
      <c r="W11085" s="15"/>
    </row>
    <row r="11086" spans="23:23" ht="0" hidden="1" customHeight="1" x14ac:dyDescent="0.2">
      <c r="W11086" s="15"/>
    </row>
    <row r="11087" spans="23:23" ht="0" hidden="1" customHeight="1" x14ac:dyDescent="0.2">
      <c r="W11087" s="15"/>
    </row>
    <row r="11088" spans="23:23" ht="0" hidden="1" customHeight="1" x14ac:dyDescent="0.2">
      <c r="W11088" s="15"/>
    </row>
    <row r="11089" spans="23:23" ht="0" hidden="1" customHeight="1" x14ac:dyDescent="0.2">
      <c r="W11089" s="15"/>
    </row>
    <row r="11090" spans="23:23" ht="0" hidden="1" customHeight="1" x14ac:dyDescent="0.2">
      <c r="W11090" s="15"/>
    </row>
    <row r="11091" spans="23:23" ht="0" hidden="1" customHeight="1" x14ac:dyDescent="0.2">
      <c r="W11091" s="15"/>
    </row>
    <row r="11092" spans="23:23" ht="0" hidden="1" customHeight="1" x14ac:dyDescent="0.2">
      <c r="W11092" s="15"/>
    </row>
    <row r="11093" spans="23:23" ht="0" hidden="1" customHeight="1" x14ac:dyDescent="0.2">
      <c r="W11093" s="15"/>
    </row>
    <row r="11094" spans="23:23" ht="0" hidden="1" customHeight="1" x14ac:dyDescent="0.2">
      <c r="W11094" s="15"/>
    </row>
    <row r="11095" spans="23:23" ht="0" hidden="1" customHeight="1" x14ac:dyDescent="0.2">
      <c r="W11095" s="15"/>
    </row>
    <row r="11096" spans="23:23" ht="0" hidden="1" customHeight="1" x14ac:dyDescent="0.2">
      <c r="W11096" s="15"/>
    </row>
    <row r="11097" spans="23:23" ht="0" hidden="1" customHeight="1" x14ac:dyDescent="0.2">
      <c r="W11097" s="15"/>
    </row>
    <row r="11098" spans="23:23" ht="0" hidden="1" customHeight="1" x14ac:dyDescent="0.2">
      <c r="W11098" s="15"/>
    </row>
    <row r="11099" spans="23:23" ht="0" hidden="1" customHeight="1" x14ac:dyDescent="0.2">
      <c r="W11099" s="15"/>
    </row>
    <row r="11100" spans="23:23" ht="0" hidden="1" customHeight="1" x14ac:dyDescent="0.2">
      <c r="W11100" s="15"/>
    </row>
    <row r="11101" spans="23:23" ht="0" hidden="1" customHeight="1" x14ac:dyDescent="0.2">
      <c r="W11101" s="15"/>
    </row>
    <row r="11102" spans="23:23" ht="0" hidden="1" customHeight="1" x14ac:dyDescent="0.2">
      <c r="W11102" s="15"/>
    </row>
    <row r="11103" spans="23:23" ht="0" hidden="1" customHeight="1" x14ac:dyDescent="0.2">
      <c r="W11103" s="15"/>
    </row>
    <row r="11104" spans="23:23" ht="0" hidden="1" customHeight="1" x14ac:dyDescent="0.2">
      <c r="W11104" s="15"/>
    </row>
    <row r="11105" spans="23:23" ht="0" hidden="1" customHeight="1" x14ac:dyDescent="0.2">
      <c r="W11105" s="15"/>
    </row>
    <row r="11106" spans="23:23" ht="0" hidden="1" customHeight="1" x14ac:dyDescent="0.2">
      <c r="W11106" s="15"/>
    </row>
    <row r="11107" spans="23:23" ht="0" hidden="1" customHeight="1" x14ac:dyDescent="0.2">
      <c r="W11107" s="15"/>
    </row>
    <row r="11108" spans="23:23" ht="0" hidden="1" customHeight="1" x14ac:dyDescent="0.2">
      <c r="W11108" s="15"/>
    </row>
    <row r="11109" spans="23:23" ht="0" hidden="1" customHeight="1" x14ac:dyDescent="0.2">
      <c r="W11109" s="15"/>
    </row>
    <row r="11110" spans="23:23" ht="0" hidden="1" customHeight="1" x14ac:dyDescent="0.2">
      <c r="W11110" s="15"/>
    </row>
    <row r="11111" spans="23:23" ht="0" hidden="1" customHeight="1" x14ac:dyDescent="0.2">
      <c r="W11111" s="15"/>
    </row>
    <row r="11112" spans="23:23" ht="0" hidden="1" customHeight="1" x14ac:dyDescent="0.2">
      <c r="W11112" s="15"/>
    </row>
    <row r="11113" spans="23:23" ht="0" hidden="1" customHeight="1" x14ac:dyDescent="0.2">
      <c r="W11113" s="15"/>
    </row>
    <row r="11114" spans="23:23" ht="0" hidden="1" customHeight="1" x14ac:dyDescent="0.2">
      <c r="W11114" s="15"/>
    </row>
    <row r="11115" spans="23:23" ht="0" hidden="1" customHeight="1" x14ac:dyDescent="0.2">
      <c r="W11115" s="15"/>
    </row>
    <row r="11116" spans="23:23" ht="0" hidden="1" customHeight="1" x14ac:dyDescent="0.2">
      <c r="W11116" s="15"/>
    </row>
    <row r="11117" spans="23:23" ht="0" hidden="1" customHeight="1" x14ac:dyDescent="0.2">
      <c r="W11117" s="15"/>
    </row>
    <row r="11118" spans="23:23" ht="0" hidden="1" customHeight="1" x14ac:dyDescent="0.2">
      <c r="W11118" s="15"/>
    </row>
    <row r="11119" spans="23:23" ht="0" hidden="1" customHeight="1" x14ac:dyDescent="0.2">
      <c r="W11119" s="15"/>
    </row>
    <row r="11120" spans="23:23" ht="0" hidden="1" customHeight="1" x14ac:dyDescent="0.2">
      <c r="W11120" s="15"/>
    </row>
    <row r="11121" spans="23:23" ht="0" hidden="1" customHeight="1" x14ac:dyDescent="0.2">
      <c r="W11121" s="15"/>
    </row>
    <row r="11122" spans="23:23" ht="0" hidden="1" customHeight="1" x14ac:dyDescent="0.2">
      <c r="W11122" s="15"/>
    </row>
    <row r="11123" spans="23:23" ht="0" hidden="1" customHeight="1" x14ac:dyDescent="0.2">
      <c r="W11123" s="15"/>
    </row>
    <row r="11124" spans="23:23" ht="0" hidden="1" customHeight="1" x14ac:dyDescent="0.2">
      <c r="W11124" s="15"/>
    </row>
    <row r="11125" spans="23:23" ht="0" hidden="1" customHeight="1" x14ac:dyDescent="0.2">
      <c r="W11125" s="15"/>
    </row>
    <row r="11126" spans="23:23" ht="0" hidden="1" customHeight="1" x14ac:dyDescent="0.2">
      <c r="W11126" s="15"/>
    </row>
    <row r="11127" spans="23:23" ht="0" hidden="1" customHeight="1" x14ac:dyDescent="0.2">
      <c r="W11127" s="15"/>
    </row>
    <row r="11128" spans="23:23" ht="0" hidden="1" customHeight="1" x14ac:dyDescent="0.2">
      <c r="W11128" s="15"/>
    </row>
    <row r="11129" spans="23:23" ht="0" hidden="1" customHeight="1" x14ac:dyDescent="0.2">
      <c r="W11129" s="15"/>
    </row>
    <row r="11130" spans="23:23" ht="0" hidden="1" customHeight="1" x14ac:dyDescent="0.2">
      <c r="W11130" s="15"/>
    </row>
    <row r="11131" spans="23:23" ht="0" hidden="1" customHeight="1" x14ac:dyDescent="0.2">
      <c r="W11131" s="15"/>
    </row>
    <row r="11132" spans="23:23" ht="0" hidden="1" customHeight="1" x14ac:dyDescent="0.2">
      <c r="W11132" s="15"/>
    </row>
    <row r="11133" spans="23:23" ht="0" hidden="1" customHeight="1" x14ac:dyDescent="0.2">
      <c r="W11133" s="15"/>
    </row>
    <row r="11134" spans="23:23" ht="0" hidden="1" customHeight="1" x14ac:dyDescent="0.2">
      <c r="W11134" s="15"/>
    </row>
    <row r="11135" spans="23:23" ht="0" hidden="1" customHeight="1" x14ac:dyDescent="0.2">
      <c r="W11135" s="15"/>
    </row>
    <row r="11136" spans="23:23" ht="0" hidden="1" customHeight="1" x14ac:dyDescent="0.2">
      <c r="W11136" s="15"/>
    </row>
    <row r="11137" spans="23:23" ht="0" hidden="1" customHeight="1" x14ac:dyDescent="0.2">
      <c r="W11137" s="15"/>
    </row>
    <row r="11138" spans="23:23" ht="0" hidden="1" customHeight="1" x14ac:dyDescent="0.2">
      <c r="W11138" s="15"/>
    </row>
    <row r="11139" spans="23:23" ht="0" hidden="1" customHeight="1" x14ac:dyDescent="0.2">
      <c r="W11139" s="15"/>
    </row>
    <row r="11140" spans="23:23" ht="0" hidden="1" customHeight="1" x14ac:dyDescent="0.2">
      <c r="W11140" s="15"/>
    </row>
    <row r="11141" spans="23:23" ht="0" hidden="1" customHeight="1" x14ac:dyDescent="0.2">
      <c r="W11141" s="15"/>
    </row>
    <row r="11142" spans="23:23" ht="0" hidden="1" customHeight="1" x14ac:dyDescent="0.2">
      <c r="W11142" s="15"/>
    </row>
    <row r="11143" spans="23:23" ht="0" hidden="1" customHeight="1" x14ac:dyDescent="0.2">
      <c r="W11143" s="15"/>
    </row>
    <row r="11144" spans="23:23" ht="0" hidden="1" customHeight="1" x14ac:dyDescent="0.2">
      <c r="W11144" s="15"/>
    </row>
    <row r="11145" spans="23:23" ht="0" hidden="1" customHeight="1" x14ac:dyDescent="0.2">
      <c r="W11145" s="15"/>
    </row>
    <row r="11146" spans="23:23" ht="0" hidden="1" customHeight="1" x14ac:dyDescent="0.2">
      <c r="W11146" s="15"/>
    </row>
    <row r="11147" spans="23:23" ht="0" hidden="1" customHeight="1" x14ac:dyDescent="0.2">
      <c r="W11147" s="15"/>
    </row>
    <row r="11148" spans="23:23" ht="0" hidden="1" customHeight="1" x14ac:dyDescent="0.2">
      <c r="W11148" s="15"/>
    </row>
    <row r="11149" spans="23:23" ht="0" hidden="1" customHeight="1" x14ac:dyDescent="0.2">
      <c r="W11149" s="15"/>
    </row>
    <row r="11150" spans="23:23" ht="0" hidden="1" customHeight="1" x14ac:dyDescent="0.2">
      <c r="W11150" s="15"/>
    </row>
    <row r="11151" spans="23:23" ht="0" hidden="1" customHeight="1" x14ac:dyDescent="0.2">
      <c r="W11151" s="15"/>
    </row>
    <row r="11152" spans="23:23" ht="0" hidden="1" customHeight="1" x14ac:dyDescent="0.2">
      <c r="W11152" s="15"/>
    </row>
    <row r="11153" spans="23:23" ht="0" hidden="1" customHeight="1" x14ac:dyDescent="0.2">
      <c r="W11153" s="15"/>
    </row>
    <row r="11154" spans="23:23" ht="0" hidden="1" customHeight="1" x14ac:dyDescent="0.2">
      <c r="W11154" s="15"/>
    </row>
    <row r="11155" spans="23:23" ht="0" hidden="1" customHeight="1" x14ac:dyDescent="0.2">
      <c r="W11155" s="15"/>
    </row>
    <row r="11156" spans="23:23" ht="0" hidden="1" customHeight="1" x14ac:dyDescent="0.2">
      <c r="W11156" s="15"/>
    </row>
    <row r="11157" spans="23:23" ht="0" hidden="1" customHeight="1" x14ac:dyDescent="0.2">
      <c r="W11157" s="15"/>
    </row>
    <row r="11158" spans="23:23" ht="0" hidden="1" customHeight="1" x14ac:dyDescent="0.2">
      <c r="W11158" s="15"/>
    </row>
    <row r="11159" spans="23:23" ht="0" hidden="1" customHeight="1" x14ac:dyDescent="0.2">
      <c r="W11159" s="15"/>
    </row>
    <row r="11160" spans="23:23" ht="0" hidden="1" customHeight="1" x14ac:dyDescent="0.2">
      <c r="W11160" s="15"/>
    </row>
    <row r="11161" spans="23:23" ht="0" hidden="1" customHeight="1" x14ac:dyDescent="0.2">
      <c r="W11161" s="15"/>
    </row>
    <row r="11162" spans="23:23" ht="0" hidden="1" customHeight="1" x14ac:dyDescent="0.2">
      <c r="W11162" s="15"/>
    </row>
    <row r="11163" spans="23:23" ht="0" hidden="1" customHeight="1" x14ac:dyDescent="0.2">
      <c r="W11163" s="15"/>
    </row>
    <row r="11164" spans="23:23" ht="0" hidden="1" customHeight="1" x14ac:dyDescent="0.2">
      <c r="W11164" s="15"/>
    </row>
    <row r="11165" spans="23:23" ht="0" hidden="1" customHeight="1" x14ac:dyDescent="0.2">
      <c r="W11165" s="15"/>
    </row>
    <row r="11166" spans="23:23" ht="0" hidden="1" customHeight="1" x14ac:dyDescent="0.2">
      <c r="W11166" s="15"/>
    </row>
    <row r="11167" spans="23:23" ht="0" hidden="1" customHeight="1" x14ac:dyDescent="0.2">
      <c r="W11167" s="15"/>
    </row>
    <row r="11168" spans="23:23" ht="0" hidden="1" customHeight="1" x14ac:dyDescent="0.2">
      <c r="W11168" s="15"/>
    </row>
    <row r="11169" spans="23:23" ht="0" hidden="1" customHeight="1" x14ac:dyDescent="0.2">
      <c r="W11169" s="15"/>
    </row>
    <row r="11170" spans="23:23" ht="0" hidden="1" customHeight="1" x14ac:dyDescent="0.2">
      <c r="W11170" s="15"/>
    </row>
    <row r="11171" spans="23:23" ht="0" hidden="1" customHeight="1" x14ac:dyDescent="0.2">
      <c r="W11171" s="15"/>
    </row>
    <row r="11172" spans="23:23" ht="0" hidden="1" customHeight="1" x14ac:dyDescent="0.2">
      <c r="W11172" s="15"/>
    </row>
    <row r="11173" spans="23:23" ht="0" hidden="1" customHeight="1" x14ac:dyDescent="0.2">
      <c r="W11173" s="15"/>
    </row>
    <row r="11174" spans="23:23" ht="0" hidden="1" customHeight="1" x14ac:dyDescent="0.2">
      <c r="W11174" s="15"/>
    </row>
    <row r="11175" spans="23:23" ht="0" hidden="1" customHeight="1" x14ac:dyDescent="0.2">
      <c r="W11175" s="15"/>
    </row>
    <row r="11176" spans="23:23" ht="0" hidden="1" customHeight="1" x14ac:dyDescent="0.2">
      <c r="W11176" s="15"/>
    </row>
    <row r="11177" spans="23:23" ht="0" hidden="1" customHeight="1" x14ac:dyDescent="0.2">
      <c r="W11177" s="15"/>
    </row>
    <row r="11178" spans="23:23" ht="0" hidden="1" customHeight="1" x14ac:dyDescent="0.2">
      <c r="W11178" s="15"/>
    </row>
    <row r="11179" spans="23:23" ht="0" hidden="1" customHeight="1" x14ac:dyDescent="0.2">
      <c r="W11179" s="15"/>
    </row>
    <row r="11180" spans="23:23" ht="0" hidden="1" customHeight="1" x14ac:dyDescent="0.2">
      <c r="W11180" s="15"/>
    </row>
    <row r="11181" spans="23:23" ht="0" hidden="1" customHeight="1" x14ac:dyDescent="0.2">
      <c r="W11181" s="15"/>
    </row>
    <row r="11182" spans="23:23" ht="0" hidden="1" customHeight="1" x14ac:dyDescent="0.2">
      <c r="W11182" s="15"/>
    </row>
    <row r="11183" spans="23:23" ht="0" hidden="1" customHeight="1" x14ac:dyDescent="0.2">
      <c r="W11183" s="15"/>
    </row>
    <row r="11184" spans="23:23" ht="0" hidden="1" customHeight="1" x14ac:dyDescent="0.2">
      <c r="W11184" s="15"/>
    </row>
    <row r="11185" spans="23:23" ht="0" hidden="1" customHeight="1" x14ac:dyDescent="0.2">
      <c r="W11185" s="15"/>
    </row>
    <row r="11186" spans="23:23" ht="0" hidden="1" customHeight="1" x14ac:dyDescent="0.2">
      <c r="W11186" s="15"/>
    </row>
    <row r="11187" spans="23:23" ht="0" hidden="1" customHeight="1" x14ac:dyDescent="0.2">
      <c r="W11187" s="15"/>
    </row>
    <row r="11188" spans="23:23" ht="0" hidden="1" customHeight="1" x14ac:dyDescent="0.2">
      <c r="W11188" s="15"/>
    </row>
    <row r="11189" spans="23:23" ht="0" hidden="1" customHeight="1" x14ac:dyDescent="0.2">
      <c r="W11189" s="15"/>
    </row>
    <row r="11190" spans="23:23" ht="0" hidden="1" customHeight="1" x14ac:dyDescent="0.2">
      <c r="W11190" s="15"/>
    </row>
    <row r="11191" spans="23:23" ht="0" hidden="1" customHeight="1" x14ac:dyDescent="0.2">
      <c r="W11191" s="15"/>
    </row>
    <row r="11192" spans="23:23" ht="0" hidden="1" customHeight="1" x14ac:dyDescent="0.2">
      <c r="W11192" s="15"/>
    </row>
    <row r="11193" spans="23:23" ht="0" hidden="1" customHeight="1" x14ac:dyDescent="0.2">
      <c r="W11193" s="15"/>
    </row>
    <row r="11194" spans="23:23" ht="0" hidden="1" customHeight="1" x14ac:dyDescent="0.2">
      <c r="W11194" s="15"/>
    </row>
    <row r="11195" spans="23:23" ht="0" hidden="1" customHeight="1" x14ac:dyDescent="0.2">
      <c r="W11195" s="15"/>
    </row>
    <row r="11196" spans="23:23" ht="0" hidden="1" customHeight="1" x14ac:dyDescent="0.2">
      <c r="W11196" s="15"/>
    </row>
    <row r="11197" spans="23:23" ht="0" hidden="1" customHeight="1" x14ac:dyDescent="0.2">
      <c r="W11197" s="15"/>
    </row>
    <row r="11198" spans="23:23" ht="0" hidden="1" customHeight="1" x14ac:dyDescent="0.2">
      <c r="W11198" s="15"/>
    </row>
    <row r="11199" spans="23:23" ht="0" hidden="1" customHeight="1" x14ac:dyDescent="0.2">
      <c r="W11199" s="15"/>
    </row>
    <row r="11200" spans="23:23" ht="0" hidden="1" customHeight="1" x14ac:dyDescent="0.2">
      <c r="W11200" s="15"/>
    </row>
    <row r="11201" spans="23:23" ht="0" hidden="1" customHeight="1" x14ac:dyDescent="0.2">
      <c r="W11201" s="15"/>
    </row>
    <row r="11202" spans="23:23" ht="0" hidden="1" customHeight="1" x14ac:dyDescent="0.2">
      <c r="W11202" s="15"/>
    </row>
    <row r="11203" spans="23:23" ht="0" hidden="1" customHeight="1" x14ac:dyDescent="0.2">
      <c r="W11203" s="15"/>
    </row>
    <row r="11204" spans="23:23" ht="0" hidden="1" customHeight="1" x14ac:dyDescent="0.2">
      <c r="W11204" s="15"/>
    </row>
    <row r="11205" spans="23:23" ht="0" hidden="1" customHeight="1" x14ac:dyDescent="0.2">
      <c r="W11205" s="15"/>
    </row>
    <row r="11206" spans="23:23" ht="0" hidden="1" customHeight="1" x14ac:dyDescent="0.2">
      <c r="W11206" s="15"/>
    </row>
    <row r="11207" spans="23:23" ht="0" hidden="1" customHeight="1" x14ac:dyDescent="0.2">
      <c r="W11207" s="15"/>
    </row>
    <row r="11208" spans="23:23" ht="0" hidden="1" customHeight="1" x14ac:dyDescent="0.2">
      <c r="W11208" s="15"/>
    </row>
    <row r="11209" spans="23:23" ht="0" hidden="1" customHeight="1" x14ac:dyDescent="0.2">
      <c r="W11209" s="15"/>
    </row>
    <row r="11210" spans="23:23" ht="0" hidden="1" customHeight="1" x14ac:dyDescent="0.2">
      <c r="W11210" s="15"/>
    </row>
    <row r="11211" spans="23:23" ht="0" hidden="1" customHeight="1" x14ac:dyDescent="0.2">
      <c r="W11211" s="15"/>
    </row>
    <row r="11212" spans="23:23" ht="0" hidden="1" customHeight="1" x14ac:dyDescent="0.2">
      <c r="W11212" s="15"/>
    </row>
    <row r="11213" spans="23:23" ht="0" hidden="1" customHeight="1" x14ac:dyDescent="0.2">
      <c r="W11213" s="15"/>
    </row>
    <row r="11214" spans="23:23" ht="0" hidden="1" customHeight="1" x14ac:dyDescent="0.2">
      <c r="W11214" s="15"/>
    </row>
    <row r="11215" spans="23:23" ht="0" hidden="1" customHeight="1" x14ac:dyDescent="0.2">
      <c r="W11215" s="15"/>
    </row>
    <row r="11216" spans="23:23" ht="0" hidden="1" customHeight="1" x14ac:dyDescent="0.2">
      <c r="W11216" s="15"/>
    </row>
    <row r="11217" spans="23:23" ht="0" hidden="1" customHeight="1" x14ac:dyDescent="0.2">
      <c r="W11217" s="15"/>
    </row>
    <row r="11218" spans="23:23" ht="0" hidden="1" customHeight="1" x14ac:dyDescent="0.2">
      <c r="W11218" s="15"/>
    </row>
    <row r="11219" spans="23:23" ht="0" hidden="1" customHeight="1" x14ac:dyDescent="0.2">
      <c r="W11219" s="15"/>
    </row>
    <row r="11220" spans="23:23" ht="0" hidden="1" customHeight="1" x14ac:dyDescent="0.2">
      <c r="W11220" s="15"/>
    </row>
    <row r="11221" spans="23:23" ht="0" hidden="1" customHeight="1" x14ac:dyDescent="0.2">
      <c r="W11221" s="15"/>
    </row>
    <row r="11222" spans="23:23" ht="0" hidden="1" customHeight="1" x14ac:dyDescent="0.2">
      <c r="W11222" s="15"/>
    </row>
    <row r="11223" spans="23:23" ht="0" hidden="1" customHeight="1" x14ac:dyDescent="0.2">
      <c r="W11223" s="15"/>
    </row>
    <row r="11224" spans="23:23" ht="0" hidden="1" customHeight="1" x14ac:dyDescent="0.2">
      <c r="W11224" s="15"/>
    </row>
    <row r="11225" spans="23:23" ht="0" hidden="1" customHeight="1" x14ac:dyDescent="0.2">
      <c r="W11225" s="15"/>
    </row>
    <row r="11226" spans="23:23" ht="0" hidden="1" customHeight="1" x14ac:dyDescent="0.2">
      <c r="W11226" s="15"/>
    </row>
    <row r="11227" spans="23:23" ht="0" hidden="1" customHeight="1" x14ac:dyDescent="0.2">
      <c r="W11227" s="15"/>
    </row>
    <row r="11228" spans="23:23" ht="0" hidden="1" customHeight="1" x14ac:dyDescent="0.2">
      <c r="W11228" s="15"/>
    </row>
    <row r="11229" spans="23:23" ht="0" hidden="1" customHeight="1" x14ac:dyDescent="0.2">
      <c r="W11229" s="15"/>
    </row>
    <row r="11230" spans="23:23" ht="0" hidden="1" customHeight="1" x14ac:dyDescent="0.2">
      <c r="W11230" s="15"/>
    </row>
    <row r="11231" spans="23:23" ht="0" hidden="1" customHeight="1" x14ac:dyDescent="0.2">
      <c r="W11231" s="15"/>
    </row>
    <row r="11232" spans="23:23" ht="0" hidden="1" customHeight="1" x14ac:dyDescent="0.2">
      <c r="W11232" s="15"/>
    </row>
    <row r="11233" spans="23:23" ht="0" hidden="1" customHeight="1" x14ac:dyDescent="0.2">
      <c r="W11233" s="15"/>
    </row>
    <row r="11234" spans="23:23" ht="0" hidden="1" customHeight="1" x14ac:dyDescent="0.2">
      <c r="W11234" s="15"/>
    </row>
    <row r="11235" spans="23:23" ht="0" hidden="1" customHeight="1" x14ac:dyDescent="0.2">
      <c r="W11235" s="15"/>
    </row>
    <row r="11236" spans="23:23" ht="0" hidden="1" customHeight="1" x14ac:dyDescent="0.2">
      <c r="W11236" s="15"/>
    </row>
    <row r="11237" spans="23:23" ht="0" hidden="1" customHeight="1" x14ac:dyDescent="0.2">
      <c r="W11237" s="15"/>
    </row>
    <row r="11238" spans="23:23" ht="0" hidden="1" customHeight="1" x14ac:dyDescent="0.2">
      <c r="W11238" s="15"/>
    </row>
    <row r="11239" spans="23:23" ht="0" hidden="1" customHeight="1" x14ac:dyDescent="0.2">
      <c r="W11239" s="15"/>
    </row>
    <row r="11240" spans="23:23" ht="0" hidden="1" customHeight="1" x14ac:dyDescent="0.2">
      <c r="W11240" s="15"/>
    </row>
    <row r="11241" spans="23:23" ht="0" hidden="1" customHeight="1" x14ac:dyDescent="0.2">
      <c r="W11241" s="15"/>
    </row>
    <row r="11242" spans="23:23" ht="0" hidden="1" customHeight="1" x14ac:dyDescent="0.2">
      <c r="W11242" s="15"/>
    </row>
    <row r="11243" spans="23:23" ht="0" hidden="1" customHeight="1" x14ac:dyDescent="0.2">
      <c r="W11243" s="15"/>
    </row>
    <row r="11244" spans="23:23" ht="0" hidden="1" customHeight="1" x14ac:dyDescent="0.2">
      <c r="W11244" s="15"/>
    </row>
    <row r="11245" spans="23:23" ht="0" hidden="1" customHeight="1" x14ac:dyDescent="0.2">
      <c r="W11245" s="15"/>
    </row>
    <row r="11246" spans="23:23" ht="0" hidden="1" customHeight="1" x14ac:dyDescent="0.2">
      <c r="W11246" s="15"/>
    </row>
    <row r="11247" spans="23:23" ht="0" hidden="1" customHeight="1" x14ac:dyDescent="0.2">
      <c r="W11247" s="15"/>
    </row>
    <row r="11248" spans="23:23" ht="0" hidden="1" customHeight="1" x14ac:dyDescent="0.2">
      <c r="W11248" s="15"/>
    </row>
    <row r="11249" spans="23:23" ht="0" hidden="1" customHeight="1" x14ac:dyDescent="0.2">
      <c r="W11249" s="15"/>
    </row>
    <row r="11250" spans="23:23" ht="0" hidden="1" customHeight="1" x14ac:dyDescent="0.2">
      <c r="W11250" s="15"/>
    </row>
    <row r="11251" spans="23:23" ht="0" hidden="1" customHeight="1" x14ac:dyDescent="0.2">
      <c r="W11251" s="15"/>
    </row>
    <row r="11252" spans="23:23" ht="0" hidden="1" customHeight="1" x14ac:dyDescent="0.2">
      <c r="W11252" s="15"/>
    </row>
    <row r="11253" spans="23:23" ht="0" hidden="1" customHeight="1" x14ac:dyDescent="0.2">
      <c r="W11253" s="15"/>
    </row>
    <row r="11254" spans="23:23" ht="0" hidden="1" customHeight="1" x14ac:dyDescent="0.2">
      <c r="W11254" s="15"/>
    </row>
    <row r="11255" spans="23:23" ht="0" hidden="1" customHeight="1" x14ac:dyDescent="0.2">
      <c r="W11255" s="15"/>
    </row>
    <row r="11256" spans="23:23" ht="0" hidden="1" customHeight="1" x14ac:dyDescent="0.2">
      <c r="W11256" s="15"/>
    </row>
    <row r="11257" spans="23:23" ht="0" hidden="1" customHeight="1" x14ac:dyDescent="0.2">
      <c r="W11257" s="15"/>
    </row>
    <row r="11258" spans="23:23" ht="0" hidden="1" customHeight="1" x14ac:dyDescent="0.2">
      <c r="W11258" s="15"/>
    </row>
    <row r="11259" spans="23:23" ht="0" hidden="1" customHeight="1" x14ac:dyDescent="0.2">
      <c r="W11259" s="15"/>
    </row>
    <row r="11260" spans="23:23" ht="0" hidden="1" customHeight="1" x14ac:dyDescent="0.2">
      <c r="W11260" s="15"/>
    </row>
    <row r="11261" spans="23:23" ht="0" hidden="1" customHeight="1" x14ac:dyDescent="0.2">
      <c r="W11261" s="15"/>
    </row>
    <row r="11262" spans="23:23" ht="0" hidden="1" customHeight="1" x14ac:dyDescent="0.2">
      <c r="W11262" s="15"/>
    </row>
    <row r="11263" spans="23:23" ht="0" hidden="1" customHeight="1" x14ac:dyDescent="0.2">
      <c r="W11263" s="15"/>
    </row>
    <row r="11264" spans="23:23" ht="0" hidden="1" customHeight="1" x14ac:dyDescent="0.2">
      <c r="W11264" s="15"/>
    </row>
    <row r="11265" spans="23:23" ht="0" hidden="1" customHeight="1" x14ac:dyDescent="0.2">
      <c r="W11265" s="15"/>
    </row>
    <row r="11266" spans="23:23" ht="0" hidden="1" customHeight="1" x14ac:dyDescent="0.2">
      <c r="W11266" s="15"/>
    </row>
    <row r="11267" spans="23:23" ht="0" hidden="1" customHeight="1" x14ac:dyDescent="0.2">
      <c r="W11267" s="15"/>
    </row>
    <row r="11268" spans="23:23" ht="0" hidden="1" customHeight="1" x14ac:dyDescent="0.2">
      <c r="W11268" s="15"/>
    </row>
    <row r="11269" spans="23:23" ht="0" hidden="1" customHeight="1" x14ac:dyDescent="0.2">
      <c r="W11269" s="15"/>
    </row>
    <row r="11270" spans="23:23" ht="0" hidden="1" customHeight="1" x14ac:dyDescent="0.2">
      <c r="W11270" s="15"/>
    </row>
    <row r="11271" spans="23:23" ht="0" hidden="1" customHeight="1" x14ac:dyDescent="0.2">
      <c r="W11271" s="15"/>
    </row>
    <row r="11272" spans="23:23" ht="0" hidden="1" customHeight="1" x14ac:dyDescent="0.2">
      <c r="W11272" s="15"/>
    </row>
    <row r="11273" spans="23:23" ht="0" hidden="1" customHeight="1" x14ac:dyDescent="0.2">
      <c r="W11273" s="15"/>
    </row>
    <row r="11274" spans="23:23" ht="0" hidden="1" customHeight="1" x14ac:dyDescent="0.2">
      <c r="W11274" s="15"/>
    </row>
    <row r="11275" spans="23:23" ht="0" hidden="1" customHeight="1" x14ac:dyDescent="0.2">
      <c r="W11275" s="15"/>
    </row>
    <row r="11276" spans="23:23" ht="0" hidden="1" customHeight="1" x14ac:dyDescent="0.2">
      <c r="W11276" s="15"/>
    </row>
    <row r="11277" spans="23:23" ht="0" hidden="1" customHeight="1" x14ac:dyDescent="0.2">
      <c r="W11277" s="15"/>
    </row>
    <row r="11278" spans="23:23" ht="0" hidden="1" customHeight="1" x14ac:dyDescent="0.2">
      <c r="W11278" s="15"/>
    </row>
    <row r="11279" spans="23:23" ht="0" hidden="1" customHeight="1" x14ac:dyDescent="0.2">
      <c r="W11279" s="15"/>
    </row>
    <row r="11280" spans="23:23" ht="0" hidden="1" customHeight="1" x14ac:dyDescent="0.2">
      <c r="W11280" s="15"/>
    </row>
    <row r="11281" spans="23:23" ht="0" hidden="1" customHeight="1" x14ac:dyDescent="0.2">
      <c r="W11281" s="15"/>
    </row>
    <row r="11282" spans="23:23" ht="0" hidden="1" customHeight="1" x14ac:dyDescent="0.2">
      <c r="W11282" s="15"/>
    </row>
    <row r="11283" spans="23:23" ht="0" hidden="1" customHeight="1" x14ac:dyDescent="0.2">
      <c r="W11283" s="15"/>
    </row>
    <row r="11284" spans="23:23" ht="0" hidden="1" customHeight="1" x14ac:dyDescent="0.2">
      <c r="W11284" s="15"/>
    </row>
    <row r="11285" spans="23:23" ht="0" hidden="1" customHeight="1" x14ac:dyDescent="0.2">
      <c r="W11285" s="15"/>
    </row>
    <row r="11286" spans="23:23" ht="0" hidden="1" customHeight="1" x14ac:dyDescent="0.2">
      <c r="W11286" s="15"/>
    </row>
    <row r="11287" spans="23:23" ht="0" hidden="1" customHeight="1" x14ac:dyDescent="0.2">
      <c r="W11287" s="15"/>
    </row>
    <row r="11288" spans="23:23" ht="0" hidden="1" customHeight="1" x14ac:dyDescent="0.2">
      <c r="W11288" s="15"/>
    </row>
    <row r="11289" spans="23:23" ht="0" hidden="1" customHeight="1" x14ac:dyDescent="0.2">
      <c r="W11289" s="15"/>
    </row>
    <row r="11290" spans="23:23" ht="0" hidden="1" customHeight="1" x14ac:dyDescent="0.2">
      <c r="W11290" s="15"/>
    </row>
    <row r="11291" spans="23:23" ht="0" hidden="1" customHeight="1" x14ac:dyDescent="0.2">
      <c r="W11291" s="15"/>
    </row>
    <row r="11292" spans="23:23" ht="0" hidden="1" customHeight="1" x14ac:dyDescent="0.2">
      <c r="W11292" s="15"/>
    </row>
    <row r="11293" spans="23:23" ht="0" hidden="1" customHeight="1" x14ac:dyDescent="0.2">
      <c r="W11293" s="15"/>
    </row>
    <row r="11294" spans="23:23" ht="0" hidden="1" customHeight="1" x14ac:dyDescent="0.2">
      <c r="W11294" s="15"/>
    </row>
    <row r="11295" spans="23:23" ht="0" hidden="1" customHeight="1" x14ac:dyDescent="0.2">
      <c r="W11295" s="15"/>
    </row>
    <row r="11296" spans="23:23" ht="0" hidden="1" customHeight="1" x14ac:dyDescent="0.2">
      <c r="W11296" s="15"/>
    </row>
    <row r="11297" spans="23:23" ht="0" hidden="1" customHeight="1" x14ac:dyDescent="0.2">
      <c r="W11297" s="15"/>
    </row>
    <row r="11298" spans="23:23" ht="0" hidden="1" customHeight="1" x14ac:dyDescent="0.2">
      <c r="W11298" s="15"/>
    </row>
    <row r="11299" spans="23:23" ht="0" hidden="1" customHeight="1" x14ac:dyDescent="0.2">
      <c r="W11299" s="15"/>
    </row>
    <row r="11300" spans="23:23" ht="0" hidden="1" customHeight="1" x14ac:dyDescent="0.2">
      <c r="W11300" s="15"/>
    </row>
    <row r="11301" spans="23:23" ht="0" hidden="1" customHeight="1" x14ac:dyDescent="0.2">
      <c r="W11301" s="15"/>
    </row>
    <row r="11302" spans="23:23" ht="0" hidden="1" customHeight="1" x14ac:dyDescent="0.2">
      <c r="W11302" s="15"/>
    </row>
    <row r="11303" spans="23:23" ht="0" hidden="1" customHeight="1" x14ac:dyDescent="0.2">
      <c r="W11303" s="15"/>
    </row>
    <row r="11304" spans="23:23" ht="0" hidden="1" customHeight="1" x14ac:dyDescent="0.2">
      <c r="W11304" s="15"/>
    </row>
    <row r="11305" spans="23:23" ht="0" hidden="1" customHeight="1" x14ac:dyDescent="0.2">
      <c r="W11305" s="15"/>
    </row>
    <row r="11306" spans="23:23" ht="0" hidden="1" customHeight="1" x14ac:dyDescent="0.2">
      <c r="W11306" s="15"/>
    </row>
    <row r="11307" spans="23:23" ht="0" hidden="1" customHeight="1" x14ac:dyDescent="0.2">
      <c r="W11307" s="15"/>
    </row>
    <row r="11308" spans="23:23" ht="0" hidden="1" customHeight="1" x14ac:dyDescent="0.2">
      <c r="W11308" s="15"/>
    </row>
    <row r="11309" spans="23:23" ht="0" hidden="1" customHeight="1" x14ac:dyDescent="0.2">
      <c r="W11309" s="15"/>
    </row>
    <row r="11310" spans="23:23" ht="0" hidden="1" customHeight="1" x14ac:dyDescent="0.2">
      <c r="W11310" s="15"/>
    </row>
    <row r="11311" spans="23:23" ht="0" hidden="1" customHeight="1" x14ac:dyDescent="0.2">
      <c r="W11311" s="15"/>
    </row>
    <row r="11312" spans="23:23" ht="0" hidden="1" customHeight="1" x14ac:dyDescent="0.2">
      <c r="W11312" s="15"/>
    </row>
    <row r="11313" spans="23:23" ht="0" hidden="1" customHeight="1" x14ac:dyDescent="0.2">
      <c r="W11313" s="15"/>
    </row>
    <row r="11314" spans="23:23" ht="0" hidden="1" customHeight="1" x14ac:dyDescent="0.2">
      <c r="W11314" s="15"/>
    </row>
    <row r="11315" spans="23:23" ht="0" hidden="1" customHeight="1" x14ac:dyDescent="0.2">
      <c r="W11315" s="15"/>
    </row>
    <row r="11316" spans="23:23" ht="0" hidden="1" customHeight="1" x14ac:dyDescent="0.2">
      <c r="W11316" s="15"/>
    </row>
    <row r="11317" spans="23:23" ht="0" hidden="1" customHeight="1" x14ac:dyDescent="0.2">
      <c r="W11317" s="15"/>
    </row>
    <row r="11318" spans="23:23" ht="0" hidden="1" customHeight="1" x14ac:dyDescent="0.2">
      <c r="W11318" s="15"/>
    </row>
    <row r="11319" spans="23:23" ht="0" hidden="1" customHeight="1" x14ac:dyDescent="0.2">
      <c r="W11319" s="15"/>
    </row>
    <row r="11320" spans="23:23" ht="0" hidden="1" customHeight="1" x14ac:dyDescent="0.2">
      <c r="W11320" s="15"/>
    </row>
    <row r="11321" spans="23:23" ht="0" hidden="1" customHeight="1" x14ac:dyDescent="0.2">
      <c r="W11321" s="15"/>
    </row>
    <row r="11322" spans="23:23" ht="0" hidden="1" customHeight="1" x14ac:dyDescent="0.2">
      <c r="W11322" s="15"/>
    </row>
    <row r="11323" spans="23:23" ht="0" hidden="1" customHeight="1" x14ac:dyDescent="0.2">
      <c r="W11323" s="15"/>
    </row>
    <row r="11324" spans="23:23" ht="0" hidden="1" customHeight="1" x14ac:dyDescent="0.2">
      <c r="W11324" s="15"/>
    </row>
    <row r="11325" spans="23:23" ht="0" hidden="1" customHeight="1" x14ac:dyDescent="0.2">
      <c r="W11325" s="15"/>
    </row>
    <row r="11326" spans="23:23" ht="0" hidden="1" customHeight="1" x14ac:dyDescent="0.2">
      <c r="W11326" s="15"/>
    </row>
    <row r="11327" spans="23:23" ht="0" hidden="1" customHeight="1" x14ac:dyDescent="0.2">
      <c r="W11327" s="15"/>
    </row>
    <row r="11328" spans="23:23" ht="0" hidden="1" customHeight="1" x14ac:dyDescent="0.2">
      <c r="W11328" s="15"/>
    </row>
    <row r="11329" spans="23:23" ht="0" hidden="1" customHeight="1" x14ac:dyDescent="0.2">
      <c r="W11329" s="15"/>
    </row>
    <row r="11330" spans="23:23" ht="0" hidden="1" customHeight="1" x14ac:dyDescent="0.2">
      <c r="W11330" s="15"/>
    </row>
    <row r="11331" spans="23:23" ht="0" hidden="1" customHeight="1" x14ac:dyDescent="0.2">
      <c r="W11331" s="15"/>
    </row>
    <row r="11332" spans="23:23" ht="0" hidden="1" customHeight="1" x14ac:dyDescent="0.2">
      <c r="W11332" s="15"/>
    </row>
    <row r="11333" spans="23:23" ht="0" hidden="1" customHeight="1" x14ac:dyDescent="0.2">
      <c r="W11333" s="15"/>
    </row>
    <row r="11334" spans="23:23" ht="0" hidden="1" customHeight="1" x14ac:dyDescent="0.2">
      <c r="W11334" s="15"/>
    </row>
    <row r="11335" spans="23:23" ht="0" hidden="1" customHeight="1" x14ac:dyDescent="0.2">
      <c r="W11335" s="15"/>
    </row>
    <row r="11336" spans="23:23" ht="0" hidden="1" customHeight="1" x14ac:dyDescent="0.2">
      <c r="W11336" s="15"/>
    </row>
    <row r="11337" spans="23:23" ht="0" hidden="1" customHeight="1" x14ac:dyDescent="0.2">
      <c r="W11337" s="15"/>
    </row>
    <row r="11338" spans="23:23" ht="0" hidden="1" customHeight="1" x14ac:dyDescent="0.2">
      <c r="W11338" s="15"/>
    </row>
    <row r="11339" spans="23:23" ht="0" hidden="1" customHeight="1" x14ac:dyDescent="0.2">
      <c r="W11339" s="15"/>
    </row>
    <row r="11340" spans="23:23" ht="0" hidden="1" customHeight="1" x14ac:dyDescent="0.2">
      <c r="W11340" s="15"/>
    </row>
    <row r="11341" spans="23:23" ht="0" hidden="1" customHeight="1" x14ac:dyDescent="0.2">
      <c r="W11341" s="15"/>
    </row>
    <row r="11342" spans="23:23" ht="0" hidden="1" customHeight="1" x14ac:dyDescent="0.2">
      <c r="W11342" s="15"/>
    </row>
    <row r="11343" spans="23:23" ht="0" hidden="1" customHeight="1" x14ac:dyDescent="0.2">
      <c r="W11343" s="15"/>
    </row>
    <row r="11344" spans="23:23" ht="0" hidden="1" customHeight="1" x14ac:dyDescent="0.2">
      <c r="W11344" s="15"/>
    </row>
    <row r="11345" spans="23:23" ht="0" hidden="1" customHeight="1" x14ac:dyDescent="0.2">
      <c r="W11345" s="15"/>
    </row>
    <row r="11346" spans="23:23" ht="0" hidden="1" customHeight="1" x14ac:dyDescent="0.2">
      <c r="W11346" s="15"/>
    </row>
    <row r="11347" spans="23:23" ht="0" hidden="1" customHeight="1" x14ac:dyDescent="0.2">
      <c r="W11347" s="15"/>
    </row>
    <row r="11348" spans="23:23" ht="0" hidden="1" customHeight="1" x14ac:dyDescent="0.2">
      <c r="W11348" s="15"/>
    </row>
    <row r="11349" spans="23:23" ht="0" hidden="1" customHeight="1" x14ac:dyDescent="0.2">
      <c r="W11349" s="15"/>
    </row>
    <row r="11350" spans="23:23" ht="0" hidden="1" customHeight="1" x14ac:dyDescent="0.2">
      <c r="W11350" s="15"/>
    </row>
    <row r="11351" spans="23:23" ht="0" hidden="1" customHeight="1" x14ac:dyDescent="0.2">
      <c r="W11351" s="15"/>
    </row>
    <row r="11352" spans="23:23" ht="0" hidden="1" customHeight="1" x14ac:dyDescent="0.2">
      <c r="W11352" s="15"/>
    </row>
    <row r="11353" spans="23:23" ht="0" hidden="1" customHeight="1" x14ac:dyDescent="0.2">
      <c r="W11353" s="15"/>
    </row>
    <row r="11354" spans="23:23" ht="0" hidden="1" customHeight="1" x14ac:dyDescent="0.2">
      <c r="W11354" s="15"/>
    </row>
    <row r="11355" spans="23:23" ht="0" hidden="1" customHeight="1" x14ac:dyDescent="0.2">
      <c r="W11355" s="15"/>
    </row>
    <row r="11356" spans="23:23" ht="0" hidden="1" customHeight="1" x14ac:dyDescent="0.2">
      <c r="W11356" s="15"/>
    </row>
    <row r="11357" spans="23:23" ht="0" hidden="1" customHeight="1" x14ac:dyDescent="0.2">
      <c r="W11357" s="15"/>
    </row>
    <row r="11358" spans="23:23" ht="0" hidden="1" customHeight="1" x14ac:dyDescent="0.2">
      <c r="W11358" s="15"/>
    </row>
    <row r="11359" spans="23:23" ht="0" hidden="1" customHeight="1" x14ac:dyDescent="0.2">
      <c r="W11359" s="15"/>
    </row>
    <row r="11360" spans="23:23" ht="0" hidden="1" customHeight="1" x14ac:dyDescent="0.2">
      <c r="W11360" s="15"/>
    </row>
    <row r="11361" spans="23:23" ht="0" hidden="1" customHeight="1" x14ac:dyDescent="0.2">
      <c r="W11361" s="15"/>
    </row>
    <row r="11362" spans="23:23" ht="0" hidden="1" customHeight="1" x14ac:dyDescent="0.2">
      <c r="W11362" s="15"/>
    </row>
    <row r="11363" spans="23:23" ht="0" hidden="1" customHeight="1" x14ac:dyDescent="0.2">
      <c r="W11363" s="15"/>
    </row>
    <row r="11364" spans="23:23" ht="0" hidden="1" customHeight="1" x14ac:dyDescent="0.2">
      <c r="W11364" s="15"/>
    </row>
    <row r="11365" spans="23:23" ht="0" hidden="1" customHeight="1" x14ac:dyDescent="0.2">
      <c r="W11365" s="15"/>
    </row>
    <row r="11366" spans="23:23" ht="0" hidden="1" customHeight="1" x14ac:dyDescent="0.2">
      <c r="W11366" s="15"/>
    </row>
    <row r="11367" spans="23:23" ht="0" hidden="1" customHeight="1" x14ac:dyDescent="0.2">
      <c r="W11367" s="15"/>
    </row>
    <row r="11368" spans="23:23" ht="0" hidden="1" customHeight="1" x14ac:dyDescent="0.2">
      <c r="W11368" s="15"/>
    </row>
    <row r="11369" spans="23:23" ht="0" hidden="1" customHeight="1" x14ac:dyDescent="0.2">
      <c r="W11369" s="15"/>
    </row>
    <row r="11370" spans="23:23" ht="0" hidden="1" customHeight="1" x14ac:dyDescent="0.2">
      <c r="W11370" s="15"/>
    </row>
    <row r="11371" spans="23:23" ht="0" hidden="1" customHeight="1" x14ac:dyDescent="0.2">
      <c r="W11371" s="15"/>
    </row>
    <row r="11372" spans="23:23" ht="0" hidden="1" customHeight="1" x14ac:dyDescent="0.2">
      <c r="W11372" s="15"/>
    </row>
    <row r="11373" spans="23:23" ht="0" hidden="1" customHeight="1" x14ac:dyDescent="0.2">
      <c r="W11373" s="15"/>
    </row>
    <row r="11374" spans="23:23" ht="0" hidden="1" customHeight="1" x14ac:dyDescent="0.2">
      <c r="W11374" s="15"/>
    </row>
    <row r="11375" spans="23:23" ht="0" hidden="1" customHeight="1" x14ac:dyDescent="0.2">
      <c r="W11375" s="15"/>
    </row>
    <row r="11376" spans="23:23" ht="0" hidden="1" customHeight="1" x14ac:dyDescent="0.2">
      <c r="W11376" s="15"/>
    </row>
    <row r="11377" spans="23:23" ht="0" hidden="1" customHeight="1" x14ac:dyDescent="0.2">
      <c r="W11377" s="15"/>
    </row>
    <row r="11378" spans="23:23" ht="0" hidden="1" customHeight="1" x14ac:dyDescent="0.2">
      <c r="W11378" s="15"/>
    </row>
    <row r="11379" spans="23:23" ht="0" hidden="1" customHeight="1" x14ac:dyDescent="0.2">
      <c r="W11379" s="15"/>
    </row>
    <row r="11380" spans="23:23" ht="0" hidden="1" customHeight="1" x14ac:dyDescent="0.2">
      <c r="W11380" s="15"/>
    </row>
    <row r="11381" spans="23:23" ht="0" hidden="1" customHeight="1" x14ac:dyDescent="0.2">
      <c r="W11381" s="15"/>
    </row>
    <row r="11382" spans="23:23" ht="0" hidden="1" customHeight="1" x14ac:dyDescent="0.2">
      <c r="W11382" s="15"/>
    </row>
    <row r="11383" spans="23:23" ht="0" hidden="1" customHeight="1" x14ac:dyDescent="0.2">
      <c r="W11383" s="15"/>
    </row>
    <row r="11384" spans="23:23" ht="0" hidden="1" customHeight="1" x14ac:dyDescent="0.2">
      <c r="W11384" s="15"/>
    </row>
    <row r="11385" spans="23:23" ht="0" hidden="1" customHeight="1" x14ac:dyDescent="0.2">
      <c r="W11385" s="15"/>
    </row>
    <row r="11386" spans="23:23" ht="0" hidden="1" customHeight="1" x14ac:dyDescent="0.2">
      <c r="W11386" s="15"/>
    </row>
    <row r="11387" spans="23:23" ht="0" hidden="1" customHeight="1" x14ac:dyDescent="0.2">
      <c r="W11387" s="15"/>
    </row>
    <row r="11388" spans="23:23" ht="0" hidden="1" customHeight="1" x14ac:dyDescent="0.2">
      <c r="W11388" s="15"/>
    </row>
    <row r="11389" spans="23:23" ht="0" hidden="1" customHeight="1" x14ac:dyDescent="0.2">
      <c r="W11389" s="15"/>
    </row>
    <row r="11390" spans="23:23" ht="0" hidden="1" customHeight="1" x14ac:dyDescent="0.2">
      <c r="W11390" s="15"/>
    </row>
    <row r="11391" spans="23:23" ht="0" hidden="1" customHeight="1" x14ac:dyDescent="0.2">
      <c r="W11391" s="15"/>
    </row>
    <row r="11392" spans="23:23" ht="0" hidden="1" customHeight="1" x14ac:dyDescent="0.2">
      <c r="W11392" s="15"/>
    </row>
    <row r="11393" spans="23:23" ht="0" hidden="1" customHeight="1" x14ac:dyDescent="0.2">
      <c r="W11393" s="15"/>
    </row>
    <row r="11394" spans="23:23" ht="0" hidden="1" customHeight="1" x14ac:dyDescent="0.2">
      <c r="W11394" s="15"/>
    </row>
    <row r="11395" spans="23:23" ht="0" hidden="1" customHeight="1" x14ac:dyDescent="0.2">
      <c r="W11395" s="15"/>
    </row>
    <row r="11396" spans="23:23" ht="0" hidden="1" customHeight="1" x14ac:dyDescent="0.2">
      <c r="W11396" s="15"/>
    </row>
    <row r="11397" spans="23:23" ht="0" hidden="1" customHeight="1" x14ac:dyDescent="0.2">
      <c r="W11397" s="15"/>
    </row>
    <row r="11398" spans="23:23" ht="0" hidden="1" customHeight="1" x14ac:dyDescent="0.2">
      <c r="W11398" s="15"/>
    </row>
    <row r="11399" spans="23:23" ht="0" hidden="1" customHeight="1" x14ac:dyDescent="0.2">
      <c r="W11399" s="15"/>
    </row>
    <row r="11400" spans="23:23" ht="0" hidden="1" customHeight="1" x14ac:dyDescent="0.2">
      <c r="W11400" s="15"/>
    </row>
    <row r="11401" spans="23:23" ht="0" hidden="1" customHeight="1" x14ac:dyDescent="0.2">
      <c r="W11401" s="15"/>
    </row>
    <row r="11402" spans="23:23" ht="0" hidden="1" customHeight="1" x14ac:dyDescent="0.2">
      <c r="W11402" s="15"/>
    </row>
    <row r="11403" spans="23:23" ht="0" hidden="1" customHeight="1" x14ac:dyDescent="0.2">
      <c r="W11403" s="15"/>
    </row>
    <row r="11404" spans="23:23" ht="0" hidden="1" customHeight="1" x14ac:dyDescent="0.2">
      <c r="W11404" s="15"/>
    </row>
    <row r="11405" spans="23:23" ht="0" hidden="1" customHeight="1" x14ac:dyDescent="0.2">
      <c r="W11405" s="15"/>
    </row>
    <row r="11406" spans="23:23" ht="0" hidden="1" customHeight="1" x14ac:dyDescent="0.2">
      <c r="W11406" s="15"/>
    </row>
    <row r="11407" spans="23:23" ht="0" hidden="1" customHeight="1" x14ac:dyDescent="0.2">
      <c r="W11407" s="15"/>
    </row>
    <row r="11408" spans="23:23" ht="0" hidden="1" customHeight="1" x14ac:dyDescent="0.2">
      <c r="W11408" s="15"/>
    </row>
    <row r="11409" spans="23:23" ht="0" hidden="1" customHeight="1" x14ac:dyDescent="0.2">
      <c r="W11409" s="15"/>
    </row>
    <row r="11410" spans="23:23" ht="0" hidden="1" customHeight="1" x14ac:dyDescent="0.2">
      <c r="W11410" s="15"/>
    </row>
    <row r="11411" spans="23:23" ht="0" hidden="1" customHeight="1" x14ac:dyDescent="0.2">
      <c r="W11411" s="15"/>
    </row>
    <row r="11412" spans="23:23" ht="0" hidden="1" customHeight="1" x14ac:dyDescent="0.2">
      <c r="W11412" s="15"/>
    </row>
    <row r="11413" spans="23:23" ht="0" hidden="1" customHeight="1" x14ac:dyDescent="0.2">
      <c r="W11413" s="15"/>
    </row>
    <row r="11414" spans="23:23" ht="0" hidden="1" customHeight="1" x14ac:dyDescent="0.2">
      <c r="W11414" s="15"/>
    </row>
    <row r="11415" spans="23:23" ht="0" hidden="1" customHeight="1" x14ac:dyDescent="0.2">
      <c r="W11415" s="15"/>
    </row>
    <row r="11416" spans="23:23" ht="0" hidden="1" customHeight="1" x14ac:dyDescent="0.2">
      <c r="W11416" s="15"/>
    </row>
    <row r="11417" spans="23:23" ht="0" hidden="1" customHeight="1" x14ac:dyDescent="0.2">
      <c r="W11417" s="15"/>
    </row>
    <row r="11418" spans="23:23" ht="0" hidden="1" customHeight="1" x14ac:dyDescent="0.2">
      <c r="W11418" s="15"/>
    </row>
    <row r="11419" spans="23:23" ht="0" hidden="1" customHeight="1" x14ac:dyDescent="0.2">
      <c r="W11419" s="15"/>
    </row>
    <row r="11420" spans="23:23" ht="0" hidden="1" customHeight="1" x14ac:dyDescent="0.2">
      <c r="W11420" s="15"/>
    </row>
    <row r="11421" spans="23:23" ht="0" hidden="1" customHeight="1" x14ac:dyDescent="0.2">
      <c r="W11421" s="15"/>
    </row>
    <row r="11422" spans="23:23" ht="0" hidden="1" customHeight="1" x14ac:dyDescent="0.2">
      <c r="W11422" s="15"/>
    </row>
    <row r="11423" spans="23:23" ht="0" hidden="1" customHeight="1" x14ac:dyDescent="0.2">
      <c r="W11423" s="15"/>
    </row>
    <row r="11424" spans="23:23" ht="0" hidden="1" customHeight="1" x14ac:dyDescent="0.2">
      <c r="W11424" s="15"/>
    </row>
    <row r="11425" spans="23:23" ht="0" hidden="1" customHeight="1" x14ac:dyDescent="0.2">
      <c r="W11425" s="15"/>
    </row>
    <row r="11426" spans="23:23" ht="0" hidden="1" customHeight="1" x14ac:dyDescent="0.2">
      <c r="W11426" s="15"/>
    </row>
    <row r="11427" spans="23:23" ht="0" hidden="1" customHeight="1" x14ac:dyDescent="0.2">
      <c r="W11427" s="15"/>
    </row>
    <row r="11428" spans="23:23" ht="0" hidden="1" customHeight="1" x14ac:dyDescent="0.2">
      <c r="W11428" s="15"/>
    </row>
    <row r="11429" spans="23:23" ht="0" hidden="1" customHeight="1" x14ac:dyDescent="0.2">
      <c r="W11429" s="15"/>
    </row>
    <row r="11430" spans="23:23" ht="0" hidden="1" customHeight="1" x14ac:dyDescent="0.2">
      <c r="W11430" s="15"/>
    </row>
    <row r="11431" spans="23:23" ht="0" hidden="1" customHeight="1" x14ac:dyDescent="0.2">
      <c r="W11431" s="15"/>
    </row>
    <row r="11432" spans="23:23" ht="0" hidden="1" customHeight="1" x14ac:dyDescent="0.2">
      <c r="W11432" s="15"/>
    </row>
    <row r="11433" spans="23:23" ht="0" hidden="1" customHeight="1" x14ac:dyDescent="0.2">
      <c r="W11433" s="15"/>
    </row>
    <row r="11434" spans="23:23" ht="0" hidden="1" customHeight="1" x14ac:dyDescent="0.2">
      <c r="W11434" s="15"/>
    </row>
    <row r="11435" spans="23:23" ht="0" hidden="1" customHeight="1" x14ac:dyDescent="0.2">
      <c r="W11435" s="15"/>
    </row>
    <row r="11436" spans="23:23" ht="0" hidden="1" customHeight="1" x14ac:dyDescent="0.2">
      <c r="W11436" s="15"/>
    </row>
    <row r="11437" spans="23:23" ht="0" hidden="1" customHeight="1" x14ac:dyDescent="0.2">
      <c r="W11437" s="15"/>
    </row>
    <row r="11438" spans="23:23" ht="0" hidden="1" customHeight="1" x14ac:dyDescent="0.2">
      <c r="W11438" s="15"/>
    </row>
    <row r="11439" spans="23:23" ht="0" hidden="1" customHeight="1" x14ac:dyDescent="0.2">
      <c r="W11439" s="15"/>
    </row>
    <row r="11440" spans="23:23" ht="0" hidden="1" customHeight="1" x14ac:dyDescent="0.2">
      <c r="W11440" s="15"/>
    </row>
    <row r="11441" spans="23:23" ht="0" hidden="1" customHeight="1" x14ac:dyDescent="0.2">
      <c r="W11441" s="15"/>
    </row>
    <row r="11442" spans="23:23" ht="0" hidden="1" customHeight="1" x14ac:dyDescent="0.2">
      <c r="W11442" s="15"/>
    </row>
    <row r="11443" spans="23:23" ht="0" hidden="1" customHeight="1" x14ac:dyDescent="0.2">
      <c r="W11443" s="15"/>
    </row>
    <row r="11444" spans="23:23" ht="0" hidden="1" customHeight="1" x14ac:dyDescent="0.2">
      <c r="W11444" s="15"/>
    </row>
    <row r="11445" spans="23:23" ht="0" hidden="1" customHeight="1" x14ac:dyDescent="0.2">
      <c r="W11445" s="15"/>
    </row>
    <row r="11446" spans="23:23" ht="0" hidden="1" customHeight="1" x14ac:dyDescent="0.2">
      <c r="W11446" s="15"/>
    </row>
    <row r="11447" spans="23:23" ht="0" hidden="1" customHeight="1" x14ac:dyDescent="0.2">
      <c r="W11447" s="15"/>
    </row>
    <row r="11448" spans="23:23" ht="0" hidden="1" customHeight="1" x14ac:dyDescent="0.2">
      <c r="W11448" s="15"/>
    </row>
    <row r="11449" spans="23:23" ht="0" hidden="1" customHeight="1" x14ac:dyDescent="0.2">
      <c r="W11449" s="15"/>
    </row>
    <row r="11450" spans="23:23" ht="0" hidden="1" customHeight="1" x14ac:dyDescent="0.2">
      <c r="W11450" s="15"/>
    </row>
    <row r="11451" spans="23:23" ht="0" hidden="1" customHeight="1" x14ac:dyDescent="0.2">
      <c r="W11451" s="15"/>
    </row>
    <row r="11452" spans="23:23" ht="0" hidden="1" customHeight="1" x14ac:dyDescent="0.2">
      <c r="W11452" s="15"/>
    </row>
    <row r="11453" spans="23:23" ht="0" hidden="1" customHeight="1" x14ac:dyDescent="0.2">
      <c r="W11453" s="15"/>
    </row>
    <row r="11454" spans="23:23" ht="0" hidden="1" customHeight="1" x14ac:dyDescent="0.2">
      <c r="W11454" s="15"/>
    </row>
    <row r="11455" spans="23:23" ht="0" hidden="1" customHeight="1" x14ac:dyDescent="0.2">
      <c r="W11455" s="15"/>
    </row>
    <row r="11456" spans="23:23" ht="0" hidden="1" customHeight="1" x14ac:dyDescent="0.2">
      <c r="W11456" s="15"/>
    </row>
    <row r="11457" spans="23:23" ht="0" hidden="1" customHeight="1" x14ac:dyDescent="0.2">
      <c r="W11457" s="15"/>
    </row>
    <row r="11458" spans="23:23" ht="0" hidden="1" customHeight="1" x14ac:dyDescent="0.2">
      <c r="W11458" s="15"/>
    </row>
    <row r="11459" spans="23:23" ht="0" hidden="1" customHeight="1" x14ac:dyDescent="0.2">
      <c r="W11459" s="15"/>
    </row>
    <row r="11460" spans="23:23" ht="0" hidden="1" customHeight="1" x14ac:dyDescent="0.2">
      <c r="W11460" s="15"/>
    </row>
    <row r="11461" spans="23:23" ht="0" hidden="1" customHeight="1" x14ac:dyDescent="0.2">
      <c r="W11461" s="15"/>
    </row>
    <row r="11462" spans="23:23" ht="0" hidden="1" customHeight="1" x14ac:dyDescent="0.2">
      <c r="W11462" s="15"/>
    </row>
    <row r="11463" spans="23:23" ht="0" hidden="1" customHeight="1" x14ac:dyDescent="0.2">
      <c r="W11463" s="15"/>
    </row>
    <row r="11464" spans="23:23" ht="0" hidden="1" customHeight="1" x14ac:dyDescent="0.2">
      <c r="W11464" s="15"/>
    </row>
    <row r="11465" spans="23:23" ht="0" hidden="1" customHeight="1" x14ac:dyDescent="0.2">
      <c r="W11465" s="15"/>
    </row>
    <row r="11466" spans="23:23" ht="0" hidden="1" customHeight="1" x14ac:dyDescent="0.2">
      <c r="W11466" s="15"/>
    </row>
    <row r="11467" spans="23:23" ht="0" hidden="1" customHeight="1" x14ac:dyDescent="0.2">
      <c r="W11467" s="15"/>
    </row>
    <row r="11468" spans="23:23" ht="0" hidden="1" customHeight="1" x14ac:dyDescent="0.2">
      <c r="W11468" s="15"/>
    </row>
    <row r="11469" spans="23:23" ht="0" hidden="1" customHeight="1" x14ac:dyDescent="0.2">
      <c r="W11469" s="15"/>
    </row>
    <row r="11470" spans="23:23" ht="0" hidden="1" customHeight="1" x14ac:dyDescent="0.2">
      <c r="W11470" s="15"/>
    </row>
    <row r="11471" spans="23:23" ht="0" hidden="1" customHeight="1" x14ac:dyDescent="0.2">
      <c r="W11471" s="15"/>
    </row>
    <row r="11472" spans="23:23" ht="0" hidden="1" customHeight="1" x14ac:dyDescent="0.2">
      <c r="W11472" s="15"/>
    </row>
    <row r="11473" spans="23:23" ht="0" hidden="1" customHeight="1" x14ac:dyDescent="0.2">
      <c r="W11473" s="15"/>
    </row>
    <row r="11474" spans="23:23" ht="0" hidden="1" customHeight="1" x14ac:dyDescent="0.2">
      <c r="W11474" s="15"/>
    </row>
    <row r="11475" spans="23:23" ht="0" hidden="1" customHeight="1" x14ac:dyDescent="0.2">
      <c r="W11475" s="15"/>
    </row>
    <row r="11476" spans="23:23" ht="0" hidden="1" customHeight="1" x14ac:dyDescent="0.2">
      <c r="W11476" s="15"/>
    </row>
    <row r="11477" spans="23:23" ht="0" hidden="1" customHeight="1" x14ac:dyDescent="0.2">
      <c r="W11477" s="15"/>
    </row>
    <row r="11478" spans="23:23" ht="0" hidden="1" customHeight="1" x14ac:dyDescent="0.2">
      <c r="W11478" s="15"/>
    </row>
    <row r="11479" spans="23:23" ht="0" hidden="1" customHeight="1" x14ac:dyDescent="0.2">
      <c r="W11479" s="15"/>
    </row>
    <row r="11480" spans="23:23" ht="0" hidden="1" customHeight="1" x14ac:dyDescent="0.2">
      <c r="W11480" s="15"/>
    </row>
    <row r="11481" spans="23:23" ht="0" hidden="1" customHeight="1" x14ac:dyDescent="0.2">
      <c r="W11481" s="15"/>
    </row>
    <row r="11482" spans="23:23" ht="0" hidden="1" customHeight="1" x14ac:dyDescent="0.2">
      <c r="W11482" s="15"/>
    </row>
    <row r="11483" spans="23:23" ht="0" hidden="1" customHeight="1" x14ac:dyDescent="0.2">
      <c r="W11483" s="15"/>
    </row>
    <row r="11484" spans="23:23" ht="0" hidden="1" customHeight="1" x14ac:dyDescent="0.2">
      <c r="W11484" s="15"/>
    </row>
    <row r="11485" spans="23:23" ht="0" hidden="1" customHeight="1" x14ac:dyDescent="0.2">
      <c r="W11485" s="15"/>
    </row>
    <row r="11486" spans="23:23" ht="0" hidden="1" customHeight="1" x14ac:dyDescent="0.2">
      <c r="W11486" s="15"/>
    </row>
    <row r="11487" spans="23:23" ht="0" hidden="1" customHeight="1" x14ac:dyDescent="0.2">
      <c r="W11487" s="15"/>
    </row>
    <row r="11488" spans="23:23" ht="0" hidden="1" customHeight="1" x14ac:dyDescent="0.2">
      <c r="W11488" s="15"/>
    </row>
    <row r="11489" spans="23:23" ht="0" hidden="1" customHeight="1" x14ac:dyDescent="0.2">
      <c r="W11489" s="15"/>
    </row>
    <row r="11490" spans="23:23" ht="0" hidden="1" customHeight="1" x14ac:dyDescent="0.2">
      <c r="W11490" s="15"/>
    </row>
    <row r="11491" spans="23:23" ht="0" hidden="1" customHeight="1" x14ac:dyDescent="0.2">
      <c r="W11491" s="15"/>
    </row>
    <row r="11492" spans="23:23" ht="0" hidden="1" customHeight="1" x14ac:dyDescent="0.2">
      <c r="W11492" s="15"/>
    </row>
    <row r="11493" spans="23:23" ht="0" hidden="1" customHeight="1" x14ac:dyDescent="0.2">
      <c r="W11493" s="15"/>
    </row>
    <row r="11494" spans="23:23" ht="0" hidden="1" customHeight="1" x14ac:dyDescent="0.2">
      <c r="W11494" s="15"/>
    </row>
    <row r="11495" spans="23:23" ht="0" hidden="1" customHeight="1" x14ac:dyDescent="0.2">
      <c r="W11495" s="15"/>
    </row>
    <row r="11496" spans="23:23" ht="0" hidden="1" customHeight="1" x14ac:dyDescent="0.2">
      <c r="W11496" s="15"/>
    </row>
    <row r="11497" spans="23:23" ht="0" hidden="1" customHeight="1" x14ac:dyDescent="0.2">
      <c r="W11497" s="15"/>
    </row>
    <row r="11498" spans="23:23" ht="0" hidden="1" customHeight="1" x14ac:dyDescent="0.2">
      <c r="W11498" s="15"/>
    </row>
    <row r="11499" spans="23:23" ht="0" hidden="1" customHeight="1" x14ac:dyDescent="0.2">
      <c r="W11499" s="15"/>
    </row>
    <row r="11500" spans="23:23" ht="0" hidden="1" customHeight="1" x14ac:dyDescent="0.2">
      <c r="W11500" s="15"/>
    </row>
    <row r="11501" spans="23:23" ht="0" hidden="1" customHeight="1" x14ac:dyDescent="0.2">
      <c r="W11501" s="15"/>
    </row>
    <row r="11502" spans="23:23" ht="0" hidden="1" customHeight="1" x14ac:dyDescent="0.2">
      <c r="W11502" s="15"/>
    </row>
    <row r="11503" spans="23:23" ht="0" hidden="1" customHeight="1" x14ac:dyDescent="0.2">
      <c r="W11503" s="15"/>
    </row>
    <row r="11504" spans="23:23" ht="0" hidden="1" customHeight="1" x14ac:dyDescent="0.2">
      <c r="W11504" s="15"/>
    </row>
    <row r="11505" spans="23:23" ht="0" hidden="1" customHeight="1" x14ac:dyDescent="0.2">
      <c r="W11505" s="15"/>
    </row>
    <row r="11506" spans="23:23" ht="0" hidden="1" customHeight="1" x14ac:dyDescent="0.2">
      <c r="W11506" s="15"/>
    </row>
    <row r="11507" spans="23:23" ht="0" hidden="1" customHeight="1" x14ac:dyDescent="0.2">
      <c r="W11507" s="15"/>
    </row>
    <row r="11508" spans="23:23" ht="0" hidden="1" customHeight="1" x14ac:dyDescent="0.2">
      <c r="W11508" s="15"/>
    </row>
    <row r="11509" spans="23:23" ht="0" hidden="1" customHeight="1" x14ac:dyDescent="0.2">
      <c r="W11509" s="15"/>
    </row>
    <row r="11510" spans="23:23" ht="0" hidden="1" customHeight="1" x14ac:dyDescent="0.2">
      <c r="W11510" s="15"/>
    </row>
    <row r="11511" spans="23:23" ht="0" hidden="1" customHeight="1" x14ac:dyDescent="0.2">
      <c r="W11511" s="15"/>
    </row>
    <row r="11512" spans="23:23" ht="0" hidden="1" customHeight="1" x14ac:dyDescent="0.2">
      <c r="W11512" s="15"/>
    </row>
    <row r="11513" spans="23:23" ht="0" hidden="1" customHeight="1" x14ac:dyDescent="0.2">
      <c r="W11513" s="15"/>
    </row>
    <row r="11514" spans="23:23" ht="0" hidden="1" customHeight="1" x14ac:dyDescent="0.2">
      <c r="W11514" s="15"/>
    </row>
    <row r="11515" spans="23:23" ht="0" hidden="1" customHeight="1" x14ac:dyDescent="0.2">
      <c r="W11515" s="15"/>
    </row>
    <row r="11516" spans="23:23" ht="0" hidden="1" customHeight="1" x14ac:dyDescent="0.2">
      <c r="W11516" s="15"/>
    </row>
    <row r="11517" spans="23:23" ht="0" hidden="1" customHeight="1" x14ac:dyDescent="0.2">
      <c r="W11517" s="15"/>
    </row>
    <row r="11518" spans="23:23" ht="0" hidden="1" customHeight="1" x14ac:dyDescent="0.2">
      <c r="W11518" s="15"/>
    </row>
    <row r="11519" spans="23:23" ht="0" hidden="1" customHeight="1" x14ac:dyDescent="0.2">
      <c r="W11519" s="15"/>
    </row>
    <row r="11520" spans="23:23" ht="0" hidden="1" customHeight="1" x14ac:dyDescent="0.2">
      <c r="W11520" s="15"/>
    </row>
    <row r="11521" spans="23:23" ht="0" hidden="1" customHeight="1" x14ac:dyDescent="0.2">
      <c r="W11521" s="15"/>
    </row>
    <row r="11522" spans="23:23" ht="0" hidden="1" customHeight="1" x14ac:dyDescent="0.2">
      <c r="W11522" s="15"/>
    </row>
    <row r="11523" spans="23:23" ht="0" hidden="1" customHeight="1" x14ac:dyDescent="0.2">
      <c r="W11523" s="15"/>
    </row>
    <row r="11524" spans="23:23" ht="0" hidden="1" customHeight="1" x14ac:dyDescent="0.2">
      <c r="W11524" s="15"/>
    </row>
    <row r="11525" spans="23:23" ht="0" hidden="1" customHeight="1" x14ac:dyDescent="0.2">
      <c r="W11525" s="15"/>
    </row>
    <row r="11526" spans="23:23" ht="0" hidden="1" customHeight="1" x14ac:dyDescent="0.2">
      <c r="W11526" s="15"/>
    </row>
    <row r="11527" spans="23:23" ht="0" hidden="1" customHeight="1" x14ac:dyDescent="0.2">
      <c r="W11527" s="15"/>
    </row>
    <row r="11528" spans="23:23" ht="0" hidden="1" customHeight="1" x14ac:dyDescent="0.2">
      <c r="W11528" s="15"/>
    </row>
    <row r="11529" spans="23:23" ht="0" hidden="1" customHeight="1" x14ac:dyDescent="0.2">
      <c r="W11529" s="15"/>
    </row>
    <row r="11530" spans="23:23" ht="0" hidden="1" customHeight="1" x14ac:dyDescent="0.2">
      <c r="W11530" s="15"/>
    </row>
    <row r="11531" spans="23:23" ht="0" hidden="1" customHeight="1" x14ac:dyDescent="0.2">
      <c r="W11531" s="15"/>
    </row>
    <row r="11532" spans="23:23" ht="0" hidden="1" customHeight="1" x14ac:dyDescent="0.2">
      <c r="W11532" s="15"/>
    </row>
    <row r="11533" spans="23:23" ht="0" hidden="1" customHeight="1" x14ac:dyDescent="0.2">
      <c r="W11533" s="15"/>
    </row>
    <row r="11534" spans="23:23" ht="0" hidden="1" customHeight="1" x14ac:dyDescent="0.2">
      <c r="W11534" s="15"/>
    </row>
    <row r="11535" spans="23:23" ht="0" hidden="1" customHeight="1" x14ac:dyDescent="0.2">
      <c r="W11535" s="15"/>
    </row>
    <row r="11536" spans="23:23" ht="0" hidden="1" customHeight="1" x14ac:dyDescent="0.2">
      <c r="W11536" s="15"/>
    </row>
    <row r="11537" spans="23:23" ht="0" hidden="1" customHeight="1" x14ac:dyDescent="0.2">
      <c r="W11537" s="15"/>
    </row>
    <row r="11538" spans="23:23" ht="0" hidden="1" customHeight="1" x14ac:dyDescent="0.2">
      <c r="W11538" s="15"/>
    </row>
    <row r="11539" spans="23:23" ht="0" hidden="1" customHeight="1" x14ac:dyDescent="0.2">
      <c r="W11539" s="15"/>
    </row>
    <row r="11540" spans="23:23" ht="0" hidden="1" customHeight="1" x14ac:dyDescent="0.2">
      <c r="W11540" s="15"/>
    </row>
    <row r="11541" spans="23:23" ht="0" hidden="1" customHeight="1" x14ac:dyDescent="0.2">
      <c r="W11541" s="15"/>
    </row>
    <row r="11542" spans="23:23" ht="0" hidden="1" customHeight="1" x14ac:dyDescent="0.2">
      <c r="W11542" s="15"/>
    </row>
    <row r="11543" spans="23:23" ht="0" hidden="1" customHeight="1" x14ac:dyDescent="0.2">
      <c r="W11543" s="15"/>
    </row>
    <row r="11544" spans="23:23" ht="0" hidden="1" customHeight="1" x14ac:dyDescent="0.2">
      <c r="W11544" s="15"/>
    </row>
    <row r="11545" spans="23:23" ht="0" hidden="1" customHeight="1" x14ac:dyDescent="0.2">
      <c r="W11545" s="15"/>
    </row>
    <row r="11546" spans="23:23" ht="0" hidden="1" customHeight="1" x14ac:dyDescent="0.2">
      <c r="W11546" s="15"/>
    </row>
    <row r="11547" spans="23:23" ht="0" hidden="1" customHeight="1" x14ac:dyDescent="0.2">
      <c r="W11547" s="15"/>
    </row>
    <row r="11548" spans="23:23" ht="0" hidden="1" customHeight="1" x14ac:dyDescent="0.2">
      <c r="W11548" s="15"/>
    </row>
    <row r="11549" spans="23:23" ht="0" hidden="1" customHeight="1" x14ac:dyDescent="0.2">
      <c r="W11549" s="15"/>
    </row>
    <row r="11550" spans="23:23" ht="0" hidden="1" customHeight="1" x14ac:dyDescent="0.2">
      <c r="W11550" s="15"/>
    </row>
    <row r="11551" spans="23:23" ht="0" hidden="1" customHeight="1" x14ac:dyDescent="0.2">
      <c r="W11551" s="15"/>
    </row>
    <row r="11552" spans="23:23" ht="0" hidden="1" customHeight="1" x14ac:dyDescent="0.2">
      <c r="W11552" s="15"/>
    </row>
    <row r="11553" spans="23:23" ht="0" hidden="1" customHeight="1" x14ac:dyDescent="0.2">
      <c r="W11553" s="15"/>
    </row>
    <row r="11554" spans="23:23" ht="0" hidden="1" customHeight="1" x14ac:dyDescent="0.2">
      <c r="W11554" s="15"/>
    </row>
    <row r="11555" spans="23:23" ht="0" hidden="1" customHeight="1" x14ac:dyDescent="0.2">
      <c r="W11555" s="15"/>
    </row>
    <row r="11556" spans="23:23" ht="0" hidden="1" customHeight="1" x14ac:dyDescent="0.2">
      <c r="W11556" s="15"/>
    </row>
    <row r="11557" spans="23:23" ht="0" hidden="1" customHeight="1" x14ac:dyDescent="0.2">
      <c r="W11557" s="15"/>
    </row>
    <row r="11558" spans="23:23" ht="0" hidden="1" customHeight="1" x14ac:dyDescent="0.2">
      <c r="W11558" s="15"/>
    </row>
    <row r="11559" spans="23:23" ht="0" hidden="1" customHeight="1" x14ac:dyDescent="0.2">
      <c r="W11559" s="15"/>
    </row>
    <row r="11560" spans="23:23" ht="0" hidden="1" customHeight="1" x14ac:dyDescent="0.2">
      <c r="W11560" s="15"/>
    </row>
    <row r="11561" spans="23:23" ht="0" hidden="1" customHeight="1" x14ac:dyDescent="0.2">
      <c r="W11561" s="15"/>
    </row>
    <row r="11562" spans="23:23" ht="0" hidden="1" customHeight="1" x14ac:dyDescent="0.2">
      <c r="W11562" s="15"/>
    </row>
    <row r="11563" spans="23:23" ht="0" hidden="1" customHeight="1" x14ac:dyDescent="0.2">
      <c r="W11563" s="15"/>
    </row>
    <row r="11564" spans="23:23" ht="0" hidden="1" customHeight="1" x14ac:dyDescent="0.2">
      <c r="W11564" s="15"/>
    </row>
    <row r="11565" spans="23:23" ht="0" hidden="1" customHeight="1" x14ac:dyDescent="0.2">
      <c r="W11565" s="15"/>
    </row>
    <row r="11566" spans="23:23" ht="0" hidden="1" customHeight="1" x14ac:dyDescent="0.2">
      <c r="W11566" s="15"/>
    </row>
    <row r="11567" spans="23:23" ht="0" hidden="1" customHeight="1" x14ac:dyDescent="0.2">
      <c r="W11567" s="15"/>
    </row>
    <row r="11568" spans="23:23" ht="0" hidden="1" customHeight="1" x14ac:dyDescent="0.2">
      <c r="W11568" s="15"/>
    </row>
    <row r="11569" spans="23:23" ht="0" hidden="1" customHeight="1" x14ac:dyDescent="0.2">
      <c r="W11569" s="15"/>
    </row>
    <row r="11570" spans="23:23" ht="0" hidden="1" customHeight="1" x14ac:dyDescent="0.2">
      <c r="W11570" s="15"/>
    </row>
    <row r="11571" spans="23:23" ht="0" hidden="1" customHeight="1" x14ac:dyDescent="0.2">
      <c r="W11571" s="15"/>
    </row>
    <row r="11572" spans="23:23" ht="0" hidden="1" customHeight="1" x14ac:dyDescent="0.2">
      <c r="W11572" s="15"/>
    </row>
    <row r="11573" spans="23:23" ht="0" hidden="1" customHeight="1" x14ac:dyDescent="0.2">
      <c r="W11573" s="15"/>
    </row>
    <row r="11574" spans="23:23" ht="0" hidden="1" customHeight="1" x14ac:dyDescent="0.2">
      <c r="W11574" s="15"/>
    </row>
    <row r="11575" spans="23:23" ht="0" hidden="1" customHeight="1" x14ac:dyDescent="0.2">
      <c r="W11575" s="15"/>
    </row>
    <row r="11576" spans="23:23" ht="0" hidden="1" customHeight="1" x14ac:dyDescent="0.2">
      <c r="W11576" s="15"/>
    </row>
    <row r="11577" spans="23:23" ht="0" hidden="1" customHeight="1" x14ac:dyDescent="0.2">
      <c r="W11577" s="15"/>
    </row>
    <row r="11578" spans="23:23" ht="0" hidden="1" customHeight="1" x14ac:dyDescent="0.2">
      <c r="W11578" s="15"/>
    </row>
    <row r="11579" spans="23:23" ht="0" hidden="1" customHeight="1" x14ac:dyDescent="0.2">
      <c r="W11579" s="15"/>
    </row>
    <row r="11580" spans="23:23" ht="0" hidden="1" customHeight="1" x14ac:dyDescent="0.2">
      <c r="W11580" s="15"/>
    </row>
    <row r="11581" spans="23:23" ht="0" hidden="1" customHeight="1" x14ac:dyDescent="0.2">
      <c r="W11581" s="15"/>
    </row>
    <row r="11582" spans="23:23" ht="0" hidden="1" customHeight="1" x14ac:dyDescent="0.2">
      <c r="W11582" s="15"/>
    </row>
    <row r="11583" spans="23:23" ht="0" hidden="1" customHeight="1" x14ac:dyDescent="0.2">
      <c r="W11583" s="15"/>
    </row>
    <row r="11584" spans="23:23" ht="0" hidden="1" customHeight="1" x14ac:dyDescent="0.2">
      <c r="W11584" s="15"/>
    </row>
    <row r="11585" spans="23:23" ht="0" hidden="1" customHeight="1" x14ac:dyDescent="0.2">
      <c r="W11585" s="15"/>
    </row>
    <row r="11586" spans="23:23" ht="0" hidden="1" customHeight="1" x14ac:dyDescent="0.2">
      <c r="W11586" s="15"/>
    </row>
    <row r="11587" spans="23:23" ht="0" hidden="1" customHeight="1" x14ac:dyDescent="0.2">
      <c r="W11587" s="15"/>
    </row>
    <row r="11588" spans="23:23" ht="0" hidden="1" customHeight="1" x14ac:dyDescent="0.2">
      <c r="W11588" s="15"/>
    </row>
    <row r="11589" spans="23:23" ht="0" hidden="1" customHeight="1" x14ac:dyDescent="0.2">
      <c r="W11589" s="15"/>
    </row>
    <row r="11590" spans="23:23" ht="0" hidden="1" customHeight="1" x14ac:dyDescent="0.2">
      <c r="W11590" s="15"/>
    </row>
    <row r="11591" spans="23:23" ht="0" hidden="1" customHeight="1" x14ac:dyDescent="0.2">
      <c r="W11591" s="15"/>
    </row>
    <row r="11592" spans="23:23" ht="0" hidden="1" customHeight="1" x14ac:dyDescent="0.2">
      <c r="W11592" s="15"/>
    </row>
    <row r="11593" spans="23:23" ht="0" hidden="1" customHeight="1" x14ac:dyDescent="0.2">
      <c r="W11593" s="15"/>
    </row>
    <row r="11594" spans="23:23" ht="0" hidden="1" customHeight="1" x14ac:dyDescent="0.2">
      <c r="W11594" s="15"/>
    </row>
    <row r="11595" spans="23:23" ht="0" hidden="1" customHeight="1" x14ac:dyDescent="0.2">
      <c r="W11595" s="15"/>
    </row>
    <row r="11596" spans="23:23" ht="0" hidden="1" customHeight="1" x14ac:dyDescent="0.2">
      <c r="W11596" s="15"/>
    </row>
    <row r="11597" spans="23:23" ht="0" hidden="1" customHeight="1" x14ac:dyDescent="0.2">
      <c r="W11597" s="15"/>
    </row>
    <row r="11598" spans="23:23" ht="0" hidden="1" customHeight="1" x14ac:dyDescent="0.2">
      <c r="W11598" s="15"/>
    </row>
    <row r="11599" spans="23:23" ht="0" hidden="1" customHeight="1" x14ac:dyDescent="0.2">
      <c r="W11599" s="15"/>
    </row>
    <row r="11600" spans="23:23" ht="0" hidden="1" customHeight="1" x14ac:dyDescent="0.2">
      <c r="W11600" s="15"/>
    </row>
    <row r="11601" spans="23:23" ht="0" hidden="1" customHeight="1" x14ac:dyDescent="0.2">
      <c r="W11601" s="15"/>
    </row>
    <row r="11602" spans="23:23" ht="0" hidden="1" customHeight="1" x14ac:dyDescent="0.2">
      <c r="W11602" s="15"/>
    </row>
    <row r="11603" spans="23:23" ht="0" hidden="1" customHeight="1" x14ac:dyDescent="0.2">
      <c r="W11603" s="15"/>
    </row>
    <row r="11604" spans="23:23" ht="0" hidden="1" customHeight="1" x14ac:dyDescent="0.2">
      <c r="W11604" s="15"/>
    </row>
    <row r="11605" spans="23:23" ht="0" hidden="1" customHeight="1" x14ac:dyDescent="0.2">
      <c r="W11605" s="15"/>
    </row>
    <row r="11606" spans="23:23" ht="0" hidden="1" customHeight="1" x14ac:dyDescent="0.2">
      <c r="W11606" s="15"/>
    </row>
    <row r="11607" spans="23:23" ht="0" hidden="1" customHeight="1" x14ac:dyDescent="0.2">
      <c r="W11607" s="15"/>
    </row>
    <row r="11608" spans="23:23" ht="0" hidden="1" customHeight="1" x14ac:dyDescent="0.2">
      <c r="W11608" s="15"/>
    </row>
    <row r="11609" spans="23:23" ht="0" hidden="1" customHeight="1" x14ac:dyDescent="0.2">
      <c r="W11609" s="15"/>
    </row>
    <row r="11610" spans="23:23" ht="0" hidden="1" customHeight="1" x14ac:dyDescent="0.2">
      <c r="W11610" s="15"/>
    </row>
    <row r="11611" spans="23:23" ht="0" hidden="1" customHeight="1" x14ac:dyDescent="0.2">
      <c r="W11611" s="15"/>
    </row>
    <row r="11612" spans="23:23" ht="0" hidden="1" customHeight="1" x14ac:dyDescent="0.2">
      <c r="W11612" s="15"/>
    </row>
    <row r="11613" spans="23:23" ht="0" hidden="1" customHeight="1" x14ac:dyDescent="0.2">
      <c r="W11613" s="15"/>
    </row>
    <row r="11614" spans="23:23" ht="0" hidden="1" customHeight="1" x14ac:dyDescent="0.2">
      <c r="W11614" s="15"/>
    </row>
    <row r="11615" spans="23:23" ht="0" hidden="1" customHeight="1" x14ac:dyDescent="0.2">
      <c r="W11615" s="15"/>
    </row>
    <row r="11616" spans="23:23" ht="0" hidden="1" customHeight="1" x14ac:dyDescent="0.2">
      <c r="W11616" s="15"/>
    </row>
    <row r="11617" spans="23:23" ht="0" hidden="1" customHeight="1" x14ac:dyDescent="0.2">
      <c r="W11617" s="15"/>
    </row>
    <row r="11618" spans="23:23" ht="0" hidden="1" customHeight="1" x14ac:dyDescent="0.2">
      <c r="W11618" s="15"/>
    </row>
    <row r="11619" spans="23:23" ht="0" hidden="1" customHeight="1" x14ac:dyDescent="0.2">
      <c r="W11619" s="15"/>
    </row>
    <row r="11620" spans="23:23" ht="0" hidden="1" customHeight="1" x14ac:dyDescent="0.2">
      <c r="W11620" s="15"/>
    </row>
    <row r="11621" spans="23:23" ht="0" hidden="1" customHeight="1" x14ac:dyDescent="0.2">
      <c r="W11621" s="15"/>
    </row>
    <row r="11622" spans="23:23" ht="0" hidden="1" customHeight="1" x14ac:dyDescent="0.2">
      <c r="W11622" s="15"/>
    </row>
    <row r="11623" spans="23:23" ht="0" hidden="1" customHeight="1" x14ac:dyDescent="0.2">
      <c r="W11623" s="15"/>
    </row>
    <row r="11624" spans="23:23" ht="0" hidden="1" customHeight="1" x14ac:dyDescent="0.2">
      <c r="W11624" s="15"/>
    </row>
    <row r="11625" spans="23:23" ht="0" hidden="1" customHeight="1" x14ac:dyDescent="0.2">
      <c r="W11625" s="15"/>
    </row>
    <row r="11626" spans="23:23" ht="0" hidden="1" customHeight="1" x14ac:dyDescent="0.2">
      <c r="W11626" s="15"/>
    </row>
    <row r="11627" spans="23:23" ht="0" hidden="1" customHeight="1" x14ac:dyDescent="0.2">
      <c r="W11627" s="15"/>
    </row>
    <row r="11628" spans="23:23" ht="0" hidden="1" customHeight="1" x14ac:dyDescent="0.2">
      <c r="W11628" s="15"/>
    </row>
    <row r="11629" spans="23:23" ht="0" hidden="1" customHeight="1" x14ac:dyDescent="0.2">
      <c r="W11629" s="15"/>
    </row>
    <row r="11630" spans="23:23" ht="0" hidden="1" customHeight="1" x14ac:dyDescent="0.2">
      <c r="W11630" s="15"/>
    </row>
    <row r="11631" spans="23:23" ht="0" hidden="1" customHeight="1" x14ac:dyDescent="0.2">
      <c r="W11631" s="15"/>
    </row>
    <row r="11632" spans="23:23" ht="0" hidden="1" customHeight="1" x14ac:dyDescent="0.2">
      <c r="W11632" s="15"/>
    </row>
    <row r="11633" spans="23:23" ht="0" hidden="1" customHeight="1" x14ac:dyDescent="0.2">
      <c r="W11633" s="15"/>
    </row>
    <row r="11634" spans="23:23" ht="0" hidden="1" customHeight="1" x14ac:dyDescent="0.2">
      <c r="W11634" s="15"/>
    </row>
    <row r="11635" spans="23:23" ht="0" hidden="1" customHeight="1" x14ac:dyDescent="0.2">
      <c r="W11635" s="15"/>
    </row>
    <row r="11636" spans="23:23" ht="0" hidden="1" customHeight="1" x14ac:dyDescent="0.2">
      <c r="W11636" s="15"/>
    </row>
    <row r="11637" spans="23:23" ht="0" hidden="1" customHeight="1" x14ac:dyDescent="0.2">
      <c r="W11637" s="15"/>
    </row>
    <row r="11638" spans="23:23" ht="0" hidden="1" customHeight="1" x14ac:dyDescent="0.2">
      <c r="W11638" s="15"/>
    </row>
    <row r="11639" spans="23:23" ht="0" hidden="1" customHeight="1" x14ac:dyDescent="0.2">
      <c r="W11639" s="15"/>
    </row>
    <row r="11640" spans="23:23" ht="0" hidden="1" customHeight="1" x14ac:dyDescent="0.2">
      <c r="W11640" s="15"/>
    </row>
    <row r="11641" spans="23:23" ht="0" hidden="1" customHeight="1" x14ac:dyDescent="0.2">
      <c r="W11641" s="15"/>
    </row>
    <row r="11642" spans="23:23" ht="0" hidden="1" customHeight="1" x14ac:dyDescent="0.2">
      <c r="W11642" s="15"/>
    </row>
    <row r="11643" spans="23:23" ht="0" hidden="1" customHeight="1" x14ac:dyDescent="0.2">
      <c r="W11643" s="15"/>
    </row>
    <row r="11644" spans="23:23" ht="0" hidden="1" customHeight="1" x14ac:dyDescent="0.2">
      <c r="W11644" s="15"/>
    </row>
    <row r="11645" spans="23:23" ht="0" hidden="1" customHeight="1" x14ac:dyDescent="0.2">
      <c r="W11645" s="15"/>
    </row>
    <row r="11646" spans="23:23" ht="0" hidden="1" customHeight="1" x14ac:dyDescent="0.2">
      <c r="W11646" s="15"/>
    </row>
    <row r="11647" spans="23:23" ht="0" hidden="1" customHeight="1" x14ac:dyDescent="0.2">
      <c r="W11647" s="15"/>
    </row>
    <row r="11648" spans="23:23" ht="0" hidden="1" customHeight="1" x14ac:dyDescent="0.2">
      <c r="W11648" s="15"/>
    </row>
    <row r="11649" spans="23:23" ht="0" hidden="1" customHeight="1" x14ac:dyDescent="0.2">
      <c r="W11649" s="15"/>
    </row>
    <row r="11650" spans="23:23" ht="0" hidden="1" customHeight="1" x14ac:dyDescent="0.2">
      <c r="W11650" s="15"/>
    </row>
    <row r="11651" spans="23:23" ht="0" hidden="1" customHeight="1" x14ac:dyDescent="0.2">
      <c r="W11651" s="15"/>
    </row>
    <row r="11652" spans="23:23" ht="0" hidden="1" customHeight="1" x14ac:dyDescent="0.2">
      <c r="W11652" s="15"/>
    </row>
    <row r="11653" spans="23:23" ht="0" hidden="1" customHeight="1" x14ac:dyDescent="0.2">
      <c r="W11653" s="15"/>
    </row>
    <row r="11654" spans="23:23" ht="0" hidden="1" customHeight="1" x14ac:dyDescent="0.2">
      <c r="W11654" s="15"/>
    </row>
    <row r="11655" spans="23:23" ht="0" hidden="1" customHeight="1" x14ac:dyDescent="0.2">
      <c r="W11655" s="15"/>
    </row>
    <row r="11656" spans="23:23" ht="0" hidden="1" customHeight="1" x14ac:dyDescent="0.2">
      <c r="W11656" s="15"/>
    </row>
    <row r="11657" spans="23:23" ht="0" hidden="1" customHeight="1" x14ac:dyDescent="0.2">
      <c r="W11657" s="15"/>
    </row>
    <row r="11658" spans="23:23" ht="0" hidden="1" customHeight="1" x14ac:dyDescent="0.2">
      <c r="W11658" s="15"/>
    </row>
    <row r="11659" spans="23:23" ht="0" hidden="1" customHeight="1" x14ac:dyDescent="0.2">
      <c r="W11659" s="15"/>
    </row>
    <row r="11660" spans="23:23" ht="0" hidden="1" customHeight="1" x14ac:dyDescent="0.2">
      <c r="W11660" s="15"/>
    </row>
    <row r="11661" spans="23:23" ht="0" hidden="1" customHeight="1" x14ac:dyDescent="0.2">
      <c r="W11661" s="15"/>
    </row>
    <row r="11662" spans="23:23" ht="0" hidden="1" customHeight="1" x14ac:dyDescent="0.2">
      <c r="W11662" s="15"/>
    </row>
    <row r="11663" spans="23:23" ht="0" hidden="1" customHeight="1" x14ac:dyDescent="0.2">
      <c r="W11663" s="15"/>
    </row>
    <row r="11664" spans="23:23" ht="0" hidden="1" customHeight="1" x14ac:dyDescent="0.2">
      <c r="W11664" s="15"/>
    </row>
    <row r="11665" spans="23:23" ht="0" hidden="1" customHeight="1" x14ac:dyDescent="0.2">
      <c r="W11665" s="15"/>
    </row>
    <row r="11666" spans="23:23" ht="0" hidden="1" customHeight="1" x14ac:dyDescent="0.2">
      <c r="W11666" s="15"/>
    </row>
    <row r="11667" spans="23:23" ht="0" hidden="1" customHeight="1" x14ac:dyDescent="0.2">
      <c r="W11667" s="15"/>
    </row>
    <row r="11668" spans="23:23" ht="0" hidden="1" customHeight="1" x14ac:dyDescent="0.2">
      <c r="W11668" s="15"/>
    </row>
    <row r="11669" spans="23:23" ht="0" hidden="1" customHeight="1" x14ac:dyDescent="0.2">
      <c r="W11669" s="15"/>
    </row>
    <row r="11670" spans="23:23" ht="0" hidden="1" customHeight="1" x14ac:dyDescent="0.2">
      <c r="W11670" s="15"/>
    </row>
    <row r="11671" spans="23:23" ht="0" hidden="1" customHeight="1" x14ac:dyDescent="0.2">
      <c r="W11671" s="15"/>
    </row>
    <row r="11672" spans="23:23" ht="0" hidden="1" customHeight="1" x14ac:dyDescent="0.2">
      <c r="W11672" s="15"/>
    </row>
    <row r="11673" spans="23:23" ht="0" hidden="1" customHeight="1" x14ac:dyDescent="0.2">
      <c r="W11673" s="15"/>
    </row>
    <row r="11674" spans="23:23" ht="0" hidden="1" customHeight="1" x14ac:dyDescent="0.2">
      <c r="W11674" s="15"/>
    </row>
    <row r="11675" spans="23:23" ht="0" hidden="1" customHeight="1" x14ac:dyDescent="0.2">
      <c r="W11675" s="15"/>
    </row>
    <row r="11676" spans="23:23" ht="0" hidden="1" customHeight="1" x14ac:dyDescent="0.2">
      <c r="W11676" s="15"/>
    </row>
    <row r="11677" spans="23:23" ht="0" hidden="1" customHeight="1" x14ac:dyDescent="0.2">
      <c r="W11677" s="15"/>
    </row>
    <row r="11678" spans="23:23" ht="0" hidden="1" customHeight="1" x14ac:dyDescent="0.2">
      <c r="W11678" s="15"/>
    </row>
    <row r="11679" spans="23:23" ht="0" hidden="1" customHeight="1" x14ac:dyDescent="0.2">
      <c r="W11679" s="15"/>
    </row>
    <row r="11680" spans="23:23" ht="0" hidden="1" customHeight="1" x14ac:dyDescent="0.2">
      <c r="W11680" s="15"/>
    </row>
    <row r="11681" spans="23:23" ht="0" hidden="1" customHeight="1" x14ac:dyDescent="0.2">
      <c r="W11681" s="15"/>
    </row>
    <row r="11682" spans="23:23" ht="0" hidden="1" customHeight="1" x14ac:dyDescent="0.2">
      <c r="W11682" s="15"/>
    </row>
    <row r="11683" spans="23:23" ht="0" hidden="1" customHeight="1" x14ac:dyDescent="0.2">
      <c r="W11683" s="15"/>
    </row>
    <row r="11684" spans="23:23" ht="0" hidden="1" customHeight="1" x14ac:dyDescent="0.2">
      <c r="W11684" s="15"/>
    </row>
    <row r="11685" spans="23:23" ht="0" hidden="1" customHeight="1" x14ac:dyDescent="0.2">
      <c r="W11685" s="15"/>
    </row>
    <row r="11686" spans="23:23" ht="0" hidden="1" customHeight="1" x14ac:dyDescent="0.2">
      <c r="W11686" s="15"/>
    </row>
    <row r="11687" spans="23:23" ht="0" hidden="1" customHeight="1" x14ac:dyDescent="0.2">
      <c r="W11687" s="15"/>
    </row>
    <row r="11688" spans="23:23" ht="0" hidden="1" customHeight="1" x14ac:dyDescent="0.2">
      <c r="W11688" s="15"/>
    </row>
    <row r="11689" spans="23:23" ht="0" hidden="1" customHeight="1" x14ac:dyDescent="0.2">
      <c r="W11689" s="15"/>
    </row>
    <row r="11690" spans="23:23" ht="0" hidden="1" customHeight="1" x14ac:dyDescent="0.2">
      <c r="W11690" s="15"/>
    </row>
    <row r="11691" spans="23:23" ht="0" hidden="1" customHeight="1" x14ac:dyDescent="0.2">
      <c r="W11691" s="15"/>
    </row>
    <row r="11692" spans="23:23" ht="0" hidden="1" customHeight="1" x14ac:dyDescent="0.2">
      <c r="W11692" s="15"/>
    </row>
    <row r="11693" spans="23:23" ht="0" hidden="1" customHeight="1" x14ac:dyDescent="0.2">
      <c r="W11693" s="15"/>
    </row>
    <row r="11694" spans="23:23" ht="0" hidden="1" customHeight="1" x14ac:dyDescent="0.2">
      <c r="W11694" s="15"/>
    </row>
    <row r="11695" spans="23:23" ht="0" hidden="1" customHeight="1" x14ac:dyDescent="0.2">
      <c r="W11695" s="15"/>
    </row>
    <row r="11696" spans="23:23" ht="0" hidden="1" customHeight="1" x14ac:dyDescent="0.2">
      <c r="W11696" s="15"/>
    </row>
    <row r="11697" spans="23:23" ht="0" hidden="1" customHeight="1" x14ac:dyDescent="0.2">
      <c r="W11697" s="15"/>
    </row>
    <row r="11698" spans="23:23" ht="0" hidden="1" customHeight="1" x14ac:dyDescent="0.2">
      <c r="W11698" s="15"/>
    </row>
    <row r="11699" spans="23:23" ht="0" hidden="1" customHeight="1" x14ac:dyDescent="0.2">
      <c r="W11699" s="15"/>
    </row>
    <row r="11700" spans="23:23" ht="0" hidden="1" customHeight="1" x14ac:dyDescent="0.2">
      <c r="W11700" s="15"/>
    </row>
  </sheetData>
  <sheetProtection algorithmName="SHA-512" hashValue="gRl5+ivA0jlXnVFRVEDMK3rIWlT3e4AC6KIAS7aERvdThnv782u1b3tmPiPW9WAoHDHyzXF5bUBH8E7EzMLFUA==" saltValue="a9bkAtHPsgqbaPFL6Xqysg==" spinCount="100000" sheet="1" selectLockedCells="1"/>
  <dataConsolidate/>
  <mergeCells count="42">
    <mergeCell ref="B62:E70"/>
    <mergeCell ref="G62:J66"/>
    <mergeCell ref="B31:E31"/>
    <mergeCell ref="A32:E49"/>
    <mergeCell ref="B52:K55"/>
    <mergeCell ref="B56:K57"/>
    <mergeCell ref="F31:K31"/>
    <mergeCell ref="A58:D58"/>
    <mergeCell ref="B50:K50"/>
    <mergeCell ref="B3:K3"/>
    <mergeCell ref="C5:E5"/>
    <mergeCell ref="C6:E6"/>
    <mergeCell ref="C11:D12"/>
    <mergeCell ref="E11:F12"/>
    <mergeCell ref="C8:D8"/>
    <mergeCell ref="K11:L12"/>
    <mergeCell ref="G11:G12"/>
    <mergeCell ref="H11:H12"/>
    <mergeCell ref="J11:J12"/>
    <mergeCell ref="C26:D26"/>
    <mergeCell ref="C17:D17"/>
    <mergeCell ref="C9:D9"/>
    <mergeCell ref="C18:D18"/>
    <mergeCell ref="C21:D21"/>
    <mergeCell ref="C13:D13"/>
    <mergeCell ref="C16:D16"/>
    <mergeCell ref="C22:D22"/>
    <mergeCell ref="C23:D23"/>
    <mergeCell ref="C20:E20"/>
    <mergeCell ref="C24:D24"/>
    <mergeCell ref="C25:D25"/>
    <mergeCell ref="R35:V35"/>
    <mergeCell ref="F34:J34"/>
    <mergeCell ref="F35:K35"/>
    <mergeCell ref="C27:H27"/>
    <mergeCell ref="H51:I51"/>
    <mergeCell ref="C28:D28"/>
    <mergeCell ref="E28:F28"/>
    <mergeCell ref="C29:D29"/>
    <mergeCell ref="E29:F29"/>
    <mergeCell ref="C51:G51"/>
    <mergeCell ref="F32:K32"/>
  </mergeCells>
  <conditionalFormatting sqref="C27:H27">
    <cfRule type="containsText" dxfId="0" priority="1" stopIfTrue="1" operator="containsText" text="EL ENDOSO COMERCIAL NO APLICA PARA ESTE TIPO DE VEHÍCULO, FAVOR RETIRAR">
      <formula>NOT(ISERROR(SEARCH("EL ENDOSO COMERCIAL NO APLICA PARA ESTE TIPO DE VEHÍCULO, FAVOR RETIRAR",C27)))</formula>
    </cfRule>
  </conditionalFormatting>
  <dataValidations count="9">
    <dataValidation type="list" allowBlank="1" showInputMessage="1" showErrorMessage="1" sqref="C8:D8">
      <formula1>$M$8:$M$12</formula1>
    </dataValidation>
    <dataValidation type="list" allowBlank="1" showInputMessage="1" showErrorMessage="1" sqref="K7:K8">
      <formula1>$Q$10:$Q$11</formula1>
    </dataValidation>
    <dataValidation type="list" allowBlank="1" showInputMessage="1" showErrorMessage="1" sqref="F15 L15 I15">
      <formula1>$Q$2:$Q$8</formula1>
    </dataValidation>
    <dataValidation type="list" allowBlank="1" showInputMessage="1" showErrorMessage="1" sqref="E14 K14">
      <formula1>$M$2:$M$6</formula1>
    </dataValidation>
    <dataValidation type="list" allowBlank="1" showInputMessage="1" showErrorMessage="1" sqref="I29">
      <formula1>$T$4:$T$37</formula1>
    </dataValidation>
    <dataValidation type="list" allowBlank="1" showInputMessage="1" showErrorMessage="1" sqref="G29">
      <formula1>$T$2:$T$36</formula1>
    </dataValidation>
    <dataValidation type="list" allowBlank="1" showInputMessage="1" showErrorMessage="1" sqref="C9:D9">
      <formula1>INDIRECT(VLOOKUP(C8,CLASES,1,0))</formula1>
    </dataValidation>
    <dataValidation type="list" allowBlank="1" showInputMessage="1" showErrorMessage="1" sqref="C29:D29">
      <formula1>$N$8:$N$67</formula1>
    </dataValidation>
    <dataValidation type="list" allowBlank="1" showInputMessage="1" showErrorMessage="1" sqref="C20">
      <formula1>$Q$20:$Q$21</formula1>
    </dataValidation>
  </dataValidations>
  <printOptions horizontalCentered="1" verticalCentered="1"/>
  <pageMargins left="0.23622047244094491" right="0.23622047244094491" top="0.74803149606299213" bottom="0.19685039370078741" header="0.31496062992125984" footer="0.31496062992125984"/>
  <pageSetup scale="82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topLeftCell="A17" workbookViewId="0">
      <selection activeCell="A30" sqref="A1:XFD1048576"/>
    </sheetView>
  </sheetViews>
  <sheetFormatPr baseColWidth="10" defaultRowHeight="12.75" x14ac:dyDescent="0.2"/>
  <cols>
    <col min="1" max="1" width="22.140625" style="201" bestFit="1" customWidth="1"/>
    <col min="2" max="2" width="22.140625" style="201" customWidth="1"/>
    <col min="3" max="3" width="11.42578125" style="201" customWidth="1"/>
    <col min="4" max="4" width="7.7109375" style="201" bestFit="1" customWidth="1"/>
    <col min="5" max="5" width="12.28515625" style="201" bestFit="1" customWidth="1"/>
    <col min="6" max="6" width="11.5703125" style="201" bestFit="1" customWidth="1"/>
    <col min="7" max="7" width="9.7109375" style="201" bestFit="1" customWidth="1"/>
    <col min="8" max="8" width="14.5703125" style="201" bestFit="1" customWidth="1"/>
    <col min="9" max="9" width="15.5703125" style="201" bestFit="1" customWidth="1"/>
    <col min="10" max="16384" width="11.42578125" style="201"/>
  </cols>
  <sheetData>
    <row r="1" spans="1:14" ht="13.5" thickBot="1" x14ac:dyDescent="0.25">
      <c r="A1" s="249" t="s">
        <v>1392</v>
      </c>
      <c r="B1" s="249"/>
      <c r="C1" s="258">
        <v>0.7</v>
      </c>
      <c r="D1" s="249"/>
      <c r="E1" s="249"/>
      <c r="F1" s="249"/>
      <c r="G1" s="249"/>
      <c r="H1" s="249"/>
      <c r="J1" s="201" t="s">
        <v>4457</v>
      </c>
      <c r="K1" s="249" t="s">
        <v>4458</v>
      </c>
      <c r="L1" s="249" t="s">
        <v>4459</v>
      </c>
    </row>
    <row r="2" spans="1:14" x14ac:dyDescent="0.2">
      <c r="A2" s="249" t="s">
        <v>1393</v>
      </c>
      <c r="B2" s="249"/>
      <c r="C2" s="258">
        <v>0.2</v>
      </c>
      <c r="D2" s="249"/>
      <c r="E2" s="249"/>
      <c r="F2" s="249"/>
      <c r="G2" s="249"/>
      <c r="H2" s="249"/>
      <c r="I2" s="259" t="s">
        <v>4467</v>
      </c>
      <c r="J2" s="260">
        <v>4.4999999999999998E-2</v>
      </c>
      <c r="K2" s="260">
        <v>4.0000000000000002E-4</v>
      </c>
      <c r="L2" s="260">
        <v>4.0000000000000001E-3</v>
      </c>
    </row>
    <row r="3" spans="1:14" ht="13.5" thickBot="1" x14ac:dyDescent="0.25">
      <c r="A3" s="249" t="s">
        <v>1394</v>
      </c>
      <c r="B3" s="249"/>
      <c r="C3" s="258">
        <v>0.15</v>
      </c>
      <c r="D3" s="249"/>
      <c r="E3" s="249"/>
      <c r="F3" s="249"/>
      <c r="G3" s="249"/>
      <c r="H3" s="249"/>
      <c r="I3" s="261" t="s">
        <v>4470</v>
      </c>
      <c r="J3" s="262">
        <v>3.6999999999999998E-2</v>
      </c>
      <c r="K3" s="262">
        <v>4.0000000000000002E-4</v>
      </c>
      <c r="L3" s="262">
        <v>4.0000000000000001E-3</v>
      </c>
    </row>
    <row r="4" spans="1:14" ht="13.5" thickBot="1" x14ac:dyDescent="0.25">
      <c r="A4" s="249"/>
      <c r="B4" s="249"/>
      <c r="C4" s="263" t="s">
        <v>2121</v>
      </c>
      <c r="D4" s="263" t="s">
        <v>2122</v>
      </c>
      <c r="E4" s="263" t="s">
        <v>2123</v>
      </c>
      <c r="F4" s="263" t="s">
        <v>2140</v>
      </c>
      <c r="G4" s="264" t="s">
        <v>4460</v>
      </c>
      <c r="I4" s="261" t="s">
        <v>4451</v>
      </c>
      <c r="J4" s="262">
        <v>0.04</v>
      </c>
      <c r="K4" s="262">
        <v>4.0000000000000002E-4</v>
      </c>
      <c r="L4" s="260">
        <v>2E-3</v>
      </c>
    </row>
    <row r="5" spans="1:14" x14ac:dyDescent="0.2">
      <c r="A5" s="265">
        <v>5000</v>
      </c>
      <c r="B5" s="265">
        <v>10000</v>
      </c>
      <c r="C5" s="266">
        <v>21</v>
      </c>
      <c r="D5" s="266">
        <v>26</v>
      </c>
      <c r="E5" s="266">
        <v>36</v>
      </c>
      <c r="F5" s="266">
        <v>89.610299999999995</v>
      </c>
      <c r="G5" s="266">
        <v>39.826799999999999</v>
      </c>
      <c r="H5" s="267"/>
      <c r="I5" s="261" t="s">
        <v>4452</v>
      </c>
      <c r="J5" s="262">
        <v>4.7E-2</v>
      </c>
      <c r="K5" s="262">
        <v>5.0000000000000001E-4</v>
      </c>
      <c r="L5" s="262">
        <v>2E-3</v>
      </c>
    </row>
    <row r="6" spans="1:14" x14ac:dyDescent="0.2">
      <c r="A6" s="265">
        <v>10000</v>
      </c>
      <c r="B6" s="265">
        <v>20000</v>
      </c>
      <c r="C6" s="268">
        <v>36</v>
      </c>
      <c r="D6" s="268">
        <v>44</v>
      </c>
      <c r="E6" s="268">
        <v>60</v>
      </c>
      <c r="F6" s="268">
        <v>111.7363</v>
      </c>
      <c r="G6" s="268">
        <v>66.378</v>
      </c>
      <c r="H6" s="267"/>
      <c r="I6" s="261" t="s">
        <v>4453</v>
      </c>
      <c r="J6" s="262">
        <v>5.1999999999999998E-2</v>
      </c>
      <c r="K6" s="262">
        <v>5.9999999999999995E-4</v>
      </c>
      <c r="L6" s="262">
        <v>2.5000000000000001E-3</v>
      </c>
    </row>
    <row r="7" spans="1:14" x14ac:dyDescent="0.2">
      <c r="A7" s="265">
        <v>20000</v>
      </c>
      <c r="B7" s="265">
        <v>40000</v>
      </c>
      <c r="C7" s="268">
        <v>50</v>
      </c>
      <c r="D7" s="268">
        <v>61</v>
      </c>
      <c r="E7" s="268">
        <v>84</v>
      </c>
      <c r="F7" s="268">
        <v>134.96860000000001</v>
      </c>
      <c r="G7" s="268">
        <v>92.929199999999994</v>
      </c>
      <c r="H7" s="267"/>
      <c r="I7" s="261" t="s">
        <v>4454</v>
      </c>
      <c r="J7" s="262">
        <v>3.5000000000000003E-2</v>
      </c>
      <c r="K7" s="262">
        <v>2.9999999999999997E-4</v>
      </c>
      <c r="L7" s="262">
        <v>2E-3</v>
      </c>
    </row>
    <row r="8" spans="1:14" x14ac:dyDescent="0.2">
      <c r="A8" s="265">
        <v>25000</v>
      </c>
      <c r="B8" s="265">
        <v>50000</v>
      </c>
      <c r="C8" s="268">
        <v>56</v>
      </c>
      <c r="D8" s="268">
        <v>69</v>
      </c>
      <c r="E8" s="268">
        <v>95</v>
      </c>
      <c r="F8" s="268">
        <v>163.73240000000001</v>
      </c>
      <c r="G8" s="268">
        <v>105.0985</v>
      </c>
      <c r="H8" s="267"/>
      <c r="I8" s="261" t="s">
        <v>4455</v>
      </c>
      <c r="J8" s="262">
        <v>3.5000000000000003E-2</v>
      </c>
      <c r="K8" s="262">
        <v>2.9999999999999997E-4</v>
      </c>
      <c r="L8" s="262">
        <v>2E-3</v>
      </c>
    </row>
    <row r="9" spans="1:14" x14ac:dyDescent="0.2">
      <c r="A9" s="265">
        <f>B8</f>
        <v>50000</v>
      </c>
      <c r="B9" s="265">
        <f>A9*2</f>
        <v>100000</v>
      </c>
      <c r="C9" s="268">
        <v>69</v>
      </c>
      <c r="D9" s="268">
        <v>84</v>
      </c>
      <c r="E9" s="268">
        <v>115</v>
      </c>
      <c r="F9" s="268">
        <v>194.7088</v>
      </c>
      <c r="G9" s="268">
        <v>127.22450000000001</v>
      </c>
      <c r="H9" s="267"/>
      <c r="I9" s="261" t="s">
        <v>4456</v>
      </c>
      <c r="J9" s="262">
        <v>0.04</v>
      </c>
      <c r="K9" s="262">
        <v>5.0000000000000001E-4</v>
      </c>
      <c r="L9" s="262">
        <v>2E-3</v>
      </c>
    </row>
    <row r="10" spans="1:14" ht="13.5" thickBot="1" x14ac:dyDescent="0.25">
      <c r="A10" s="265">
        <v>100000</v>
      </c>
      <c r="B10" s="265">
        <v>300000</v>
      </c>
      <c r="C10" s="269">
        <v>87</v>
      </c>
      <c r="D10" s="269">
        <v>106</v>
      </c>
      <c r="E10" s="269">
        <v>145</v>
      </c>
      <c r="F10" s="269">
        <v>247.81119999999999</v>
      </c>
      <c r="G10" s="269">
        <v>160.4135</v>
      </c>
      <c r="H10" s="267"/>
      <c r="I10" s="261" t="s">
        <v>2140</v>
      </c>
      <c r="J10" s="262">
        <v>0.08</v>
      </c>
      <c r="K10" s="262">
        <v>8.0000000000000004E-4</v>
      </c>
      <c r="L10" s="262">
        <v>3.5999999999999999E-3</v>
      </c>
    </row>
    <row r="11" spans="1:14" ht="13.5" thickBot="1" x14ac:dyDescent="0.25">
      <c r="A11" s="249"/>
      <c r="B11" s="249"/>
      <c r="C11" s="270"/>
      <c r="D11" s="270"/>
      <c r="E11" s="270"/>
      <c r="F11" s="271"/>
      <c r="G11" s="271"/>
      <c r="H11" s="267"/>
      <c r="I11" s="261" t="s">
        <v>4376</v>
      </c>
      <c r="J11" s="262">
        <v>0.08</v>
      </c>
      <c r="K11" s="262">
        <v>8.0000000000000004E-4</v>
      </c>
      <c r="L11" s="262">
        <v>3.5999999999999999E-3</v>
      </c>
    </row>
    <row r="12" spans="1:14" x14ac:dyDescent="0.2">
      <c r="A12" s="272" t="s">
        <v>1395</v>
      </c>
      <c r="B12" s="265">
        <v>5000</v>
      </c>
      <c r="C12" s="266">
        <v>105</v>
      </c>
      <c r="D12" s="266">
        <v>115</v>
      </c>
      <c r="E12" s="266">
        <v>125</v>
      </c>
      <c r="F12" s="266">
        <v>200</v>
      </c>
      <c r="G12" s="266">
        <v>96.248099999999994</v>
      </c>
      <c r="H12" s="267"/>
      <c r="I12" s="273" t="s">
        <v>4484</v>
      </c>
      <c r="J12" s="262">
        <v>0.08</v>
      </c>
      <c r="K12" s="262">
        <v>8.0000000000000004E-4</v>
      </c>
      <c r="L12" s="262">
        <v>3.5999999999999999E-3</v>
      </c>
    </row>
    <row r="13" spans="1:14" ht="13.5" thickBot="1" x14ac:dyDescent="0.25">
      <c r="A13" s="272" t="s">
        <v>1397</v>
      </c>
      <c r="B13" s="265">
        <v>10000</v>
      </c>
      <c r="C13" s="268">
        <v>125</v>
      </c>
      <c r="D13" s="268">
        <v>135</v>
      </c>
      <c r="E13" s="268">
        <v>155</v>
      </c>
      <c r="F13" s="268">
        <v>235</v>
      </c>
      <c r="G13" s="268">
        <v>110.63</v>
      </c>
      <c r="H13" s="267"/>
      <c r="I13" s="274" t="s">
        <v>4373</v>
      </c>
      <c r="J13" s="275">
        <v>0.06</v>
      </c>
      <c r="K13" s="275">
        <v>4.0000000000000002E-4</v>
      </c>
      <c r="L13" s="275">
        <v>1.5E-3</v>
      </c>
      <c r="M13" s="276"/>
    </row>
    <row r="14" spans="1:14" x14ac:dyDescent="0.2">
      <c r="A14" s="272" t="s">
        <v>1398</v>
      </c>
      <c r="B14" s="265">
        <v>15000</v>
      </c>
      <c r="C14" s="268">
        <v>145</v>
      </c>
      <c r="D14" s="268">
        <v>155</v>
      </c>
      <c r="E14" s="268">
        <v>175</v>
      </c>
      <c r="F14" s="268">
        <v>270</v>
      </c>
      <c r="G14" s="268">
        <v>123.90559999999999</v>
      </c>
      <c r="H14" s="267"/>
      <c r="I14" s="249"/>
      <c r="J14" s="277"/>
    </row>
    <row r="15" spans="1:14" x14ac:dyDescent="0.2">
      <c r="A15" s="272" t="s">
        <v>1400</v>
      </c>
      <c r="B15" s="265">
        <v>20000</v>
      </c>
      <c r="C15" s="268">
        <v>165</v>
      </c>
      <c r="D15" s="268">
        <v>180</v>
      </c>
      <c r="E15" s="268">
        <v>200</v>
      </c>
      <c r="F15" s="268">
        <v>300</v>
      </c>
      <c r="G15" s="268">
        <v>132.756</v>
      </c>
      <c r="H15" s="267"/>
      <c r="I15" s="249"/>
      <c r="J15" s="249"/>
      <c r="K15" s="249"/>
      <c r="L15" s="249"/>
    </row>
    <row r="16" spans="1:14" ht="13.5" thickBot="1" x14ac:dyDescent="0.25">
      <c r="A16" s="272" t="s">
        <v>1402</v>
      </c>
      <c r="B16" s="265">
        <v>25000</v>
      </c>
      <c r="C16" s="268">
        <v>185</v>
      </c>
      <c r="D16" s="268">
        <v>200</v>
      </c>
      <c r="E16" s="268">
        <v>225</v>
      </c>
      <c r="F16" s="268">
        <v>350</v>
      </c>
      <c r="G16" s="268">
        <v>143.81899999999999</v>
      </c>
      <c r="H16" s="267"/>
      <c r="I16" s="249" t="s">
        <v>1399</v>
      </c>
      <c r="J16" s="249" t="s">
        <v>1421</v>
      </c>
      <c r="K16" s="249"/>
      <c r="L16" s="249"/>
      <c r="M16" s="249"/>
      <c r="N16" s="249" t="s">
        <v>1421</v>
      </c>
    </row>
    <row r="17" spans="1:14" x14ac:dyDescent="0.2">
      <c r="A17" s="272" t="s">
        <v>1404</v>
      </c>
      <c r="B17" s="265">
        <v>50000</v>
      </c>
      <c r="C17" s="268">
        <v>210</v>
      </c>
      <c r="D17" s="268">
        <v>225</v>
      </c>
      <c r="E17" s="268">
        <v>265</v>
      </c>
      <c r="F17" s="268">
        <v>352.90969999999999</v>
      </c>
      <c r="G17" s="268">
        <v>158.20089999999999</v>
      </c>
      <c r="H17" s="267"/>
      <c r="I17" s="249" t="s">
        <v>1401</v>
      </c>
      <c r="J17" s="248">
        <v>0.05</v>
      </c>
      <c r="K17" s="249">
        <v>0</v>
      </c>
      <c r="L17" s="249" t="s">
        <v>1401</v>
      </c>
      <c r="M17" s="278">
        <v>0</v>
      </c>
      <c r="N17" s="248">
        <v>-0.23</v>
      </c>
    </row>
    <row r="18" spans="1:14" ht="13.5" thickBot="1" x14ac:dyDescent="0.25">
      <c r="A18" s="272" t="s">
        <v>1406</v>
      </c>
      <c r="B18" s="265">
        <v>100000</v>
      </c>
      <c r="C18" s="269">
        <v>294</v>
      </c>
      <c r="D18" s="269">
        <v>300</v>
      </c>
      <c r="E18" s="269">
        <v>320</v>
      </c>
      <c r="F18" s="269">
        <v>396.05540000000002</v>
      </c>
      <c r="G18" s="269">
        <v>178.11430000000001</v>
      </c>
      <c r="H18" s="267"/>
      <c r="I18" s="249" t="s">
        <v>1403</v>
      </c>
      <c r="J18" s="250">
        <v>0</v>
      </c>
      <c r="K18" s="249">
        <v>5000</v>
      </c>
      <c r="L18" s="249" t="s">
        <v>1403</v>
      </c>
      <c r="M18" s="278">
        <v>1</v>
      </c>
      <c r="N18" s="250">
        <v>-0.23</v>
      </c>
    </row>
    <row r="19" spans="1:14" x14ac:dyDescent="0.2">
      <c r="A19" s="249"/>
      <c r="B19" s="249"/>
      <c r="C19" s="249"/>
      <c r="D19" s="270"/>
      <c r="E19" s="270"/>
      <c r="F19" s="270"/>
      <c r="G19" s="270"/>
      <c r="H19" s="249"/>
      <c r="I19" s="249" t="s">
        <v>1405</v>
      </c>
      <c r="J19" s="250">
        <v>-0.08</v>
      </c>
      <c r="K19" s="249">
        <v>10000</v>
      </c>
      <c r="L19" s="249" t="s">
        <v>1405</v>
      </c>
      <c r="M19" s="278">
        <v>2</v>
      </c>
      <c r="N19" s="250">
        <v>-0.23</v>
      </c>
    </row>
    <row r="20" spans="1:14" x14ac:dyDescent="0.2">
      <c r="A20" s="265"/>
      <c r="B20" s="265"/>
      <c r="C20" s="279"/>
      <c r="D20" s="270"/>
      <c r="E20" s="270"/>
      <c r="F20" s="270">
        <f ca="1">F6*(1-'COBERTURA COMPLETA'!AZ5)</f>
        <v>78.215409999999991</v>
      </c>
      <c r="G20" s="270"/>
      <c r="H20" s="249"/>
      <c r="I20" s="249" t="s">
        <v>1407</v>
      </c>
      <c r="J20" s="250">
        <v>-0.15</v>
      </c>
      <c r="K20" s="249">
        <v>15000</v>
      </c>
      <c r="L20" s="249" t="s">
        <v>1407</v>
      </c>
      <c r="M20" s="278">
        <v>3</v>
      </c>
      <c r="N20" s="250">
        <v>-0.22500000000000001</v>
      </c>
    </row>
    <row r="21" spans="1:14" x14ac:dyDescent="0.2">
      <c r="A21" s="265"/>
      <c r="B21" s="265"/>
      <c r="C21" s="279"/>
      <c r="D21" s="270"/>
      <c r="E21" s="270"/>
      <c r="F21" s="270"/>
      <c r="G21" s="270"/>
      <c r="H21" s="249"/>
      <c r="I21" s="249" t="s">
        <v>1408</v>
      </c>
      <c r="J21" s="250">
        <v>-0.18</v>
      </c>
      <c r="K21" s="249">
        <v>20000</v>
      </c>
      <c r="L21" s="249" t="s">
        <v>1408</v>
      </c>
      <c r="M21" s="278">
        <v>4</v>
      </c>
      <c r="N21" s="250">
        <v>-0.22500000000000001</v>
      </c>
    </row>
    <row r="22" spans="1:14" x14ac:dyDescent="0.2">
      <c r="A22" s="265"/>
      <c r="B22" s="265"/>
      <c r="C22" s="279"/>
      <c r="D22" s="270"/>
      <c r="E22" s="270"/>
      <c r="F22" s="270"/>
      <c r="G22" s="270"/>
      <c r="H22" s="249"/>
      <c r="I22" s="249" t="s">
        <v>1409</v>
      </c>
      <c r="J22" s="250">
        <v>-0.19</v>
      </c>
      <c r="K22" s="249">
        <v>25000</v>
      </c>
      <c r="L22" s="249" t="s">
        <v>1409</v>
      </c>
      <c r="M22" s="278">
        <v>5</v>
      </c>
      <c r="N22" s="250">
        <v>-0.22</v>
      </c>
    </row>
    <row r="23" spans="1:14" ht="13.5" thickBot="1" x14ac:dyDescent="0.25">
      <c r="A23" s="265" t="s">
        <v>2127</v>
      </c>
      <c r="B23" s="265"/>
      <c r="C23" s="279"/>
      <c r="D23" s="270"/>
      <c r="E23" s="270"/>
      <c r="F23" s="270"/>
      <c r="G23" s="270"/>
      <c r="H23" s="249"/>
      <c r="I23" s="249" t="s">
        <v>1410</v>
      </c>
      <c r="J23" s="250">
        <v>-0.2</v>
      </c>
      <c r="K23" s="249">
        <v>30000</v>
      </c>
      <c r="L23" s="249" t="s">
        <v>1410</v>
      </c>
      <c r="M23" s="280" t="s">
        <v>1396</v>
      </c>
      <c r="N23" s="281">
        <v>-0.22</v>
      </c>
    </row>
    <row r="24" spans="1:14" x14ac:dyDescent="0.2">
      <c r="A24" s="265" t="s">
        <v>1418</v>
      </c>
      <c r="B24" s="279" t="s">
        <v>2125</v>
      </c>
      <c r="D24" s="270"/>
      <c r="E24" s="270"/>
      <c r="F24" s="270"/>
      <c r="G24" s="270"/>
      <c r="H24" s="249"/>
      <c r="I24" s="249" t="s">
        <v>1411</v>
      </c>
      <c r="J24" s="250">
        <v>-0.21</v>
      </c>
      <c r="K24" s="249">
        <v>35000</v>
      </c>
      <c r="L24" s="249" t="s">
        <v>1411</v>
      </c>
    </row>
    <row r="25" spans="1:14" x14ac:dyDescent="0.2">
      <c r="A25" s="249" t="s">
        <v>1401</v>
      </c>
      <c r="B25" s="270">
        <v>375</v>
      </c>
      <c r="C25" s="249"/>
      <c r="D25" s="249">
        <v>0</v>
      </c>
      <c r="E25" s="249" t="s">
        <v>1401</v>
      </c>
      <c r="F25" s="282"/>
      <c r="G25" s="249"/>
      <c r="H25" s="249"/>
      <c r="I25" s="249" t="s">
        <v>1412</v>
      </c>
      <c r="J25" s="250">
        <v>-0.22</v>
      </c>
      <c r="K25" s="249">
        <v>40000</v>
      </c>
      <c r="L25" s="249" t="s">
        <v>1412</v>
      </c>
    </row>
    <row r="26" spans="1:14" x14ac:dyDescent="0.2">
      <c r="A26" s="249" t="s">
        <v>1403</v>
      </c>
      <c r="B26" s="270">
        <v>435</v>
      </c>
      <c r="C26" s="249"/>
      <c r="D26" s="249">
        <v>5001</v>
      </c>
      <c r="E26" s="249" t="s">
        <v>1403</v>
      </c>
      <c r="F26" s="282"/>
      <c r="G26" s="249"/>
      <c r="H26" s="249"/>
      <c r="I26" s="249" t="s">
        <v>1413</v>
      </c>
      <c r="J26" s="250">
        <v>-0.23499999999999999</v>
      </c>
      <c r="K26" s="249">
        <v>45000</v>
      </c>
      <c r="L26" s="249" t="s">
        <v>1413</v>
      </c>
    </row>
    <row r="27" spans="1:14" x14ac:dyDescent="0.2">
      <c r="A27" s="249" t="s">
        <v>1405</v>
      </c>
      <c r="B27" s="270">
        <v>625</v>
      </c>
      <c r="D27" s="249">
        <v>10001</v>
      </c>
      <c r="E27" s="249" t="s">
        <v>1405</v>
      </c>
      <c r="F27" s="282"/>
      <c r="H27" s="249"/>
      <c r="I27" s="249" t="s">
        <v>1414</v>
      </c>
      <c r="J27" s="250">
        <v>-0.24</v>
      </c>
      <c r="K27" s="249">
        <v>50000</v>
      </c>
      <c r="L27" s="249" t="s">
        <v>1414</v>
      </c>
    </row>
    <row r="28" spans="1:14" ht="13.5" thickBot="1" x14ac:dyDescent="0.25">
      <c r="A28" s="249" t="s">
        <v>1407</v>
      </c>
      <c r="B28" s="270">
        <v>935</v>
      </c>
      <c r="D28" s="249">
        <v>15001</v>
      </c>
      <c r="E28" s="249" t="s">
        <v>1407</v>
      </c>
      <c r="F28" s="282"/>
      <c r="I28" s="249" t="s">
        <v>1415</v>
      </c>
      <c r="J28" s="281">
        <v>-0.25</v>
      </c>
      <c r="K28" s="249">
        <v>55000</v>
      </c>
      <c r="L28" s="249" t="s">
        <v>1415</v>
      </c>
    </row>
    <row r="29" spans="1:14" x14ac:dyDescent="0.2">
      <c r="A29" s="249" t="s">
        <v>1408</v>
      </c>
      <c r="B29" s="270">
        <v>1250</v>
      </c>
      <c r="D29" s="249">
        <v>20001</v>
      </c>
      <c r="E29" s="249" t="s">
        <v>1408</v>
      </c>
      <c r="F29" s="282"/>
      <c r="H29" s="283"/>
    </row>
    <row r="30" spans="1:14" x14ac:dyDescent="0.2">
      <c r="A30" s="249" t="s">
        <v>1409</v>
      </c>
      <c r="B30" s="270">
        <v>1875</v>
      </c>
      <c r="D30" s="249">
        <v>25001</v>
      </c>
      <c r="E30" s="249" t="s">
        <v>1409</v>
      </c>
      <c r="F30" s="282"/>
      <c r="G30" s="284"/>
      <c r="H30" s="283"/>
      <c r="I30" s="283">
        <v>15500</v>
      </c>
      <c r="J30" s="285">
        <f>N20+J20</f>
        <v>-0.375</v>
      </c>
    </row>
    <row r="31" spans="1:14" x14ac:dyDescent="0.2">
      <c r="A31" s="249" t="s">
        <v>1410</v>
      </c>
      <c r="B31" s="271">
        <v>1875</v>
      </c>
      <c r="C31" s="286"/>
      <c r="D31" s="249">
        <v>30001</v>
      </c>
      <c r="E31" s="249" t="s">
        <v>1410</v>
      </c>
      <c r="F31" s="282"/>
      <c r="G31" s="278"/>
      <c r="H31" s="283"/>
      <c r="I31" s="283"/>
      <c r="J31" s="283"/>
      <c r="M31" s="278"/>
      <c r="N31" s="278"/>
    </row>
    <row r="32" spans="1:14" x14ac:dyDescent="0.2">
      <c r="A32" s="249" t="s">
        <v>1411</v>
      </c>
      <c r="B32" s="271">
        <v>2185</v>
      </c>
      <c r="C32" s="286"/>
      <c r="D32" s="249">
        <v>35001</v>
      </c>
      <c r="E32" s="249" t="s">
        <v>1411</v>
      </c>
      <c r="F32" s="282"/>
      <c r="G32" s="278"/>
      <c r="H32" s="283"/>
      <c r="I32" s="283"/>
      <c r="J32" s="283"/>
      <c r="M32" s="278"/>
      <c r="N32" s="278"/>
    </row>
    <row r="33" spans="1:14" ht="13.5" thickBot="1" x14ac:dyDescent="0.25">
      <c r="A33" s="249" t="s">
        <v>1412</v>
      </c>
      <c r="B33" s="271">
        <v>2185</v>
      </c>
      <c r="C33" s="286"/>
      <c r="D33" s="249">
        <v>40001</v>
      </c>
      <c r="E33" s="249" t="s">
        <v>1412</v>
      </c>
      <c r="F33" s="282"/>
      <c r="G33" s="278"/>
      <c r="H33" s="283"/>
      <c r="I33" s="249" t="s">
        <v>6016</v>
      </c>
      <c r="J33" s="249" t="s">
        <v>6017</v>
      </c>
      <c r="K33" s="278"/>
      <c r="L33" s="278"/>
      <c r="M33" s="278"/>
      <c r="N33" s="278"/>
    </row>
    <row r="34" spans="1:14" x14ac:dyDescent="0.2">
      <c r="A34" s="249" t="s">
        <v>1413</v>
      </c>
      <c r="B34" s="271">
        <v>3125</v>
      </c>
      <c r="C34" s="286"/>
      <c r="D34" s="249">
        <v>45001</v>
      </c>
      <c r="E34" s="249" t="s">
        <v>1413</v>
      </c>
      <c r="F34" s="282"/>
      <c r="G34" s="278"/>
      <c r="H34" s="283"/>
      <c r="I34" s="249" t="s">
        <v>4467</v>
      </c>
      <c r="J34" s="248" t="s">
        <v>4468</v>
      </c>
      <c r="K34" s="287"/>
      <c r="L34" s="288"/>
      <c r="M34" s="278"/>
      <c r="N34" s="278"/>
    </row>
    <row r="35" spans="1:14" x14ac:dyDescent="0.2">
      <c r="A35" s="249" t="s">
        <v>2126</v>
      </c>
      <c r="B35" s="280">
        <f>'COBERTURA COMPLETA'!AQ22*6.5%</f>
        <v>650</v>
      </c>
      <c r="C35" s="263"/>
      <c r="D35" s="249">
        <v>50001</v>
      </c>
      <c r="E35" s="249" t="s">
        <v>2126</v>
      </c>
      <c r="F35" s="282"/>
      <c r="G35" s="278"/>
      <c r="H35" s="283"/>
      <c r="I35" s="249" t="s">
        <v>4470</v>
      </c>
      <c r="J35" s="250" t="s">
        <v>4471</v>
      </c>
      <c r="K35" s="278"/>
      <c r="L35" s="288"/>
      <c r="M35" s="278"/>
      <c r="N35" s="278"/>
    </row>
    <row r="36" spans="1:14" x14ac:dyDescent="0.2">
      <c r="A36" s="201" t="s">
        <v>4417</v>
      </c>
      <c r="B36" s="280">
        <f>'COBERTURA COMPLETA'!AQ22*6.5%</f>
        <v>650</v>
      </c>
      <c r="C36" s="283"/>
      <c r="D36" s="249"/>
      <c r="E36" s="249"/>
      <c r="F36" s="278"/>
      <c r="G36" s="278"/>
      <c r="H36" s="278"/>
      <c r="I36" s="249" t="s">
        <v>4478</v>
      </c>
      <c r="J36" s="250" t="s">
        <v>4479</v>
      </c>
      <c r="K36" s="278"/>
      <c r="L36" s="288"/>
      <c r="M36" s="278"/>
      <c r="N36" s="278"/>
    </row>
    <row r="37" spans="1:14" x14ac:dyDescent="0.2">
      <c r="A37" s="265" t="s">
        <v>2129</v>
      </c>
      <c r="B37" s="265"/>
      <c r="C37" s="279"/>
      <c r="D37" s="283"/>
      <c r="E37" s="283"/>
      <c r="F37" s="289"/>
      <c r="G37" s="278"/>
      <c r="H37" s="278"/>
      <c r="I37" s="249" t="s">
        <v>5049</v>
      </c>
      <c r="J37" s="250" t="s">
        <v>5050</v>
      </c>
      <c r="K37" s="278"/>
      <c r="L37" s="278"/>
      <c r="M37" s="278"/>
      <c r="N37" s="278"/>
    </row>
    <row r="38" spans="1:14" x14ac:dyDescent="0.2">
      <c r="A38" s="265" t="s">
        <v>1418</v>
      </c>
      <c r="B38" s="279" t="s">
        <v>2125</v>
      </c>
      <c r="D38" s="283"/>
      <c r="E38" s="283"/>
      <c r="F38" s="278"/>
      <c r="G38" s="278"/>
      <c r="H38" s="278"/>
      <c r="I38" s="249" t="s">
        <v>4373</v>
      </c>
      <c r="J38" s="250" t="s">
        <v>4481</v>
      </c>
      <c r="K38" s="290"/>
      <c r="L38" s="278"/>
      <c r="M38" s="278"/>
      <c r="N38" s="278"/>
    </row>
    <row r="39" spans="1:14" x14ac:dyDescent="0.2">
      <c r="A39" s="249" t="s">
        <v>1401</v>
      </c>
      <c r="B39" s="249">
        <v>200</v>
      </c>
      <c r="C39" s="249"/>
      <c r="D39" s="283"/>
      <c r="E39" s="283"/>
      <c r="F39" s="278"/>
      <c r="G39" s="278"/>
      <c r="H39" s="278"/>
      <c r="I39" s="249" t="s">
        <v>4454</v>
      </c>
      <c r="J39" s="250" t="s">
        <v>4685</v>
      </c>
      <c r="K39" s="290"/>
      <c r="L39" s="278"/>
      <c r="M39" s="278"/>
      <c r="N39" s="278"/>
    </row>
    <row r="40" spans="1:14" x14ac:dyDescent="0.2">
      <c r="A40" s="249" t="s">
        <v>1403</v>
      </c>
      <c r="B40" s="249">
        <v>200</v>
      </c>
      <c r="C40" s="249"/>
      <c r="D40" s="283"/>
      <c r="E40" s="283"/>
      <c r="F40" s="278"/>
      <c r="G40" s="278"/>
      <c r="H40" s="278"/>
      <c r="I40" s="249" t="s">
        <v>4484</v>
      </c>
      <c r="J40" s="250" t="s">
        <v>4485</v>
      </c>
      <c r="K40" s="290"/>
      <c r="L40" s="278"/>
      <c r="M40" s="278"/>
      <c r="N40" s="278"/>
    </row>
    <row r="41" spans="1:14" x14ac:dyDescent="0.2">
      <c r="A41" s="249" t="s">
        <v>1405</v>
      </c>
      <c r="B41" s="249">
        <v>300</v>
      </c>
      <c r="D41" s="283"/>
      <c r="E41" s="283"/>
      <c r="F41" s="278"/>
      <c r="G41" s="278"/>
      <c r="H41" s="278"/>
      <c r="I41" s="249" t="s">
        <v>4455</v>
      </c>
      <c r="J41" s="250" t="s">
        <v>4693</v>
      </c>
      <c r="K41" s="290"/>
      <c r="L41" s="278"/>
      <c r="M41" s="278"/>
      <c r="N41" s="278"/>
    </row>
    <row r="42" spans="1:14" x14ac:dyDescent="0.2">
      <c r="A42" s="249" t="s">
        <v>1407</v>
      </c>
      <c r="B42" s="249">
        <v>400</v>
      </c>
      <c r="D42" s="278"/>
      <c r="E42" s="278"/>
      <c r="F42" s="278"/>
      <c r="G42" s="278"/>
      <c r="H42" s="278"/>
      <c r="I42" s="249" t="s">
        <v>2140</v>
      </c>
      <c r="J42" s="250" t="s">
        <v>4571</v>
      </c>
      <c r="K42" s="290"/>
      <c r="L42" s="278"/>
      <c r="M42" s="278"/>
      <c r="N42" s="278"/>
    </row>
    <row r="43" spans="1:14" x14ac:dyDescent="0.2">
      <c r="A43" s="249" t="s">
        <v>1408</v>
      </c>
      <c r="B43" s="249">
        <v>600</v>
      </c>
      <c r="D43" s="283"/>
      <c r="E43" s="283"/>
      <c r="F43" s="278"/>
      <c r="G43" s="278"/>
      <c r="H43" s="278"/>
      <c r="I43" s="249" t="s">
        <v>4456</v>
      </c>
      <c r="J43" s="250" t="s">
        <v>4414</v>
      </c>
      <c r="K43" s="290"/>
      <c r="L43" s="278"/>
      <c r="M43" s="278"/>
      <c r="N43" s="278"/>
    </row>
    <row r="44" spans="1:14" x14ac:dyDescent="0.2">
      <c r="A44" s="249" t="s">
        <v>1409</v>
      </c>
      <c r="B44" s="249">
        <v>750</v>
      </c>
      <c r="D44" s="283"/>
      <c r="E44" s="283"/>
      <c r="F44" s="278"/>
      <c r="G44" s="278"/>
      <c r="H44" s="278"/>
      <c r="I44" s="249" t="s">
        <v>4376</v>
      </c>
      <c r="J44" s="250" t="s">
        <v>4704</v>
      </c>
      <c r="K44" s="290"/>
      <c r="L44" s="278"/>
      <c r="M44" s="278"/>
      <c r="N44" s="278"/>
    </row>
    <row r="45" spans="1:14" ht="13.5" thickBot="1" x14ac:dyDescent="0.25">
      <c r="A45" s="249" t="s">
        <v>1410</v>
      </c>
      <c r="B45" s="278">
        <v>750</v>
      </c>
      <c r="C45" s="286"/>
      <c r="D45" s="283"/>
      <c r="E45" s="283"/>
      <c r="F45" s="278"/>
      <c r="G45" s="278"/>
      <c r="H45" s="278"/>
      <c r="I45" s="249" t="s">
        <v>4969</v>
      </c>
      <c r="J45" s="250" t="s">
        <v>4970</v>
      </c>
      <c r="K45" s="278"/>
      <c r="L45" s="278"/>
      <c r="M45" s="278"/>
      <c r="N45" s="278"/>
    </row>
    <row r="46" spans="1:14" x14ac:dyDescent="0.2">
      <c r="A46" s="249" t="s">
        <v>1411</v>
      </c>
      <c r="B46" s="278">
        <v>1000</v>
      </c>
      <c r="C46" s="286"/>
      <c r="D46" s="283"/>
      <c r="E46" s="283"/>
      <c r="F46" s="278"/>
      <c r="G46" s="278"/>
      <c r="H46" s="278"/>
      <c r="I46" s="249" t="s">
        <v>4451</v>
      </c>
      <c r="J46" s="248" t="s">
        <v>4487</v>
      </c>
      <c r="K46" s="278"/>
      <c r="L46" s="278"/>
      <c r="M46" s="278"/>
      <c r="N46" s="278"/>
    </row>
    <row r="47" spans="1:14" x14ac:dyDescent="0.2">
      <c r="A47" s="249" t="s">
        <v>1412</v>
      </c>
      <c r="B47" s="278">
        <v>1000</v>
      </c>
      <c r="C47" s="286"/>
      <c r="D47" s="283"/>
      <c r="E47" s="283"/>
      <c r="F47" s="278"/>
      <c r="G47" s="278"/>
      <c r="H47" s="278"/>
      <c r="I47" s="249" t="s">
        <v>4452</v>
      </c>
      <c r="J47" s="250" t="s">
        <v>4572</v>
      </c>
      <c r="K47" s="278"/>
      <c r="L47" s="278"/>
      <c r="M47" s="278"/>
      <c r="N47" s="278"/>
    </row>
    <row r="48" spans="1:14" x14ac:dyDescent="0.2">
      <c r="A48" s="249" t="s">
        <v>1413</v>
      </c>
      <c r="B48" s="278">
        <v>1500</v>
      </c>
      <c r="C48" s="286" t="s">
        <v>2128</v>
      </c>
      <c r="D48" s="283"/>
      <c r="E48" s="283"/>
      <c r="F48" s="278"/>
      <c r="G48" s="278"/>
      <c r="H48" s="278"/>
      <c r="I48" s="249" t="s">
        <v>4453</v>
      </c>
      <c r="J48" s="250" t="s">
        <v>4489</v>
      </c>
      <c r="K48" s="278"/>
      <c r="L48" s="287"/>
      <c r="M48" s="278"/>
      <c r="N48" s="278"/>
    </row>
    <row r="49" spans="1:14" x14ac:dyDescent="0.2">
      <c r="A49" s="249" t="s">
        <v>2126</v>
      </c>
      <c r="B49" s="280">
        <f>'COBERTURA COMPLETA'!AQ22*3%</f>
        <v>300</v>
      </c>
      <c r="C49" s="263"/>
      <c r="D49" s="283"/>
      <c r="E49" s="283"/>
      <c r="F49" s="278"/>
      <c r="G49" s="278"/>
      <c r="H49" s="278"/>
      <c r="I49" s="287"/>
      <c r="J49" s="278"/>
      <c r="K49" s="278"/>
      <c r="L49" s="287"/>
      <c r="M49" s="278"/>
      <c r="N49" s="278"/>
    </row>
    <row r="50" spans="1:14" x14ac:dyDescent="0.2">
      <c r="A50" s="278"/>
      <c r="B50" s="278"/>
      <c r="C50" s="278"/>
      <c r="D50" s="278"/>
      <c r="E50" s="278"/>
      <c r="F50" s="278"/>
      <c r="G50" s="278"/>
      <c r="H50" s="278"/>
      <c r="I50" s="287"/>
      <c r="J50" s="278"/>
      <c r="K50" s="278"/>
      <c r="L50" s="287"/>
      <c r="M50" s="278"/>
      <c r="N50" s="278"/>
    </row>
    <row r="51" spans="1:14" x14ac:dyDescent="0.2">
      <c r="A51" s="265" t="s">
        <v>2130</v>
      </c>
      <c r="B51" s="279" t="s">
        <v>2125</v>
      </c>
      <c r="C51" s="279"/>
      <c r="D51" s="289"/>
      <c r="E51" s="289"/>
      <c r="F51" s="289"/>
      <c r="G51" s="278"/>
      <c r="H51" s="278"/>
      <c r="I51" s="287"/>
      <c r="J51" s="278"/>
      <c r="K51" s="278"/>
      <c r="L51" s="287"/>
      <c r="M51" s="278"/>
      <c r="N51" s="278"/>
    </row>
    <row r="52" spans="1:14" x14ac:dyDescent="0.2">
      <c r="A52" s="265" t="s">
        <v>1418</v>
      </c>
      <c r="B52" s="279" t="s">
        <v>2135</v>
      </c>
      <c r="C52" s="279" t="s">
        <v>2136</v>
      </c>
      <c r="D52" s="279" t="s">
        <v>2137</v>
      </c>
      <c r="E52" s="279" t="s">
        <v>2147</v>
      </c>
      <c r="F52" s="289"/>
      <c r="G52" s="278"/>
      <c r="H52" s="278"/>
      <c r="I52" s="287"/>
      <c r="J52" s="278"/>
      <c r="K52" s="278"/>
      <c r="L52" s="287"/>
      <c r="M52" s="278"/>
      <c r="N52" s="278"/>
    </row>
    <row r="53" spans="1:14" x14ac:dyDescent="0.2">
      <c r="A53" s="249" t="s">
        <v>1401</v>
      </c>
      <c r="B53" s="249">
        <v>250</v>
      </c>
      <c r="C53" s="249">
        <v>500</v>
      </c>
      <c r="D53" s="289">
        <v>750</v>
      </c>
      <c r="E53" s="289">
        <v>1250</v>
      </c>
      <c r="F53" s="289"/>
      <c r="G53" s="278"/>
      <c r="H53" s="278"/>
      <c r="I53" s="287"/>
      <c r="J53" s="278"/>
      <c r="K53" s="278"/>
      <c r="L53" s="287"/>
      <c r="M53" s="278"/>
      <c r="N53" s="278"/>
    </row>
    <row r="54" spans="1:14" x14ac:dyDescent="0.2">
      <c r="A54" s="249" t="s">
        <v>1403</v>
      </c>
      <c r="B54" s="249">
        <v>250</v>
      </c>
      <c r="C54" s="249">
        <v>500</v>
      </c>
      <c r="D54" s="289">
        <v>750</v>
      </c>
      <c r="E54" s="289">
        <v>1250</v>
      </c>
      <c r="F54" s="289"/>
      <c r="G54" s="278"/>
      <c r="H54" s="278"/>
      <c r="I54" s="287"/>
      <c r="J54" s="278"/>
      <c r="K54" s="278"/>
      <c r="L54" s="287"/>
      <c r="M54" s="278"/>
      <c r="N54" s="278"/>
    </row>
    <row r="55" spans="1:14" x14ac:dyDescent="0.2">
      <c r="A55" s="249" t="s">
        <v>1405</v>
      </c>
      <c r="B55" s="249">
        <v>250</v>
      </c>
      <c r="C55" s="249">
        <v>500</v>
      </c>
      <c r="D55" s="289">
        <v>750</v>
      </c>
      <c r="E55" s="289">
        <v>1250</v>
      </c>
      <c r="F55" s="289"/>
      <c r="G55" s="278"/>
      <c r="H55" s="278"/>
      <c r="I55" s="287"/>
      <c r="J55" s="278"/>
      <c r="K55" s="278"/>
      <c r="L55" s="287"/>
      <c r="M55" s="278"/>
      <c r="N55" s="278"/>
    </row>
    <row r="56" spans="1:14" x14ac:dyDescent="0.2">
      <c r="A56" s="249" t="s">
        <v>1407</v>
      </c>
      <c r="B56" s="249">
        <v>250</v>
      </c>
      <c r="C56" s="249">
        <v>500</v>
      </c>
      <c r="D56" s="289">
        <v>750</v>
      </c>
      <c r="E56" s="289">
        <v>1250</v>
      </c>
      <c r="F56" s="278"/>
      <c r="G56" s="278"/>
      <c r="H56" s="278"/>
      <c r="I56" s="287"/>
      <c r="J56" s="278"/>
      <c r="K56" s="278"/>
      <c r="L56" s="287"/>
      <c r="M56" s="278"/>
      <c r="N56" s="278"/>
    </row>
    <row r="57" spans="1:14" x14ac:dyDescent="0.2">
      <c r="A57" s="249" t="s">
        <v>1408</v>
      </c>
      <c r="B57" s="249">
        <v>250</v>
      </c>
      <c r="C57" s="249">
        <v>500</v>
      </c>
      <c r="D57" s="289">
        <v>750</v>
      </c>
      <c r="E57" s="289">
        <v>1250</v>
      </c>
      <c r="F57" s="278"/>
      <c r="G57" s="278"/>
      <c r="H57" s="278"/>
      <c r="I57" s="287"/>
      <c r="J57" s="278"/>
      <c r="K57" s="278"/>
      <c r="L57" s="287"/>
      <c r="M57" s="278"/>
      <c r="N57" s="278"/>
    </row>
    <row r="58" spans="1:14" x14ac:dyDescent="0.2">
      <c r="A58" s="249" t="s">
        <v>1409</v>
      </c>
      <c r="B58" s="249">
        <v>750</v>
      </c>
      <c r="C58" s="249">
        <v>750</v>
      </c>
      <c r="D58" s="249">
        <v>750</v>
      </c>
      <c r="E58" s="289">
        <v>1250</v>
      </c>
      <c r="F58" s="278"/>
      <c r="G58" s="278"/>
      <c r="H58" s="278"/>
      <c r="I58" s="287"/>
      <c r="J58" s="278"/>
      <c r="K58" s="278"/>
      <c r="L58" s="287"/>
      <c r="M58" s="278"/>
      <c r="N58" s="278"/>
    </row>
    <row r="59" spans="1:14" x14ac:dyDescent="0.2">
      <c r="A59" s="249" t="s">
        <v>1410</v>
      </c>
      <c r="B59" s="278">
        <v>750</v>
      </c>
      <c r="C59" s="278">
        <v>750</v>
      </c>
      <c r="D59" s="278">
        <v>750</v>
      </c>
      <c r="E59" s="289">
        <v>1250</v>
      </c>
      <c r="F59" s="278"/>
      <c r="G59" s="278"/>
      <c r="H59" s="278"/>
      <c r="I59" s="287"/>
      <c r="J59" s="278"/>
      <c r="K59" s="278"/>
      <c r="L59" s="287"/>
      <c r="M59" s="278"/>
      <c r="N59" s="278"/>
    </row>
    <row r="60" spans="1:14" x14ac:dyDescent="0.2">
      <c r="A60" s="249" t="s">
        <v>1411</v>
      </c>
      <c r="B60" s="278">
        <v>1000</v>
      </c>
      <c r="C60" s="278">
        <v>1000</v>
      </c>
      <c r="D60" s="278">
        <v>1000</v>
      </c>
      <c r="E60" s="289">
        <v>1250</v>
      </c>
      <c r="F60" s="278"/>
      <c r="G60" s="278"/>
      <c r="H60" s="278"/>
      <c r="I60" s="278"/>
      <c r="J60" s="278"/>
      <c r="K60" s="278"/>
      <c r="L60" s="278"/>
      <c r="M60" s="278"/>
      <c r="N60" s="278"/>
    </row>
    <row r="61" spans="1:14" x14ac:dyDescent="0.2">
      <c r="A61" s="249" t="s">
        <v>1412</v>
      </c>
      <c r="B61" s="278">
        <v>1000</v>
      </c>
      <c r="C61" s="278">
        <v>1000</v>
      </c>
      <c r="D61" s="278">
        <v>1000</v>
      </c>
      <c r="E61" s="289">
        <v>1250</v>
      </c>
      <c r="H61" s="278"/>
      <c r="I61" s="278"/>
      <c r="J61" s="278"/>
      <c r="K61" s="278"/>
      <c r="L61" s="278"/>
    </row>
    <row r="62" spans="1:14" x14ac:dyDescent="0.2">
      <c r="A62" s="249" t="s">
        <v>1413</v>
      </c>
      <c r="B62" s="278">
        <v>1500</v>
      </c>
      <c r="C62" s="278">
        <v>1500</v>
      </c>
      <c r="D62" s="278">
        <v>1500</v>
      </c>
      <c r="E62" s="278">
        <v>1500</v>
      </c>
      <c r="I62" s="278"/>
      <c r="J62" s="278"/>
      <c r="K62" s="278"/>
      <c r="L62" s="278"/>
    </row>
    <row r="63" spans="1:14" x14ac:dyDescent="0.2">
      <c r="A63" s="249" t="s">
        <v>2126</v>
      </c>
      <c r="B63" s="278">
        <v>1500</v>
      </c>
      <c r="C63" s="278">
        <v>1500</v>
      </c>
      <c r="D63" s="278">
        <v>1500</v>
      </c>
      <c r="E63" s="278">
        <v>1500</v>
      </c>
    </row>
  </sheetData>
  <sheetProtection selectLockedCells="1" selectUnlockedCells="1"/>
  <phoneticPr fontId="0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3160"/>
  <sheetViews>
    <sheetView zoomScale="90" zoomScaleNormal="90" workbookViewId="0">
      <pane ySplit="1" topLeftCell="A2" activePane="bottomLeft" state="frozen"/>
      <selection pane="bottomLeft" activeCell="E1415" sqref="E1415"/>
    </sheetView>
  </sheetViews>
  <sheetFormatPr baseColWidth="10" defaultRowHeight="15" x14ac:dyDescent="0.25"/>
  <cols>
    <col min="1" max="1" width="26" customWidth="1"/>
    <col min="2" max="2" width="24.5703125" style="124" bestFit="1" customWidth="1"/>
    <col min="3" max="3" width="13.5703125" style="124" bestFit="1" customWidth="1"/>
    <col min="4" max="4" width="17.85546875" style="125" bestFit="1" customWidth="1"/>
    <col min="5" max="5" width="12.28515625" style="124" bestFit="1" customWidth="1"/>
    <col min="6" max="6" width="28.42578125" style="124" bestFit="1" customWidth="1"/>
    <col min="7" max="7" width="12" style="124" bestFit="1" customWidth="1"/>
    <col min="8" max="8" width="10" style="120" bestFit="1" customWidth="1"/>
  </cols>
  <sheetData>
    <row r="1" spans="1:9" ht="15.75" x14ac:dyDescent="0.25">
      <c r="A1" s="158" t="s">
        <v>6040</v>
      </c>
      <c r="B1" s="115" t="s">
        <v>1378</v>
      </c>
      <c r="C1" s="115" t="s">
        <v>4461</v>
      </c>
      <c r="D1" s="116" t="s">
        <v>4462</v>
      </c>
      <c r="E1" s="115" t="s">
        <v>4463</v>
      </c>
      <c r="F1" s="115" t="s">
        <v>4464</v>
      </c>
      <c r="G1" s="115" t="s">
        <v>4465</v>
      </c>
      <c r="H1" s="115" t="s">
        <v>6014</v>
      </c>
      <c r="I1" s="115" t="s">
        <v>6059</v>
      </c>
    </row>
    <row r="2" spans="1:9" hidden="1" x14ac:dyDescent="0.25">
      <c r="A2" t="str">
        <f>CONCATENATE(B2,F2)</f>
        <v>CADILLACBROUGHAM</v>
      </c>
      <c r="B2" s="117" t="s">
        <v>4574</v>
      </c>
      <c r="C2" s="118" t="s">
        <v>4477</v>
      </c>
      <c r="D2" s="119" t="s">
        <v>4467</v>
      </c>
      <c r="E2" s="118" t="s">
        <v>4468</v>
      </c>
      <c r="F2" s="117" t="s">
        <v>4580</v>
      </c>
      <c r="G2" s="118" t="s">
        <v>4504</v>
      </c>
      <c r="H2" s="120" t="str">
        <f t="shared" ref="H2:H66" si="0">CONCATENATE(C2,E2,G2)</f>
        <v>01201010</v>
      </c>
      <c r="I2" s="185">
        <v>0</v>
      </c>
    </row>
    <row r="3" spans="1:9" hidden="1" x14ac:dyDescent="0.25">
      <c r="A3" t="str">
        <f t="shared" ref="A3:A67" si="1">CONCATENATE(B3,F3)</f>
        <v>CADILLACCAPRICE</v>
      </c>
      <c r="B3" s="117" t="s">
        <v>4574</v>
      </c>
      <c r="C3" s="118" t="s">
        <v>4477</v>
      </c>
      <c r="D3" s="119" t="s">
        <v>4467</v>
      </c>
      <c r="E3" s="118" t="s">
        <v>4468</v>
      </c>
      <c r="F3" s="117" t="s">
        <v>4575</v>
      </c>
      <c r="G3" s="118" t="s">
        <v>4469</v>
      </c>
      <c r="H3" s="120" t="str">
        <f t="shared" si="0"/>
        <v>01201001</v>
      </c>
      <c r="I3" s="185">
        <v>0</v>
      </c>
    </row>
    <row r="4" spans="1:9" hidden="1" x14ac:dyDescent="0.25">
      <c r="A4" t="str">
        <f t="shared" si="1"/>
        <v>CADILLACCATERA</v>
      </c>
      <c r="B4" s="117" t="s">
        <v>4574</v>
      </c>
      <c r="C4" s="118" t="s">
        <v>4477</v>
      </c>
      <c r="D4" s="119" t="s">
        <v>4467</v>
      </c>
      <c r="E4" s="118" t="s">
        <v>4468</v>
      </c>
      <c r="F4" s="117" t="s">
        <v>4576</v>
      </c>
      <c r="G4" s="118" t="s">
        <v>4466</v>
      </c>
      <c r="H4" s="120" t="str">
        <f t="shared" si="0"/>
        <v>01201002</v>
      </c>
      <c r="I4" s="185">
        <v>0</v>
      </c>
    </row>
    <row r="5" spans="1:9" hidden="1" x14ac:dyDescent="0.25">
      <c r="A5" t="str">
        <f t="shared" si="1"/>
        <v>CADILLACCTS</v>
      </c>
      <c r="B5" s="117" t="s">
        <v>4574</v>
      </c>
      <c r="C5" s="118" t="s">
        <v>4477</v>
      </c>
      <c r="D5" s="119" t="s">
        <v>4467</v>
      </c>
      <c r="E5" s="118" t="s">
        <v>4468</v>
      </c>
      <c r="F5" s="117" t="s">
        <v>4581</v>
      </c>
      <c r="G5" s="118" t="s">
        <v>4477</v>
      </c>
      <c r="H5" s="120" t="str">
        <f t="shared" si="0"/>
        <v>01201012</v>
      </c>
      <c r="I5" s="185">
        <v>0</v>
      </c>
    </row>
    <row r="6" spans="1:9" hidden="1" x14ac:dyDescent="0.25">
      <c r="A6" t="str">
        <f t="shared" si="1"/>
        <v>CADILLACDEVILLE</v>
      </c>
      <c r="B6" s="117" t="s">
        <v>4574</v>
      </c>
      <c r="C6" s="118" t="s">
        <v>4477</v>
      </c>
      <c r="D6" s="119" t="s">
        <v>4467</v>
      </c>
      <c r="E6" s="118" t="s">
        <v>4468</v>
      </c>
      <c r="F6" s="117" t="s">
        <v>4577</v>
      </c>
      <c r="G6" s="118" t="s">
        <v>4472</v>
      </c>
      <c r="H6" s="120" t="str">
        <f t="shared" si="0"/>
        <v>01201003</v>
      </c>
      <c r="I6" s="185">
        <v>0</v>
      </c>
    </row>
    <row r="7" spans="1:9" hidden="1" x14ac:dyDescent="0.25">
      <c r="A7" t="str">
        <f t="shared" si="1"/>
        <v>CADILLACEL DORADO</v>
      </c>
      <c r="B7" s="117" t="s">
        <v>4574</v>
      </c>
      <c r="C7" s="118" t="s">
        <v>4477</v>
      </c>
      <c r="D7" s="119" t="s">
        <v>4467</v>
      </c>
      <c r="E7" s="118" t="s">
        <v>4468</v>
      </c>
      <c r="F7" s="117" t="s">
        <v>4578</v>
      </c>
      <c r="G7" s="118" t="s">
        <v>4473</v>
      </c>
      <c r="H7" s="120" t="str">
        <f t="shared" si="0"/>
        <v>01201004</v>
      </c>
      <c r="I7" s="185">
        <v>0</v>
      </c>
    </row>
    <row r="8" spans="1:9" hidden="1" x14ac:dyDescent="0.25">
      <c r="A8" t="str">
        <f t="shared" si="1"/>
        <v>CADILLACESCALADE</v>
      </c>
      <c r="B8" s="117" t="s">
        <v>4574</v>
      </c>
      <c r="C8" s="118" t="s">
        <v>4477</v>
      </c>
      <c r="D8" s="119" t="s">
        <v>4470</v>
      </c>
      <c r="E8" s="118" t="s">
        <v>4471</v>
      </c>
      <c r="F8" s="117" t="s">
        <v>4582</v>
      </c>
      <c r="G8" s="118" t="s">
        <v>4486</v>
      </c>
      <c r="H8" s="120" t="str">
        <f t="shared" si="0"/>
        <v>01202008</v>
      </c>
      <c r="I8" s="185">
        <v>0</v>
      </c>
    </row>
    <row r="9" spans="1:9" hidden="1" x14ac:dyDescent="0.25">
      <c r="A9" t="str">
        <f t="shared" si="1"/>
        <v>CADILLACLCW1305 TH</v>
      </c>
      <c r="B9" s="117" t="s">
        <v>4574</v>
      </c>
      <c r="C9" s="118" t="s">
        <v>4477</v>
      </c>
      <c r="D9" s="119" t="s">
        <v>4452</v>
      </c>
      <c r="E9" s="118" t="s">
        <v>4572</v>
      </c>
      <c r="F9" s="117" t="s">
        <v>4584</v>
      </c>
      <c r="G9" s="118" t="s">
        <v>4492</v>
      </c>
      <c r="H9" s="120" t="str">
        <f t="shared" si="0"/>
        <v>01214011</v>
      </c>
      <c r="I9" s="185">
        <v>0</v>
      </c>
    </row>
    <row r="10" spans="1:9" hidden="1" x14ac:dyDescent="0.25">
      <c r="A10" t="str">
        <f t="shared" si="1"/>
        <v xml:space="preserve">CADILLACSEVILLE </v>
      </c>
      <c r="B10" s="117" t="s">
        <v>4574</v>
      </c>
      <c r="C10" s="118" t="s">
        <v>4477</v>
      </c>
      <c r="D10" s="119" t="s">
        <v>4467</v>
      </c>
      <c r="E10" s="118" t="s">
        <v>4468</v>
      </c>
      <c r="F10" s="117" t="s">
        <v>4579</v>
      </c>
      <c r="G10" s="118" t="s">
        <v>4475</v>
      </c>
      <c r="H10" s="120" t="str">
        <f t="shared" si="0"/>
        <v>01201007</v>
      </c>
      <c r="I10" s="185">
        <v>0</v>
      </c>
    </row>
    <row r="11" spans="1:9" hidden="1" x14ac:dyDescent="0.25">
      <c r="A11" t="str">
        <f t="shared" si="1"/>
        <v xml:space="preserve">CADILLACSRX </v>
      </c>
      <c r="B11" s="117" t="s">
        <v>4574</v>
      </c>
      <c r="C11" s="118" t="s">
        <v>4477</v>
      </c>
      <c r="D11" s="119" t="s">
        <v>4470</v>
      </c>
      <c r="E11" s="118" t="s">
        <v>4471</v>
      </c>
      <c r="F11" s="117" t="s">
        <v>4583</v>
      </c>
      <c r="G11" s="118" t="s">
        <v>4476</v>
      </c>
      <c r="H11" s="120" t="str">
        <f t="shared" si="0"/>
        <v>01202009</v>
      </c>
      <c r="I11" s="185">
        <v>0</v>
      </c>
    </row>
    <row r="12" spans="1:9" hidden="1" x14ac:dyDescent="0.25">
      <c r="A12" t="str">
        <f t="shared" si="1"/>
        <v>CADILLACUT</v>
      </c>
      <c r="B12" s="117" t="s">
        <v>4574</v>
      </c>
      <c r="C12" s="118" t="s">
        <v>4477</v>
      </c>
      <c r="D12" s="119" t="s">
        <v>4467</v>
      </c>
      <c r="E12" s="118" t="s">
        <v>4468</v>
      </c>
      <c r="F12" s="117" t="s">
        <v>5976</v>
      </c>
      <c r="G12" s="118" t="s">
        <v>4493</v>
      </c>
      <c r="H12" s="120" t="str">
        <f t="shared" si="0"/>
        <v>01201013</v>
      </c>
      <c r="I12" s="185">
        <v>0</v>
      </c>
    </row>
    <row r="13" spans="1:9" hidden="1" x14ac:dyDescent="0.25">
      <c r="A13" t="str">
        <f t="shared" si="1"/>
        <v>CHEVROLET1500</v>
      </c>
      <c r="B13" s="117" t="s">
        <v>4324</v>
      </c>
      <c r="C13" s="118" t="s">
        <v>4498</v>
      </c>
      <c r="D13" s="119" t="s">
        <v>4373</v>
      </c>
      <c r="E13" s="118" t="s">
        <v>4481</v>
      </c>
      <c r="F13" s="117" t="s">
        <v>4662</v>
      </c>
      <c r="G13" s="118" t="s">
        <v>4663</v>
      </c>
      <c r="H13" s="120" t="str">
        <f t="shared" si="0"/>
        <v>01605079</v>
      </c>
      <c r="I13" s="185">
        <v>0</v>
      </c>
    </row>
    <row r="14" spans="1:9" hidden="1" x14ac:dyDescent="0.25">
      <c r="A14" t="str">
        <f t="shared" si="1"/>
        <v>CHEVROLET3500</v>
      </c>
      <c r="B14" s="117" t="s">
        <v>4324</v>
      </c>
      <c r="C14" s="118" t="s">
        <v>4498</v>
      </c>
      <c r="D14" s="119" t="s">
        <v>4373</v>
      </c>
      <c r="E14" s="118" t="s">
        <v>4481</v>
      </c>
      <c r="F14" s="117" t="s">
        <v>4664</v>
      </c>
      <c r="G14" s="118" t="s">
        <v>4665</v>
      </c>
      <c r="H14" s="120" t="str">
        <f t="shared" si="0"/>
        <v>01605080</v>
      </c>
      <c r="I14" s="185">
        <v>0</v>
      </c>
    </row>
    <row r="15" spans="1:9" hidden="1" x14ac:dyDescent="0.25">
      <c r="A15" t="str">
        <f t="shared" si="1"/>
        <v>CHEVROLETASTRA</v>
      </c>
      <c r="B15" s="117" t="s">
        <v>4324</v>
      </c>
      <c r="C15" s="118" t="s">
        <v>4498</v>
      </c>
      <c r="D15" s="119" t="s">
        <v>4467</v>
      </c>
      <c r="E15" s="118" t="s">
        <v>4468</v>
      </c>
      <c r="F15" s="117" t="s">
        <v>4585</v>
      </c>
      <c r="G15" s="118" t="s">
        <v>4469</v>
      </c>
      <c r="H15" s="120" t="str">
        <f t="shared" si="0"/>
        <v>01601001</v>
      </c>
      <c r="I15" s="185">
        <v>0</v>
      </c>
    </row>
    <row r="16" spans="1:9" hidden="1" x14ac:dyDescent="0.25">
      <c r="A16" t="str">
        <f t="shared" si="1"/>
        <v>CHEVROLETASTRO</v>
      </c>
      <c r="B16" s="117" t="s">
        <v>4324</v>
      </c>
      <c r="C16" s="118" t="s">
        <v>4498</v>
      </c>
      <c r="D16" s="119" t="s">
        <v>4470</v>
      </c>
      <c r="E16" s="118" t="s">
        <v>4471</v>
      </c>
      <c r="F16" s="117" t="s">
        <v>4634</v>
      </c>
      <c r="G16" s="118" t="s">
        <v>4538</v>
      </c>
      <c r="H16" s="120" t="str">
        <f t="shared" si="0"/>
        <v>01602050</v>
      </c>
      <c r="I16" s="185">
        <v>0</v>
      </c>
    </row>
    <row r="17" spans="1:9" hidden="1" x14ac:dyDescent="0.25">
      <c r="A17" t="str">
        <f t="shared" si="1"/>
        <v>CHEVROLETAVALANCHE</v>
      </c>
      <c r="B17" s="117" t="s">
        <v>4324</v>
      </c>
      <c r="C17" s="118" t="s">
        <v>4498</v>
      </c>
      <c r="D17" s="119" t="s">
        <v>4373</v>
      </c>
      <c r="E17" s="118" t="s">
        <v>4481</v>
      </c>
      <c r="F17" s="117" t="s">
        <v>4666</v>
      </c>
      <c r="G17" s="118" t="s">
        <v>4667</v>
      </c>
      <c r="H17" s="120" t="str">
        <f t="shared" si="0"/>
        <v>01605081</v>
      </c>
      <c r="I17" s="185">
        <v>0</v>
      </c>
    </row>
    <row r="18" spans="1:9" hidden="1" x14ac:dyDescent="0.25">
      <c r="A18" t="str">
        <f t="shared" si="1"/>
        <v>CHEVROLETAVEO</v>
      </c>
      <c r="B18" s="117" t="s">
        <v>4324</v>
      </c>
      <c r="C18" s="118" t="s">
        <v>4498</v>
      </c>
      <c r="D18" s="119" t="s">
        <v>4467</v>
      </c>
      <c r="E18" s="118" t="s">
        <v>4468</v>
      </c>
      <c r="F18" s="117" t="s">
        <v>4586</v>
      </c>
      <c r="G18" s="118" t="s">
        <v>4466</v>
      </c>
      <c r="H18" s="120" t="str">
        <f t="shared" si="0"/>
        <v>01601002</v>
      </c>
      <c r="I18" s="185">
        <v>0</v>
      </c>
    </row>
    <row r="19" spans="1:9" hidden="1" x14ac:dyDescent="0.25">
      <c r="A19" t="str">
        <f t="shared" ref="A19" si="2">CONCATENATE(B19,F19)</f>
        <v>CHEVROLETBEAT</v>
      </c>
      <c r="B19" s="117" t="s">
        <v>4324</v>
      </c>
      <c r="C19" s="118" t="s">
        <v>4498</v>
      </c>
      <c r="D19" s="119" t="s">
        <v>4467</v>
      </c>
      <c r="E19" s="118" t="s">
        <v>4468</v>
      </c>
      <c r="F19" s="117" t="s">
        <v>6090</v>
      </c>
      <c r="G19" s="118" t="s">
        <v>4703</v>
      </c>
      <c r="H19" s="120" t="str">
        <f t="shared" ref="H19" si="3">CONCATENATE(C19,E19,G19)</f>
        <v>01601111</v>
      </c>
      <c r="I19" s="185">
        <v>0</v>
      </c>
    </row>
    <row r="20" spans="1:9" hidden="1" x14ac:dyDescent="0.25">
      <c r="A20" t="str">
        <f t="shared" si="1"/>
        <v>CHEVROLETBERETTA</v>
      </c>
      <c r="B20" s="117" t="s">
        <v>4324</v>
      </c>
      <c r="C20" s="118" t="s">
        <v>4498</v>
      </c>
      <c r="D20" s="119" t="s">
        <v>4467</v>
      </c>
      <c r="E20" s="118" t="s">
        <v>4468</v>
      </c>
      <c r="F20" s="117" t="s">
        <v>4587</v>
      </c>
      <c r="G20" s="118" t="s">
        <v>4472</v>
      </c>
      <c r="H20" s="120" t="str">
        <f t="shared" si="0"/>
        <v>01601003</v>
      </c>
      <c r="I20" s="185">
        <v>0</v>
      </c>
    </row>
    <row r="21" spans="1:9" hidden="1" x14ac:dyDescent="0.25">
      <c r="A21" t="str">
        <f t="shared" si="1"/>
        <v>CHEVROLETBLASS</v>
      </c>
      <c r="B21" s="117" t="s">
        <v>4324</v>
      </c>
      <c r="C21" s="118" t="s">
        <v>4498</v>
      </c>
      <c r="D21" s="119" t="s">
        <v>4467</v>
      </c>
      <c r="E21" s="118" t="s">
        <v>4468</v>
      </c>
      <c r="F21" s="117" t="s">
        <v>4588</v>
      </c>
      <c r="G21" s="118" t="s">
        <v>4473</v>
      </c>
      <c r="H21" s="120" t="str">
        <f t="shared" si="0"/>
        <v>01601004</v>
      </c>
      <c r="I21" s="185">
        <v>0</v>
      </c>
    </row>
    <row r="22" spans="1:9" hidden="1" x14ac:dyDescent="0.25">
      <c r="A22" t="str">
        <f t="shared" si="1"/>
        <v>CHEVROLETBLAZER</v>
      </c>
      <c r="B22" s="117" t="s">
        <v>4324</v>
      </c>
      <c r="C22" s="118" t="s">
        <v>4498</v>
      </c>
      <c r="D22" s="119" t="s">
        <v>4470</v>
      </c>
      <c r="E22" s="118" t="s">
        <v>4471</v>
      </c>
      <c r="F22" s="117" t="s">
        <v>4640</v>
      </c>
      <c r="G22" s="118" t="s">
        <v>4544</v>
      </c>
      <c r="H22" s="120" t="str">
        <f t="shared" si="0"/>
        <v>01602060</v>
      </c>
      <c r="I22" s="185">
        <v>0</v>
      </c>
    </row>
    <row r="23" spans="1:9" hidden="1" x14ac:dyDescent="0.25">
      <c r="A23" t="str">
        <f t="shared" si="1"/>
        <v>CHEVROLETC1500</v>
      </c>
      <c r="B23" s="117" t="s">
        <v>4324</v>
      </c>
      <c r="C23" s="118" t="s">
        <v>4498</v>
      </c>
      <c r="D23" s="119" t="s">
        <v>4373</v>
      </c>
      <c r="E23" s="118" t="s">
        <v>4481</v>
      </c>
      <c r="F23" s="117" t="s">
        <v>4668</v>
      </c>
      <c r="G23" s="118" t="s">
        <v>4566</v>
      </c>
      <c r="H23" s="120" t="str">
        <f t="shared" si="0"/>
        <v>01605084</v>
      </c>
      <c r="I23" s="185">
        <v>0</v>
      </c>
    </row>
    <row r="24" spans="1:9" hidden="1" x14ac:dyDescent="0.25">
      <c r="A24" t="str">
        <f t="shared" si="1"/>
        <v>CHEVROLETC-20</v>
      </c>
      <c r="B24" s="117" t="s">
        <v>4324</v>
      </c>
      <c r="C24" s="118" t="s">
        <v>4498</v>
      </c>
      <c r="D24" s="119" t="s">
        <v>4373</v>
      </c>
      <c r="E24" s="118" t="s">
        <v>4481</v>
      </c>
      <c r="F24" s="117" t="s">
        <v>4682</v>
      </c>
      <c r="G24" s="118" t="s">
        <v>4683</v>
      </c>
      <c r="H24" s="120" t="str">
        <f t="shared" si="0"/>
        <v>01605104</v>
      </c>
      <c r="I24" s="185">
        <v>0</v>
      </c>
    </row>
    <row r="25" spans="1:9" hidden="1" x14ac:dyDescent="0.25">
      <c r="A25" t="str">
        <f t="shared" si="1"/>
        <v>CHEVROLETC2500</v>
      </c>
      <c r="B25" s="117" t="s">
        <v>4324</v>
      </c>
      <c r="C25" s="118" t="s">
        <v>4498</v>
      </c>
      <c r="D25" s="119" t="s">
        <v>4373</v>
      </c>
      <c r="E25" s="118" t="s">
        <v>4481</v>
      </c>
      <c r="F25" s="117" t="s">
        <v>4669</v>
      </c>
      <c r="G25" s="118" t="s">
        <v>4568</v>
      </c>
      <c r="H25" s="120" t="str">
        <f t="shared" si="0"/>
        <v>01605086</v>
      </c>
      <c r="I25" s="185">
        <v>0</v>
      </c>
    </row>
    <row r="26" spans="1:9" hidden="1" x14ac:dyDescent="0.25">
      <c r="A26" t="str">
        <f t="shared" si="1"/>
        <v>CHEVROLETC30</v>
      </c>
      <c r="B26" s="117" t="s">
        <v>4324</v>
      </c>
      <c r="C26" s="118" t="s">
        <v>4498</v>
      </c>
      <c r="D26" s="119" t="s">
        <v>4373</v>
      </c>
      <c r="E26" s="118" t="s">
        <v>4481</v>
      </c>
      <c r="F26" s="117" t="s">
        <v>5827</v>
      </c>
      <c r="G26" s="118" t="s">
        <v>5116</v>
      </c>
      <c r="H26" s="120" t="str">
        <f t="shared" si="0"/>
        <v>01605113</v>
      </c>
      <c r="I26" s="185">
        <v>0</v>
      </c>
    </row>
    <row r="27" spans="1:9" hidden="1" x14ac:dyDescent="0.25">
      <c r="A27" t="str">
        <f t="shared" si="1"/>
        <v>CHEVROLETC3500</v>
      </c>
      <c r="B27" s="117" t="s">
        <v>4324</v>
      </c>
      <c r="C27" s="118" t="s">
        <v>4498</v>
      </c>
      <c r="D27" s="119" t="s">
        <v>4467</v>
      </c>
      <c r="E27" s="118" t="s">
        <v>4468</v>
      </c>
      <c r="F27" s="117" t="s">
        <v>4589</v>
      </c>
      <c r="G27" s="118" t="s">
        <v>4474</v>
      </c>
      <c r="H27" s="120" t="str">
        <f t="shared" si="0"/>
        <v>01601005</v>
      </c>
      <c r="I27" s="185">
        <v>0</v>
      </c>
    </row>
    <row r="28" spans="1:9" hidden="1" x14ac:dyDescent="0.25">
      <c r="A28" t="str">
        <f t="shared" si="1"/>
        <v>CHEVROLETC6500</v>
      </c>
      <c r="B28" s="117" t="s">
        <v>4324</v>
      </c>
      <c r="C28" s="118" t="s">
        <v>4498</v>
      </c>
      <c r="D28" s="119" t="s">
        <v>4456</v>
      </c>
      <c r="E28" s="118" t="s">
        <v>4414</v>
      </c>
      <c r="F28" s="117" t="s">
        <v>4702</v>
      </c>
      <c r="G28" s="118" t="s">
        <v>4703</v>
      </c>
      <c r="H28" s="120" t="str">
        <f t="shared" si="0"/>
        <v>01610111</v>
      </c>
      <c r="I28" s="185">
        <v>0</v>
      </c>
    </row>
    <row r="29" spans="1:9" hidden="1" x14ac:dyDescent="0.25">
      <c r="A29" t="str">
        <f t="shared" si="1"/>
        <v>CHEVROLETC70</v>
      </c>
      <c r="B29" s="117" t="s">
        <v>4324</v>
      </c>
      <c r="C29" s="118" t="s">
        <v>4498</v>
      </c>
      <c r="D29" s="119" t="s">
        <v>4376</v>
      </c>
      <c r="E29" s="118" t="s">
        <v>4704</v>
      </c>
      <c r="F29" s="117" t="s">
        <v>4705</v>
      </c>
      <c r="G29" s="118" t="s">
        <v>4564</v>
      </c>
      <c r="H29" s="120" t="str">
        <f t="shared" si="0"/>
        <v>01611078</v>
      </c>
      <c r="I29" s="185">
        <v>0</v>
      </c>
    </row>
    <row r="30" spans="1:9" hidden="1" x14ac:dyDescent="0.25">
      <c r="A30" t="str">
        <f t="shared" si="1"/>
        <v>CHEVROLETCAMARO</v>
      </c>
      <c r="B30" s="117" t="s">
        <v>4324</v>
      </c>
      <c r="C30" s="118" t="s">
        <v>4498</v>
      </c>
      <c r="D30" s="119" t="s">
        <v>4467</v>
      </c>
      <c r="E30" s="118" t="s">
        <v>4468</v>
      </c>
      <c r="F30" s="117" t="s">
        <v>4590</v>
      </c>
      <c r="G30" s="118" t="s">
        <v>4483</v>
      </c>
      <c r="H30" s="120" t="str">
        <f t="shared" si="0"/>
        <v>01601006</v>
      </c>
      <c r="I30" s="185">
        <v>0</v>
      </c>
    </row>
    <row r="31" spans="1:9" hidden="1" x14ac:dyDescent="0.25">
      <c r="A31" t="str">
        <f t="shared" si="1"/>
        <v>CHEVROLETCAPRICE</v>
      </c>
      <c r="B31" s="117" t="s">
        <v>4324</v>
      </c>
      <c r="C31" s="118" t="s">
        <v>4498</v>
      </c>
      <c r="D31" s="119" t="s">
        <v>4467</v>
      </c>
      <c r="E31" s="118" t="s">
        <v>4468</v>
      </c>
      <c r="F31" s="117" t="s">
        <v>4575</v>
      </c>
      <c r="G31" s="118" t="s">
        <v>4475</v>
      </c>
      <c r="H31" s="120" t="str">
        <f t="shared" si="0"/>
        <v>01601007</v>
      </c>
      <c r="I31" s="185">
        <v>0</v>
      </c>
    </row>
    <row r="32" spans="1:9" hidden="1" x14ac:dyDescent="0.25">
      <c r="A32" t="str">
        <f t="shared" si="1"/>
        <v>CHEVROLETCAPRICE</v>
      </c>
      <c r="B32" s="117" t="s">
        <v>4324</v>
      </c>
      <c r="C32" s="118" t="s">
        <v>4498</v>
      </c>
      <c r="D32" s="119" t="s">
        <v>4373</v>
      </c>
      <c r="E32" s="118" t="s">
        <v>4481</v>
      </c>
      <c r="F32" s="117" t="s">
        <v>4575</v>
      </c>
      <c r="G32" s="118" t="s">
        <v>4475</v>
      </c>
      <c r="H32" s="120" t="str">
        <f t="shared" si="0"/>
        <v>01605007</v>
      </c>
      <c r="I32" s="185">
        <v>0</v>
      </c>
    </row>
    <row r="33" spans="1:9" hidden="1" x14ac:dyDescent="0.25">
      <c r="A33" t="str">
        <f t="shared" si="1"/>
        <v>CHEVROLETCAPTIVA</v>
      </c>
      <c r="B33" s="117" t="s">
        <v>4324</v>
      </c>
      <c r="C33" s="118" t="s">
        <v>4498</v>
      </c>
      <c r="D33" s="119" t="s">
        <v>4470</v>
      </c>
      <c r="E33" s="118" t="s">
        <v>4471</v>
      </c>
      <c r="F33" s="117" t="s">
        <v>4641</v>
      </c>
      <c r="G33" s="118" t="s">
        <v>4545</v>
      </c>
      <c r="H33" s="120" t="str">
        <f t="shared" si="0"/>
        <v>01602061</v>
      </c>
      <c r="I33" s="185">
        <v>0</v>
      </c>
    </row>
    <row r="34" spans="1:9" hidden="1" x14ac:dyDescent="0.25">
      <c r="A34" t="str">
        <f t="shared" si="1"/>
        <v>CHEVROLETCARGO</v>
      </c>
      <c r="B34" s="117" t="s">
        <v>4324</v>
      </c>
      <c r="C34" s="118" t="s">
        <v>4498</v>
      </c>
      <c r="D34" s="119" t="s">
        <v>4454</v>
      </c>
      <c r="E34" s="118" t="s">
        <v>4685</v>
      </c>
      <c r="F34" s="117" t="s">
        <v>4687</v>
      </c>
      <c r="G34" s="118" t="s">
        <v>4688</v>
      </c>
      <c r="H34" s="120" t="str">
        <f t="shared" si="0"/>
        <v>01606096</v>
      </c>
      <c r="I34" s="185">
        <v>0</v>
      </c>
    </row>
    <row r="35" spans="1:9" hidden="1" x14ac:dyDescent="0.25">
      <c r="A35" t="str">
        <f t="shared" si="1"/>
        <v>CHEVROLETCAVALIER</v>
      </c>
      <c r="B35" s="117" t="s">
        <v>4324</v>
      </c>
      <c r="C35" s="118" t="s">
        <v>4498</v>
      </c>
      <c r="D35" s="119" t="s">
        <v>4467</v>
      </c>
      <c r="E35" s="118" t="s">
        <v>4468</v>
      </c>
      <c r="F35" s="117" t="s">
        <v>4591</v>
      </c>
      <c r="G35" s="118" t="s">
        <v>4486</v>
      </c>
      <c r="H35" s="120" t="str">
        <f t="shared" si="0"/>
        <v>01601008</v>
      </c>
      <c r="I35" s="185">
        <v>0</v>
      </c>
    </row>
    <row r="36" spans="1:9" hidden="1" x14ac:dyDescent="0.25">
      <c r="A36" t="str">
        <f t="shared" si="1"/>
        <v>CHEVROLETCC7D042</v>
      </c>
      <c r="B36" s="117" t="s">
        <v>4324</v>
      </c>
      <c r="C36" s="118" t="s">
        <v>4498</v>
      </c>
      <c r="D36" s="119" t="s">
        <v>4455</v>
      </c>
      <c r="E36" s="118" t="s">
        <v>4693</v>
      </c>
      <c r="F36" s="117" t="s">
        <v>4694</v>
      </c>
      <c r="G36" s="118" t="s">
        <v>4695</v>
      </c>
      <c r="H36" s="120" t="str">
        <f t="shared" si="0"/>
        <v>01608053</v>
      </c>
      <c r="I36" s="185">
        <v>0</v>
      </c>
    </row>
    <row r="37" spans="1:9" hidden="1" x14ac:dyDescent="0.25">
      <c r="A37" t="str">
        <f t="shared" si="1"/>
        <v>CHEVROLETCELEBRITY</v>
      </c>
      <c r="B37" s="117" t="s">
        <v>4324</v>
      </c>
      <c r="C37" s="118" t="s">
        <v>4498</v>
      </c>
      <c r="D37" s="119" t="s">
        <v>4467</v>
      </c>
      <c r="E37" s="118" t="s">
        <v>4468</v>
      </c>
      <c r="F37" s="117" t="s">
        <v>4592</v>
      </c>
      <c r="G37" s="118" t="s">
        <v>4476</v>
      </c>
      <c r="H37" s="120" t="str">
        <f t="shared" si="0"/>
        <v>01601009</v>
      </c>
      <c r="I37" s="185">
        <v>0</v>
      </c>
    </row>
    <row r="38" spans="1:9" hidden="1" x14ac:dyDescent="0.25">
      <c r="A38" t="str">
        <f t="shared" si="1"/>
        <v>CHEVROLETCHEVETTE</v>
      </c>
      <c r="B38" s="117" t="s">
        <v>4324</v>
      </c>
      <c r="C38" s="118" t="s">
        <v>4498</v>
      </c>
      <c r="D38" s="119" t="s">
        <v>4467</v>
      </c>
      <c r="E38" s="118" t="s">
        <v>4468</v>
      </c>
      <c r="F38" s="117" t="s">
        <v>4593</v>
      </c>
      <c r="G38" s="118" t="s">
        <v>4504</v>
      </c>
      <c r="H38" s="120" t="str">
        <f t="shared" si="0"/>
        <v>01601010</v>
      </c>
      <c r="I38" s="185">
        <v>0</v>
      </c>
    </row>
    <row r="39" spans="1:9" hidden="1" x14ac:dyDescent="0.25">
      <c r="A39" t="str">
        <f t="shared" si="1"/>
        <v>CHEVROLETCHEVY</v>
      </c>
      <c r="B39" s="117" t="s">
        <v>4324</v>
      </c>
      <c r="C39" s="118" t="s">
        <v>4498</v>
      </c>
      <c r="D39" s="119" t="s">
        <v>4373</v>
      </c>
      <c r="E39" s="118" t="s">
        <v>4481</v>
      </c>
      <c r="F39" s="117" t="s">
        <v>4670</v>
      </c>
      <c r="G39" s="118" t="s">
        <v>4671</v>
      </c>
      <c r="H39" s="120" t="str">
        <f t="shared" si="0"/>
        <v>01605087</v>
      </c>
      <c r="I39" s="185">
        <v>0</v>
      </c>
    </row>
    <row r="40" spans="1:9" hidden="1" x14ac:dyDescent="0.25">
      <c r="A40" t="str">
        <f t="shared" si="1"/>
        <v>CHEVROLETCHEYENNE</v>
      </c>
      <c r="B40" s="117" t="s">
        <v>4324</v>
      </c>
      <c r="C40" s="118" t="s">
        <v>4498</v>
      </c>
      <c r="D40" s="119" t="s">
        <v>4373</v>
      </c>
      <c r="E40" s="118" t="s">
        <v>4481</v>
      </c>
      <c r="F40" s="117" t="s">
        <v>4672</v>
      </c>
      <c r="G40" s="118" t="s">
        <v>4569</v>
      </c>
      <c r="H40" s="120" t="str">
        <f t="shared" si="0"/>
        <v>01605088</v>
      </c>
      <c r="I40" s="185">
        <v>0</v>
      </c>
    </row>
    <row r="41" spans="1:9" hidden="1" x14ac:dyDescent="0.25">
      <c r="A41" t="str">
        <f t="shared" si="1"/>
        <v>CHEVROLETCITATION</v>
      </c>
      <c r="B41" s="117" t="s">
        <v>4324</v>
      </c>
      <c r="C41" s="118" t="s">
        <v>4498</v>
      </c>
      <c r="D41" s="119" t="s">
        <v>4467</v>
      </c>
      <c r="E41" s="118" t="s">
        <v>4468</v>
      </c>
      <c r="F41" s="117" t="s">
        <v>4594</v>
      </c>
      <c r="G41" s="118" t="s">
        <v>4477</v>
      </c>
      <c r="H41" s="120" t="str">
        <f t="shared" si="0"/>
        <v>01601012</v>
      </c>
      <c r="I41" s="185">
        <v>0</v>
      </c>
    </row>
    <row r="42" spans="1:9" hidden="1" x14ac:dyDescent="0.25">
      <c r="A42" t="str">
        <f t="shared" si="1"/>
        <v>CHEVROLETCIV</v>
      </c>
      <c r="B42" s="117" t="s">
        <v>4324</v>
      </c>
      <c r="C42" s="118" t="s">
        <v>4498</v>
      </c>
      <c r="D42" s="119" t="s">
        <v>4467</v>
      </c>
      <c r="E42" s="118" t="s">
        <v>4468</v>
      </c>
      <c r="F42" s="117" t="s">
        <v>4595</v>
      </c>
      <c r="G42" s="118" t="s">
        <v>4493</v>
      </c>
      <c r="H42" s="120" t="str">
        <f t="shared" si="0"/>
        <v>01601013</v>
      </c>
      <c r="I42" s="185">
        <v>0</v>
      </c>
    </row>
    <row r="43" spans="1:9" hidden="1" x14ac:dyDescent="0.25">
      <c r="A43" t="str">
        <f t="shared" si="1"/>
        <v>CHEVROLETCMP</v>
      </c>
      <c r="B43" s="117" t="s">
        <v>4324</v>
      </c>
      <c r="C43" s="118" t="s">
        <v>4498</v>
      </c>
      <c r="D43" s="119" t="s">
        <v>4454</v>
      </c>
      <c r="E43" s="118" t="s">
        <v>4685</v>
      </c>
      <c r="F43" s="117" t="s">
        <v>4689</v>
      </c>
      <c r="G43" s="118" t="s">
        <v>4690</v>
      </c>
      <c r="H43" s="120" t="str">
        <f t="shared" si="0"/>
        <v>01606097</v>
      </c>
      <c r="I43" s="185">
        <v>0</v>
      </c>
    </row>
    <row r="44" spans="1:9" hidden="1" x14ac:dyDescent="0.25">
      <c r="A44" t="str">
        <f t="shared" si="1"/>
        <v>CHEVROLETCMV PANEL</v>
      </c>
      <c r="B44" s="117" t="s">
        <v>4324</v>
      </c>
      <c r="C44" s="118" t="s">
        <v>4498</v>
      </c>
      <c r="D44" s="119" t="s">
        <v>4454</v>
      </c>
      <c r="E44" s="118" t="s">
        <v>4685</v>
      </c>
      <c r="F44" s="117" t="s">
        <v>6060</v>
      </c>
      <c r="G44" s="118" t="s">
        <v>4539</v>
      </c>
      <c r="H44" s="120" t="str">
        <f t="shared" si="0"/>
        <v>01606051</v>
      </c>
      <c r="I44" s="185">
        <v>-0.35</v>
      </c>
    </row>
    <row r="45" spans="1:9" hidden="1" x14ac:dyDescent="0.25">
      <c r="A45" t="str">
        <f t="shared" si="1"/>
        <v>CHEVROLETCMV</v>
      </c>
      <c r="B45" s="117" t="s">
        <v>4324</v>
      </c>
      <c r="C45" s="118" t="s">
        <v>4498</v>
      </c>
      <c r="D45" s="119" t="s">
        <v>4451</v>
      </c>
      <c r="E45" s="118" t="s">
        <v>4487</v>
      </c>
      <c r="F45" s="117" t="s">
        <v>4686</v>
      </c>
      <c r="G45" s="118" t="s">
        <v>4539</v>
      </c>
      <c r="H45" s="120" t="str">
        <f t="shared" si="0"/>
        <v>01613051</v>
      </c>
      <c r="I45" s="185">
        <v>-0.35</v>
      </c>
    </row>
    <row r="46" spans="1:9" hidden="1" x14ac:dyDescent="0.25">
      <c r="A46" t="str">
        <f t="shared" si="1"/>
        <v>CHEVROLETCOBALT</v>
      </c>
      <c r="B46" s="117" t="s">
        <v>4324</v>
      </c>
      <c r="C46" s="118" t="s">
        <v>4498</v>
      </c>
      <c r="D46" s="119" t="s">
        <v>4467</v>
      </c>
      <c r="E46" s="118" t="s">
        <v>4468</v>
      </c>
      <c r="F46" s="117" t="s">
        <v>4596</v>
      </c>
      <c r="G46" s="118" t="s">
        <v>4494</v>
      </c>
      <c r="H46" s="120" t="str">
        <f t="shared" si="0"/>
        <v>01601014</v>
      </c>
      <c r="I46" s="185">
        <v>0</v>
      </c>
    </row>
    <row r="47" spans="1:9" hidden="1" x14ac:dyDescent="0.25">
      <c r="A47" t="str">
        <f t="shared" si="1"/>
        <v>CHEVROLETCOLORADO</v>
      </c>
      <c r="B47" s="117" t="s">
        <v>4324</v>
      </c>
      <c r="C47" s="118" t="s">
        <v>4498</v>
      </c>
      <c r="D47" s="119" t="s">
        <v>4373</v>
      </c>
      <c r="E47" s="118" t="s">
        <v>4481</v>
      </c>
      <c r="F47" s="117" t="s">
        <v>4673</v>
      </c>
      <c r="G47" s="118" t="s">
        <v>4570</v>
      </c>
      <c r="H47" s="120" t="str">
        <f t="shared" si="0"/>
        <v>01605089</v>
      </c>
      <c r="I47" s="185">
        <v>0</v>
      </c>
    </row>
    <row r="48" spans="1:9" hidden="1" x14ac:dyDescent="0.25">
      <c r="A48" t="str">
        <f t="shared" si="1"/>
        <v>CHEVROLETCORSA</v>
      </c>
      <c r="B48" s="117" t="s">
        <v>4324</v>
      </c>
      <c r="C48" s="118" t="s">
        <v>4498</v>
      </c>
      <c r="D48" s="119" t="s">
        <v>4373</v>
      </c>
      <c r="E48" s="118" t="s">
        <v>4481</v>
      </c>
      <c r="F48" s="117" t="s">
        <v>4658</v>
      </c>
      <c r="G48" s="118" t="s">
        <v>4497</v>
      </c>
      <c r="H48" s="120" t="str">
        <f t="shared" si="0"/>
        <v>01605015</v>
      </c>
      <c r="I48" s="185">
        <v>0</v>
      </c>
    </row>
    <row r="49" spans="1:9" hidden="1" x14ac:dyDescent="0.25">
      <c r="A49" t="str">
        <f t="shared" si="1"/>
        <v>CHEVROLETCORSICA</v>
      </c>
      <c r="B49" s="117" t="s">
        <v>4324</v>
      </c>
      <c r="C49" s="118" t="s">
        <v>4498</v>
      </c>
      <c r="D49" s="119" t="s">
        <v>4467</v>
      </c>
      <c r="E49" s="118" t="s">
        <v>4468</v>
      </c>
      <c r="F49" s="117" t="s">
        <v>4597</v>
      </c>
      <c r="G49" s="118" t="s">
        <v>4498</v>
      </c>
      <c r="H49" s="120" t="str">
        <f t="shared" si="0"/>
        <v>01601016</v>
      </c>
      <c r="I49" s="185">
        <v>0</v>
      </c>
    </row>
    <row r="50" spans="1:9" hidden="1" x14ac:dyDescent="0.25">
      <c r="A50" t="str">
        <f t="shared" si="1"/>
        <v>CHEVROLETCORVETTE</v>
      </c>
      <c r="B50" s="117" t="s">
        <v>4324</v>
      </c>
      <c r="C50" s="118" t="s">
        <v>4498</v>
      </c>
      <c r="D50" s="119" t="s">
        <v>4467</v>
      </c>
      <c r="E50" s="118" t="s">
        <v>4468</v>
      </c>
      <c r="F50" s="117" t="s">
        <v>4598</v>
      </c>
      <c r="G50" s="118" t="s">
        <v>4499</v>
      </c>
      <c r="H50" s="120" t="str">
        <f t="shared" si="0"/>
        <v>01601017</v>
      </c>
      <c r="I50" s="185">
        <v>0</v>
      </c>
    </row>
    <row r="51" spans="1:9" hidden="1" x14ac:dyDescent="0.25">
      <c r="A51" t="str">
        <f t="shared" si="1"/>
        <v>CHEVROLETCRUZE</v>
      </c>
      <c r="B51" s="117" t="s">
        <v>4324</v>
      </c>
      <c r="C51" s="118" t="s">
        <v>4498</v>
      </c>
      <c r="D51" s="119" t="s">
        <v>4467</v>
      </c>
      <c r="E51" s="118" t="s">
        <v>4468</v>
      </c>
      <c r="F51" s="117" t="s">
        <v>4629</v>
      </c>
      <c r="G51" s="118" t="s">
        <v>4630</v>
      </c>
      <c r="H51" s="120" t="str">
        <f t="shared" si="0"/>
        <v>01601107</v>
      </c>
      <c r="I51" s="185">
        <v>0</v>
      </c>
    </row>
    <row r="52" spans="1:9" hidden="1" x14ac:dyDescent="0.25">
      <c r="A52" t="str">
        <f t="shared" si="1"/>
        <v>CHEVROLETCUMINA</v>
      </c>
      <c r="B52" s="117" t="s">
        <v>4324</v>
      </c>
      <c r="C52" s="118" t="s">
        <v>4498</v>
      </c>
      <c r="D52" s="119" t="s">
        <v>4467</v>
      </c>
      <c r="E52" s="118" t="s">
        <v>4468</v>
      </c>
      <c r="F52" s="117" t="s">
        <v>4599</v>
      </c>
      <c r="G52" s="118" t="s">
        <v>4507</v>
      </c>
      <c r="H52" s="120" t="str">
        <f t="shared" si="0"/>
        <v>01601020</v>
      </c>
      <c r="I52" s="185">
        <v>0</v>
      </c>
    </row>
    <row r="53" spans="1:9" hidden="1" x14ac:dyDescent="0.25">
      <c r="A53" t="str">
        <f t="shared" si="1"/>
        <v>CHEVROLETCUSTOM</v>
      </c>
      <c r="B53" s="117" t="s">
        <v>4324</v>
      </c>
      <c r="C53" s="118" t="s">
        <v>4498</v>
      </c>
      <c r="D53" s="119" t="s">
        <v>4467</v>
      </c>
      <c r="E53" s="118" t="s">
        <v>4468</v>
      </c>
      <c r="F53" s="117" t="s">
        <v>4600</v>
      </c>
      <c r="G53" s="118" t="s">
        <v>4508</v>
      </c>
      <c r="H53" s="120" t="str">
        <f t="shared" si="0"/>
        <v>01601021</v>
      </c>
      <c r="I53" s="185">
        <v>0</v>
      </c>
    </row>
    <row r="54" spans="1:9" hidden="1" x14ac:dyDescent="0.25">
      <c r="A54" t="str">
        <f t="shared" si="1"/>
        <v>CHEVROLETEL CAMINO</v>
      </c>
      <c r="B54" s="117" t="s">
        <v>4324</v>
      </c>
      <c r="C54" s="118" t="s">
        <v>4498</v>
      </c>
      <c r="D54" s="119" t="s">
        <v>4467</v>
      </c>
      <c r="E54" s="118" t="s">
        <v>4468</v>
      </c>
      <c r="F54" s="117" t="s">
        <v>4601</v>
      </c>
      <c r="G54" s="118" t="s">
        <v>4602</v>
      </c>
      <c r="H54" s="120" t="str">
        <f t="shared" si="0"/>
        <v>01601022</v>
      </c>
      <c r="I54" s="185">
        <v>0</v>
      </c>
    </row>
    <row r="55" spans="1:9" hidden="1" x14ac:dyDescent="0.25">
      <c r="A55" t="str">
        <f t="shared" si="1"/>
        <v>CHEVROLETEPICA</v>
      </c>
      <c r="B55" s="117" t="s">
        <v>4324</v>
      </c>
      <c r="C55" s="118" t="s">
        <v>4498</v>
      </c>
      <c r="D55" s="119" t="s">
        <v>4467</v>
      </c>
      <c r="E55" s="118" t="s">
        <v>4468</v>
      </c>
      <c r="F55" s="117" t="s">
        <v>4603</v>
      </c>
      <c r="G55" s="118" t="s">
        <v>4509</v>
      </c>
      <c r="H55" s="120" t="str">
        <f t="shared" si="0"/>
        <v>01601023</v>
      </c>
      <c r="I55" s="185">
        <v>0</v>
      </c>
    </row>
    <row r="56" spans="1:9" hidden="1" x14ac:dyDescent="0.25">
      <c r="A56" t="str">
        <f t="shared" si="1"/>
        <v>CHEVROLETEQUINOX</v>
      </c>
      <c r="B56" s="117" t="s">
        <v>4324</v>
      </c>
      <c r="C56" s="118" t="s">
        <v>4498</v>
      </c>
      <c r="D56" s="119" t="s">
        <v>4470</v>
      </c>
      <c r="E56" s="118" t="s">
        <v>4471</v>
      </c>
      <c r="F56" s="117" t="s">
        <v>4642</v>
      </c>
      <c r="G56" s="118" t="s">
        <v>4546</v>
      </c>
      <c r="H56" s="120" t="str">
        <f t="shared" si="0"/>
        <v>01602062</v>
      </c>
      <c r="I56" s="185">
        <v>0</v>
      </c>
    </row>
    <row r="57" spans="1:9" hidden="1" x14ac:dyDescent="0.25">
      <c r="A57" t="str">
        <f t="shared" si="1"/>
        <v>CHEVROLETEXCALIBUR</v>
      </c>
      <c r="B57" s="117" t="s">
        <v>4324</v>
      </c>
      <c r="C57" s="118" t="s">
        <v>4498</v>
      </c>
      <c r="D57" s="119" t="s">
        <v>4467</v>
      </c>
      <c r="E57" s="118" t="s">
        <v>4468</v>
      </c>
      <c r="F57" s="117" t="s">
        <v>4604</v>
      </c>
      <c r="G57" s="118" t="s">
        <v>4510</v>
      </c>
      <c r="H57" s="120" t="str">
        <f t="shared" si="0"/>
        <v>01601024</v>
      </c>
      <c r="I57" s="185">
        <v>0</v>
      </c>
    </row>
    <row r="58" spans="1:9" hidden="1" x14ac:dyDescent="0.25">
      <c r="A58" t="str">
        <f t="shared" si="1"/>
        <v>CHEVROLETEXPLORER</v>
      </c>
      <c r="B58" s="117" t="s">
        <v>4324</v>
      </c>
      <c r="C58" s="118" t="s">
        <v>4498</v>
      </c>
      <c r="D58" s="119" t="s">
        <v>4451</v>
      </c>
      <c r="E58" s="118" t="s">
        <v>4487</v>
      </c>
      <c r="F58" s="117" t="s">
        <v>4708</v>
      </c>
      <c r="G58" s="118" t="s">
        <v>4709</v>
      </c>
      <c r="H58" s="120" t="str">
        <f t="shared" si="0"/>
        <v>01613098</v>
      </c>
      <c r="I58" s="185">
        <v>0</v>
      </c>
    </row>
    <row r="59" spans="1:9" hidden="1" x14ac:dyDescent="0.25">
      <c r="A59" t="str">
        <f t="shared" si="1"/>
        <v>CHEVROLETEXPRESS</v>
      </c>
      <c r="B59" s="117" t="s">
        <v>4324</v>
      </c>
      <c r="C59" s="118" t="s">
        <v>4498</v>
      </c>
      <c r="D59" s="119" t="s">
        <v>4451</v>
      </c>
      <c r="E59" s="118" t="s">
        <v>4487</v>
      </c>
      <c r="F59" s="117" t="s">
        <v>4707</v>
      </c>
      <c r="G59" s="118" t="s">
        <v>4541</v>
      </c>
      <c r="H59" s="120" t="str">
        <f t="shared" si="0"/>
        <v>01613052</v>
      </c>
      <c r="I59" s="185">
        <v>0</v>
      </c>
    </row>
    <row r="60" spans="1:9" hidden="1" x14ac:dyDescent="0.25">
      <c r="A60" t="str">
        <f t="shared" si="1"/>
        <v>CHEVROLETF500</v>
      </c>
      <c r="B60" s="117" t="s">
        <v>4324</v>
      </c>
      <c r="C60" s="118" t="s">
        <v>4498</v>
      </c>
      <c r="D60" s="119" t="s">
        <v>4373</v>
      </c>
      <c r="E60" s="118" t="s">
        <v>4481</v>
      </c>
      <c r="F60" s="117" t="s">
        <v>4674</v>
      </c>
      <c r="G60" s="118" t="s">
        <v>4549</v>
      </c>
      <c r="H60" s="120" t="str">
        <f t="shared" si="0"/>
        <v>01605091</v>
      </c>
      <c r="I60" s="185">
        <v>0</v>
      </c>
    </row>
    <row r="61" spans="1:9" hidden="1" x14ac:dyDescent="0.25">
      <c r="A61" t="str">
        <f t="shared" si="1"/>
        <v>CHEVROLETFIREBIRD</v>
      </c>
      <c r="B61" s="117" t="s">
        <v>4324</v>
      </c>
      <c r="C61" s="118" t="s">
        <v>4498</v>
      </c>
      <c r="D61" s="119" t="s">
        <v>4467</v>
      </c>
      <c r="E61" s="118" t="s">
        <v>4468</v>
      </c>
      <c r="F61" s="117" t="s">
        <v>4605</v>
      </c>
      <c r="G61" s="118" t="s">
        <v>4511</v>
      </c>
      <c r="H61" s="120" t="str">
        <f t="shared" si="0"/>
        <v>01601025</v>
      </c>
      <c r="I61" s="185">
        <v>0</v>
      </c>
    </row>
    <row r="62" spans="1:9" hidden="1" x14ac:dyDescent="0.25">
      <c r="A62" t="str">
        <f t="shared" si="1"/>
        <v>CHEVROLETG10</v>
      </c>
      <c r="B62" s="117" t="s">
        <v>4324</v>
      </c>
      <c r="C62" s="118" t="s">
        <v>4498</v>
      </c>
      <c r="D62" s="119" t="s">
        <v>4451</v>
      </c>
      <c r="E62" s="118" t="s">
        <v>4487</v>
      </c>
      <c r="F62" s="117" t="s">
        <v>4710</v>
      </c>
      <c r="G62" s="118" t="s">
        <v>4711</v>
      </c>
      <c r="H62" s="120" t="str">
        <f t="shared" si="0"/>
        <v>01613099</v>
      </c>
      <c r="I62" s="185">
        <v>0</v>
      </c>
    </row>
    <row r="63" spans="1:9" hidden="1" x14ac:dyDescent="0.25">
      <c r="A63" t="str">
        <f t="shared" si="1"/>
        <v>CHEVROLETG20</v>
      </c>
      <c r="B63" s="117" t="s">
        <v>4324</v>
      </c>
      <c r="C63" s="118" t="s">
        <v>4498</v>
      </c>
      <c r="D63" s="119" t="s">
        <v>4451</v>
      </c>
      <c r="E63" s="118" t="s">
        <v>4487</v>
      </c>
      <c r="F63" s="117" t="s">
        <v>4712</v>
      </c>
      <c r="G63" s="118" t="s">
        <v>4490</v>
      </c>
      <c r="H63" s="120" t="str">
        <f t="shared" si="0"/>
        <v>01613100</v>
      </c>
      <c r="I63" s="185">
        <v>0</v>
      </c>
    </row>
    <row r="64" spans="1:9" hidden="1" x14ac:dyDescent="0.25">
      <c r="A64" t="str">
        <f t="shared" si="1"/>
        <v>CHEVROLETG30</v>
      </c>
      <c r="B64" s="117" t="s">
        <v>4324</v>
      </c>
      <c r="C64" s="118" t="s">
        <v>4498</v>
      </c>
      <c r="D64" s="119" t="s">
        <v>4451</v>
      </c>
      <c r="E64" s="118" t="s">
        <v>4487</v>
      </c>
      <c r="F64" s="117" t="s">
        <v>4706</v>
      </c>
      <c r="G64" s="118" t="s">
        <v>4512</v>
      </c>
      <c r="H64" s="120" t="str">
        <f t="shared" si="0"/>
        <v>01613026</v>
      </c>
      <c r="I64" s="185">
        <v>0</v>
      </c>
    </row>
    <row r="65" spans="1:9" hidden="1" x14ac:dyDescent="0.25">
      <c r="A65" t="str">
        <f t="shared" si="1"/>
        <v>CHEVROLETGEO METRO</v>
      </c>
      <c r="B65" s="117" t="s">
        <v>4324</v>
      </c>
      <c r="C65" s="118" t="s">
        <v>4498</v>
      </c>
      <c r="D65" s="119" t="s">
        <v>4467</v>
      </c>
      <c r="E65" s="118" t="s">
        <v>4468</v>
      </c>
      <c r="F65" s="117" t="s">
        <v>4606</v>
      </c>
      <c r="G65" s="118" t="s">
        <v>4513</v>
      </c>
      <c r="H65" s="120" t="str">
        <f t="shared" si="0"/>
        <v>01601027</v>
      </c>
      <c r="I65" s="185">
        <v>0</v>
      </c>
    </row>
    <row r="66" spans="1:9" hidden="1" x14ac:dyDescent="0.25">
      <c r="A66" t="str">
        <f t="shared" si="1"/>
        <v>CHEVROLETGEO PRIZM</v>
      </c>
      <c r="B66" s="117" t="s">
        <v>4324</v>
      </c>
      <c r="C66" s="118" t="s">
        <v>4498</v>
      </c>
      <c r="D66" s="119" t="s">
        <v>4467</v>
      </c>
      <c r="E66" s="118" t="s">
        <v>4468</v>
      </c>
      <c r="F66" s="117" t="s">
        <v>4607</v>
      </c>
      <c r="G66" s="118" t="s">
        <v>4514</v>
      </c>
      <c r="H66" s="120" t="str">
        <f t="shared" si="0"/>
        <v>01601028</v>
      </c>
      <c r="I66" s="185">
        <v>0</v>
      </c>
    </row>
    <row r="67" spans="1:9" hidden="1" x14ac:dyDescent="0.25">
      <c r="A67" t="str">
        <f t="shared" si="1"/>
        <v>CHEVROLETGEO TRACKER</v>
      </c>
      <c r="B67" s="117" t="s">
        <v>4324</v>
      </c>
      <c r="C67" s="118" t="s">
        <v>4498</v>
      </c>
      <c r="D67" s="119" t="s">
        <v>4455</v>
      </c>
      <c r="E67" s="118" t="s">
        <v>4693</v>
      </c>
      <c r="F67" s="117" t="s">
        <v>4696</v>
      </c>
      <c r="G67" s="118" t="s">
        <v>4543</v>
      </c>
      <c r="H67" s="120" t="str">
        <f t="shared" ref="H67:H130" si="4">CONCATENATE(C67,E67,G67)</f>
        <v>01608055</v>
      </c>
      <c r="I67" s="185">
        <v>0</v>
      </c>
    </row>
    <row r="68" spans="1:9" hidden="1" x14ac:dyDescent="0.25">
      <c r="A68" t="str">
        <f t="shared" ref="A68:A131" si="5">CONCATENATE(B68,F68)</f>
        <v>CHEVROLETHHR</v>
      </c>
      <c r="B68" s="117" t="s">
        <v>4324</v>
      </c>
      <c r="C68" s="118" t="s">
        <v>4498</v>
      </c>
      <c r="D68" s="119" t="s">
        <v>4470</v>
      </c>
      <c r="E68" s="118" t="s">
        <v>4471</v>
      </c>
      <c r="F68" s="117" t="s">
        <v>4643</v>
      </c>
      <c r="G68" s="118" t="s">
        <v>4552</v>
      </c>
      <c r="H68" s="120" t="str">
        <f t="shared" si="4"/>
        <v>01602065</v>
      </c>
      <c r="I68" s="185">
        <v>0</v>
      </c>
    </row>
    <row r="69" spans="1:9" hidden="1" x14ac:dyDescent="0.25">
      <c r="A69" t="str">
        <f t="shared" si="5"/>
        <v>CHEVROLETIMPALA</v>
      </c>
      <c r="B69" s="117" t="s">
        <v>4324</v>
      </c>
      <c r="C69" s="118" t="s">
        <v>4498</v>
      </c>
      <c r="D69" s="119" t="s">
        <v>4467</v>
      </c>
      <c r="E69" s="118" t="s">
        <v>4468</v>
      </c>
      <c r="F69" s="117" t="s">
        <v>4608</v>
      </c>
      <c r="G69" s="118" t="s">
        <v>4515</v>
      </c>
      <c r="H69" s="120" t="str">
        <f t="shared" si="4"/>
        <v>01601029</v>
      </c>
      <c r="I69" s="185">
        <v>0</v>
      </c>
    </row>
    <row r="70" spans="1:9" hidden="1" x14ac:dyDescent="0.25">
      <c r="A70" t="str">
        <f t="shared" si="5"/>
        <v>CHEVROLETJOY</v>
      </c>
      <c r="B70" s="117" t="s">
        <v>4324</v>
      </c>
      <c r="C70" s="118" t="s">
        <v>4498</v>
      </c>
      <c r="D70" s="119" t="s">
        <v>4467</v>
      </c>
      <c r="E70" s="118" t="s">
        <v>4468</v>
      </c>
      <c r="F70" s="117" t="s">
        <v>4609</v>
      </c>
      <c r="G70" s="118" t="s">
        <v>4516</v>
      </c>
      <c r="H70" s="120" t="str">
        <f t="shared" si="4"/>
        <v>01601030</v>
      </c>
      <c r="I70" s="185">
        <v>0</v>
      </c>
    </row>
    <row r="71" spans="1:9" hidden="1" x14ac:dyDescent="0.25">
      <c r="A71" t="str">
        <f t="shared" si="5"/>
        <v>CHEVROLETK10</v>
      </c>
      <c r="B71" s="117" t="s">
        <v>4324</v>
      </c>
      <c r="C71" s="118" t="s">
        <v>4498</v>
      </c>
      <c r="D71" s="119" t="s">
        <v>4470</v>
      </c>
      <c r="E71" s="118" t="s">
        <v>4471</v>
      </c>
      <c r="F71" s="117" t="s">
        <v>4644</v>
      </c>
      <c r="G71" s="118" t="s">
        <v>4553</v>
      </c>
      <c r="H71" s="120" t="str">
        <f t="shared" si="4"/>
        <v>01602066</v>
      </c>
      <c r="I71" s="185">
        <v>0</v>
      </c>
    </row>
    <row r="72" spans="1:9" hidden="1" x14ac:dyDescent="0.25">
      <c r="A72" t="str">
        <f t="shared" si="5"/>
        <v>CHEVROLETK30</v>
      </c>
      <c r="B72" s="117" t="s">
        <v>4324</v>
      </c>
      <c r="C72" s="118" t="s">
        <v>4498</v>
      </c>
      <c r="D72" s="119" t="s">
        <v>4373</v>
      </c>
      <c r="E72" s="118" t="s">
        <v>4481</v>
      </c>
      <c r="F72" s="117" t="s">
        <v>4675</v>
      </c>
      <c r="G72" s="118" t="s">
        <v>4550</v>
      </c>
      <c r="H72" s="120" t="str">
        <f t="shared" si="4"/>
        <v>01605092</v>
      </c>
      <c r="I72" s="185">
        <v>0</v>
      </c>
    </row>
    <row r="73" spans="1:9" hidden="1" x14ac:dyDescent="0.25">
      <c r="A73" t="str">
        <f t="shared" si="5"/>
        <v>CHEVROLETK-3500</v>
      </c>
      <c r="B73" s="117" t="s">
        <v>4324</v>
      </c>
      <c r="C73" s="118" t="s">
        <v>4498</v>
      </c>
      <c r="D73" s="119" t="s">
        <v>4373</v>
      </c>
      <c r="E73" s="118" t="s">
        <v>4481</v>
      </c>
      <c r="F73" s="117" t="s">
        <v>4676</v>
      </c>
      <c r="G73" s="118" t="s">
        <v>4677</v>
      </c>
      <c r="H73" s="120" t="str">
        <f t="shared" si="4"/>
        <v>01605093</v>
      </c>
      <c r="I73" s="185">
        <v>0</v>
      </c>
    </row>
    <row r="74" spans="1:9" hidden="1" x14ac:dyDescent="0.25">
      <c r="A74" t="str">
        <f t="shared" si="5"/>
        <v>CHEVROLETKODIAK</v>
      </c>
      <c r="B74" s="117" t="s">
        <v>4324</v>
      </c>
      <c r="C74" s="118" t="s">
        <v>4498</v>
      </c>
      <c r="D74" s="119" t="s">
        <v>4455</v>
      </c>
      <c r="E74" s="118" t="s">
        <v>4693</v>
      </c>
      <c r="F74" s="117" t="s">
        <v>4697</v>
      </c>
      <c r="G74" s="118" t="s">
        <v>4698</v>
      </c>
      <c r="H74" s="120" t="str">
        <f t="shared" si="4"/>
        <v>01608056</v>
      </c>
      <c r="I74" s="185">
        <v>0</v>
      </c>
    </row>
    <row r="75" spans="1:9" hidden="1" x14ac:dyDescent="0.25">
      <c r="A75" t="str">
        <f t="shared" si="5"/>
        <v>CHEVROLETLUMINA</v>
      </c>
      <c r="B75" s="117" t="s">
        <v>4324</v>
      </c>
      <c r="C75" s="118" t="s">
        <v>4498</v>
      </c>
      <c r="D75" s="119" t="s">
        <v>4467</v>
      </c>
      <c r="E75" s="118" t="s">
        <v>4468</v>
      </c>
      <c r="F75" s="117" t="s">
        <v>4610</v>
      </c>
      <c r="G75" s="118" t="s">
        <v>4517</v>
      </c>
      <c r="H75" s="120" t="str">
        <f t="shared" si="4"/>
        <v>01601031</v>
      </c>
      <c r="I75" s="185">
        <v>0</v>
      </c>
    </row>
    <row r="76" spans="1:9" hidden="1" x14ac:dyDescent="0.25">
      <c r="A76" t="str">
        <f t="shared" si="5"/>
        <v>CHEVROLETLUV</v>
      </c>
      <c r="B76" s="117" t="s">
        <v>4324</v>
      </c>
      <c r="C76" s="118" t="s">
        <v>4498</v>
      </c>
      <c r="D76" s="119" t="s">
        <v>4373</v>
      </c>
      <c r="E76" s="118" t="s">
        <v>4481</v>
      </c>
      <c r="F76" s="117" t="s">
        <v>4678</v>
      </c>
      <c r="G76" s="118" t="s">
        <v>4679</v>
      </c>
      <c r="H76" s="120" t="str">
        <f t="shared" si="4"/>
        <v>01605094</v>
      </c>
      <c r="I76" s="185">
        <v>0</v>
      </c>
    </row>
    <row r="77" spans="1:9" hidden="1" x14ac:dyDescent="0.25">
      <c r="A77" t="str">
        <f t="shared" si="5"/>
        <v>CHEVROLETMALIBU</v>
      </c>
      <c r="B77" s="117" t="s">
        <v>4324</v>
      </c>
      <c r="C77" s="118" t="s">
        <v>4498</v>
      </c>
      <c r="D77" s="119" t="s">
        <v>4467</v>
      </c>
      <c r="E77" s="118" t="s">
        <v>4468</v>
      </c>
      <c r="F77" s="117" t="s">
        <v>4611</v>
      </c>
      <c r="G77" s="118" t="s">
        <v>4518</v>
      </c>
      <c r="H77" s="120" t="str">
        <f t="shared" si="4"/>
        <v>01601032</v>
      </c>
      <c r="I77" s="185">
        <v>0</v>
      </c>
    </row>
    <row r="78" spans="1:9" hidden="1" x14ac:dyDescent="0.25">
      <c r="A78" t="str">
        <f t="shared" si="5"/>
        <v>CHEVROLETMETRO</v>
      </c>
      <c r="B78" s="117" t="s">
        <v>4324</v>
      </c>
      <c r="C78" s="118" t="s">
        <v>4498</v>
      </c>
      <c r="D78" s="119" t="s">
        <v>4467</v>
      </c>
      <c r="E78" s="118" t="s">
        <v>4468</v>
      </c>
      <c r="F78" s="117" t="s">
        <v>4612</v>
      </c>
      <c r="G78" s="118" t="s">
        <v>4519</v>
      </c>
      <c r="H78" s="120" t="str">
        <f t="shared" si="4"/>
        <v>01601033</v>
      </c>
      <c r="I78" s="185">
        <v>0</v>
      </c>
    </row>
    <row r="79" spans="1:9" hidden="1" x14ac:dyDescent="0.25">
      <c r="A79" t="str">
        <f t="shared" si="5"/>
        <v>CHEVROLETMILITAR</v>
      </c>
      <c r="B79" s="117" t="s">
        <v>4324</v>
      </c>
      <c r="C79" s="118" t="s">
        <v>4498</v>
      </c>
      <c r="D79" s="119" t="s">
        <v>4470</v>
      </c>
      <c r="E79" s="118" t="s">
        <v>4471</v>
      </c>
      <c r="F79" s="117" t="s">
        <v>4645</v>
      </c>
      <c r="G79" s="118" t="s">
        <v>4554</v>
      </c>
      <c r="H79" s="120" t="str">
        <f t="shared" si="4"/>
        <v>01602067</v>
      </c>
      <c r="I79" s="185">
        <v>0</v>
      </c>
    </row>
    <row r="80" spans="1:9" hidden="1" x14ac:dyDescent="0.25">
      <c r="A80" t="str">
        <f t="shared" si="5"/>
        <v>CHEVROLETMONACO</v>
      </c>
      <c r="B80" s="117" t="s">
        <v>4324</v>
      </c>
      <c r="C80" s="118" t="s">
        <v>4498</v>
      </c>
      <c r="D80" s="119" t="s">
        <v>4467</v>
      </c>
      <c r="E80" s="118" t="s">
        <v>4468</v>
      </c>
      <c r="F80" s="117" t="s">
        <v>4631</v>
      </c>
      <c r="G80" s="118" t="s">
        <v>4632</v>
      </c>
      <c r="H80" s="120" t="str">
        <f t="shared" si="4"/>
        <v>01601108</v>
      </c>
      <c r="I80" s="185">
        <v>0</v>
      </c>
    </row>
    <row r="81" spans="1:9" hidden="1" x14ac:dyDescent="0.25">
      <c r="A81" t="str">
        <f t="shared" si="5"/>
        <v>CHEVROLETMONTECARLO</v>
      </c>
      <c r="B81" s="117" t="s">
        <v>4324</v>
      </c>
      <c r="C81" s="118" t="s">
        <v>4498</v>
      </c>
      <c r="D81" s="119" t="s">
        <v>4467</v>
      </c>
      <c r="E81" s="118" t="s">
        <v>4468</v>
      </c>
      <c r="F81" s="117" t="s">
        <v>4613</v>
      </c>
      <c r="G81" s="118" t="s">
        <v>4520</v>
      </c>
      <c r="H81" s="120" t="str">
        <f t="shared" si="4"/>
        <v>01601034</v>
      </c>
      <c r="I81" s="185">
        <v>0</v>
      </c>
    </row>
    <row r="82" spans="1:9" hidden="1" x14ac:dyDescent="0.25">
      <c r="A82" t="str">
        <f t="shared" si="5"/>
        <v>CHEVROLETMONZA</v>
      </c>
      <c r="B82" s="117" t="s">
        <v>4324</v>
      </c>
      <c r="C82" s="118" t="s">
        <v>4498</v>
      </c>
      <c r="D82" s="119" t="s">
        <v>4467</v>
      </c>
      <c r="E82" s="118" t="s">
        <v>4468</v>
      </c>
      <c r="F82" s="117" t="s">
        <v>4614</v>
      </c>
      <c r="G82" s="118" t="s">
        <v>4521</v>
      </c>
      <c r="H82" s="120" t="str">
        <f t="shared" si="4"/>
        <v>01601035</v>
      </c>
      <c r="I82" s="185">
        <v>0</v>
      </c>
    </row>
    <row r="83" spans="1:9" hidden="1" x14ac:dyDescent="0.25">
      <c r="A83" t="str">
        <f t="shared" si="5"/>
        <v>CHEVROLETMONZA</v>
      </c>
      <c r="B83" s="117" t="s">
        <v>4324</v>
      </c>
      <c r="C83" s="118" t="s">
        <v>4498</v>
      </c>
      <c r="D83" s="119" t="s">
        <v>4373</v>
      </c>
      <c r="E83" s="118" t="s">
        <v>4481</v>
      </c>
      <c r="F83" s="117" t="s">
        <v>4614</v>
      </c>
      <c r="G83" s="118" t="s">
        <v>4521</v>
      </c>
      <c r="H83" s="120" t="str">
        <f t="shared" si="4"/>
        <v>01605035</v>
      </c>
      <c r="I83" s="185">
        <v>0</v>
      </c>
    </row>
    <row r="84" spans="1:9" hidden="1" x14ac:dyDescent="0.25">
      <c r="A84" t="str">
        <f t="shared" si="5"/>
        <v>CHEVROLETN300</v>
      </c>
      <c r="B84" s="124" t="s">
        <v>4324</v>
      </c>
      <c r="C84" s="124" t="s">
        <v>4498</v>
      </c>
      <c r="D84" s="119" t="s">
        <v>4373</v>
      </c>
      <c r="E84" s="118" t="s">
        <v>4481</v>
      </c>
      <c r="F84" s="124" t="s">
        <v>6010</v>
      </c>
      <c r="G84" s="124" t="s">
        <v>4886</v>
      </c>
      <c r="H84" s="120" t="str">
        <f t="shared" si="4"/>
        <v>01605115</v>
      </c>
      <c r="I84" s="185">
        <v>0</v>
      </c>
    </row>
    <row r="85" spans="1:9" hidden="1" x14ac:dyDescent="0.25">
      <c r="A85" t="str">
        <f t="shared" si="5"/>
        <v>CHEVROLETNOVA</v>
      </c>
      <c r="B85" s="117" t="s">
        <v>4324</v>
      </c>
      <c r="C85" s="118" t="s">
        <v>4498</v>
      </c>
      <c r="D85" s="119" t="s">
        <v>4467</v>
      </c>
      <c r="E85" s="118" t="s">
        <v>4468</v>
      </c>
      <c r="F85" s="117" t="s">
        <v>4615</v>
      </c>
      <c r="G85" s="118" t="s">
        <v>4523</v>
      </c>
      <c r="H85" s="120" t="str">
        <f t="shared" si="4"/>
        <v>01601036</v>
      </c>
      <c r="I85" s="185">
        <v>0</v>
      </c>
    </row>
    <row r="86" spans="1:9" hidden="1" x14ac:dyDescent="0.25">
      <c r="A86" t="str">
        <f t="shared" si="5"/>
        <v>CHEVROLETOPTRA</v>
      </c>
      <c r="B86" s="117" t="s">
        <v>4324</v>
      </c>
      <c r="C86" s="118" t="s">
        <v>4498</v>
      </c>
      <c r="D86" s="119" t="s">
        <v>4467</v>
      </c>
      <c r="E86" s="118" t="s">
        <v>4468</v>
      </c>
      <c r="F86" s="117" t="s">
        <v>4616</v>
      </c>
      <c r="G86" s="118" t="s">
        <v>4524</v>
      </c>
      <c r="H86" s="120" t="str">
        <f t="shared" si="4"/>
        <v>01601037</v>
      </c>
      <c r="I86" s="185">
        <v>0</v>
      </c>
    </row>
    <row r="87" spans="1:9" hidden="1" x14ac:dyDescent="0.25">
      <c r="A87" t="str">
        <f t="shared" si="5"/>
        <v>CHEVROLETPICK UP</v>
      </c>
      <c r="B87" s="117" t="s">
        <v>4324</v>
      </c>
      <c r="C87" s="118" t="s">
        <v>4498</v>
      </c>
      <c r="D87" s="119" t="s">
        <v>4373</v>
      </c>
      <c r="E87" s="118" t="s">
        <v>4481</v>
      </c>
      <c r="F87" s="117" t="s">
        <v>4373</v>
      </c>
      <c r="G87" s="118" t="s">
        <v>4684</v>
      </c>
      <c r="H87" s="120" t="str">
        <f t="shared" si="4"/>
        <v>01605109</v>
      </c>
      <c r="I87" s="185">
        <v>0</v>
      </c>
    </row>
    <row r="88" spans="1:9" hidden="1" x14ac:dyDescent="0.25">
      <c r="A88" t="str">
        <f t="shared" si="5"/>
        <v>CHEVROLETPRIZM</v>
      </c>
      <c r="B88" s="117" t="s">
        <v>4324</v>
      </c>
      <c r="C88" s="118" t="s">
        <v>4498</v>
      </c>
      <c r="D88" s="119" t="s">
        <v>4467</v>
      </c>
      <c r="E88" s="118" t="s">
        <v>4468</v>
      </c>
      <c r="F88" s="117" t="s">
        <v>4617</v>
      </c>
      <c r="G88" s="118" t="s">
        <v>4526</v>
      </c>
      <c r="H88" s="120" t="str">
        <f t="shared" si="4"/>
        <v>01601039</v>
      </c>
      <c r="I88" s="185">
        <v>0</v>
      </c>
    </row>
    <row r="89" spans="1:9" hidden="1" x14ac:dyDescent="0.25">
      <c r="A89" t="str">
        <f t="shared" si="5"/>
        <v>CHEVROLETR20</v>
      </c>
      <c r="B89" s="117" t="s">
        <v>4324</v>
      </c>
      <c r="C89" s="118" t="s">
        <v>4498</v>
      </c>
      <c r="D89" s="119" t="s">
        <v>4470</v>
      </c>
      <c r="E89" s="118" t="s">
        <v>4471</v>
      </c>
      <c r="F89" s="117" t="s">
        <v>4646</v>
      </c>
      <c r="G89" s="118" t="s">
        <v>4555</v>
      </c>
      <c r="H89" s="120" t="str">
        <f t="shared" si="4"/>
        <v>01602068</v>
      </c>
      <c r="I89" s="185">
        <v>0</v>
      </c>
    </row>
    <row r="90" spans="1:9" hidden="1" x14ac:dyDescent="0.25">
      <c r="A90" t="str">
        <f t="shared" si="5"/>
        <v>CHEVROLETRURAL</v>
      </c>
      <c r="B90" s="117" t="s">
        <v>4324</v>
      </c>
      <c r="C90" s="118" t="s">
        <v>4498</v>
      </c>
      <c r="D90" s="119" t="s">
        <v>4470</v>
      </c>
      <c r="E90" s="118" t="s">
        <v>4471</v>
      </c>
      <c r="F90" s="117" t="s">
        <v>4647</v>
      </c>
      <c r="G90" s="118" t="s">
        <v>4556</v>
      </c>
      <c r="H90" s="120" t="str">
        <f t="shared" si="4"/>
        <v>01602069</v>
      </c>
      <c r="I90" s="185">
        <v>0</v>
      </c>
    </row>
    <row r="91" spans="1:9" hidden="1" x14ac:dyDescent="0.25">
      <c r="A91" t="str">
        <f t="shared" si="5"/>
        <v>CHEVROLETS10</v>
      </c>
      <c r="B91" s="117" t="s">
        <v>4324</v>
      </c>
      <c r="C91" s="118" t="s">
        <v>4498</v>
      </c>
      <c r="D91" s="119" t="s">
        <v>4373</v>
      </c>
      <c r="E91" s="118" t="s">
        <v>4481</v>
      </c>
      <c r="F91" s="117" t="s">
        <v>4659</v>
      </c>
      <c r="G91" s="118" t="s">
        <v>4528</v>
      </c>
      <c r="H91" s="120" t="str">
        <f t="shared" si="4"/>
        <v>01605040</v>
      </c>
      <c r="I91" s="185">
        <v>0</v>
      </c>
    </row>
    <row r="92" spans="1:9" hidden="1" x14ac:dyDescent="0.25">
      <c r="A92" t="str">
        <f t="shared" si="5"/>
        <v>CHEVROLETS10603</v>
      </c>
      <c r="B92" s="122" t="s">
        <v>4324</v>
      </c>
      <c r="C92" s="122" t="s">
        <v>4498</v>
      </c>
      <c r="D92" s="119" t="s">
        <v>4373</v>
      </c>
      <c r="E92" s="122" t="s">
        <v>4481</v>
      </c>
      <c r="F92" s="122" t="s">
        <v>5933</v>
      </c>
      <c r="G92" s="122" t="s">
        <v>4925</v>
      </c>
      <c r="H92" s="120" t="str">
        <f t="shared" si="4"/>
        <v>01605112</v>
      </c>
      <c r="I92" s="185">
        <v>0</v>
      </c>
    </row>
    <row r="93" spans="1:9" hidden="1" x14ac:dyDescent="0.25">
      <c r="A93" t="str">
        <f t="shared" si="5"/>
        <v>CHEVROLETSILVERADO</v>
      </c>
      <c r="B93" s="117" t="s">
        <v>4324</v>
      </c>
      <c r="C93" s="118" t="s">
        <v>4498</v>
      </c>
      <c r="D93" s="119" t="s">
        <v>4373</v>
      </c>
      <c r="E93" s="118" t="s">
        <v>4481</v>
      </c>
      <c r="F93" s="117" t="s">
        <v>4660</v>
      </c>
      <c r="G93" s="118" t="s">
        <v>4661</v>
      </c>
      <c r="H93" s="120" t="str">
        <f t="shared" si="4"/>
        <v>01605057</v>
      </c>
      <c r="I93" s="185">
        <v>0</v>
      </c>
    </row>
    <row r="94" spans="1:9" hidden="1" x14ac:dyDescent="0.25">
      <c r="A94" t="str">
        <f t="shared" si="5"/>
        <v>CHEVROLETSK1</v>
      </c>
      <c r="B94" s="117" t="s">
        <v>4324</v>
      </c>
      <c r="C94" s="118" t="s">
        <v>4498</v>
      </c>
      <c r="D94" s="119" t="s">
        <v>4373</v>
      </c>
      <c r="E94" s="118" t="s">
        <v>4481</v>
      </c>
      <c r="F94" s="117" t="s">
        <v>4680</v>
      </c>
      <c r="G94" s="118" t="s">
        <v>4681</v>
      </c>
      <c r="H94" s="120" t="str">
        <f t="shared" si="4"/>
        <v>01605095</v>
      </c>
      <c r="I94" s="185">
        <v>0</v>
      </c>
    </row>
    <row r="95" spans="1:9" hidden="1" x14ac:dyDescent="0.25">
      <c r="A95" t="str">
        <f t="shared" si="5"/>
        <v>CHEVROLETSONIC</v>
      </c>
      <c r="B95" s="117" t="s">
        <v>4324</v>
      </c>
      <c r="C95" s="118" t="s">
        <v>4498</v>
      </c>
      <c r="D95" s="119" t="s">
        <v>4467</v>
      </c>
      <c r="E95" s="118" t="s">
        <v>4468</v>
      </c>
      <c r="F95" s="117" t="s">
        <v>4627</v>
      </c>
      <c r="G95" s="118" t="s">
        <v>4628</v>
      </c>
      <c r="H95" s="120" t="str">
        <f t="shared" si="4"/>
        <v>01601106</v>
      </c>
      <c r="I95" s="185">
        <v>0</v>
      </c>
    </row>
    <row r="96" spans="1:9" hidden="1" x14ac:dyDescent="0.25">
      <c r="A96" t="str">
        <f t="shared" si="5"/>
        <v>CHEVROLETSONORA</v>
      </c>
      <c r="B96" s="117" t="s">
        <v>4324</v>
      </c>
      <c r="C96" s="118" t="s">
        <v>4498</v>
      </c>
      <c r="D96" s="119" t="s">
        <v>4470</v>
      </c>
      <c r="E96" s="118" t="s">
        <v>4471</v>
      </c>
      <c r="F96" s="117" t="s">
        <v>4648</v>
      </c>
      <c r="G96" s="118" t="s">
        <v>4649</v>
      </c>
      <c r="H96" s="120" t="str">
        <f t="shared" si="4"/>
        <v>01602071</v>
      </c>
      <c r="I96" s="185">
        <v>0</v>
      </c>
    </row>
    <row r="97" spans="1:9" hidden="1" x14ac:dyDescent="0.25">
      <c r="A97" t="str">
        <f t="shared" si="5"/>
        <v>CHEVROLETSPARK</v>
      </c>
      <c r="B97" s="117" t="s">
        <v>4324</v>
      </c>
      <c r="C97" s="118" t="s">
        <v>4498</v>
      </c>
      <c r="D97" s="119" t="s">
        <v>4467</v>
      </c>
      <c r="E97" s="118" t="s">
        <v>4468</v>
      </c>
      <c r="F97" s="117" t="s">
        <v>4618</v>
      </c>
      <c r="G97" s="118" t="s">
        <v>4529</v>
      </c>
      <c r="H97" s="120" t="str">
        <f t="shared" si="4"/>
        <v>01601041</v>
      </c>
      <c r="I97" s="185">
        <v>0</v>
      </c>
    </row>
    <row r="98" spans="1:9" hidden="1" x14ac:dyDescent="0.25">
      <c r="A98" t="str">
        <f t="shared" si="5"/>
        <v>CHEVROLETSPECTRUM</v>
      </c>
      <c r="B98" s="117" t="s">
        <v>4324</v>
      </c>
      <c r="C98" s="118" t="s">
        <v>4498</v>
      </c>
      <c r="D98" s="119" t="s">
        <v>4467</v>
      </c>
      <c r="E98" s="118" t="s">
        <v>4468</v>
      </c>
      <c r="F98" s="117" t="s">
        <v>4619</v>
      </c>
      <c r="G98" s="118" t="s">
        <v>4530</v>
      </c>
      <c r="H98" s="120" t="str">
        <f t="shared" si="4"/>
        <v>01601042</v>
      </c>
      <c r="I98" s="185">
        <v>0</v>
      </c>
    </row>
    <row r="99" spans="1:9" hidden="1" x14ac:dyDescent="0.25">
      <c r="A99" t="str">
        <f t="shared" si="5"/>
        <v>CHEVROLETSPIRIT</v>
      </c>
      <c r="B99" s="117" t="s">
        <v>4324</v>
      </c>
      <c r="C99" s="118" t="s">
        <v>4498</v>
      </c>
      <c r="D99" s="119" t="s">
        <v>4467</v>
      </c>
      <c r="E99" s="118" t="s">
        <v>4468</v>
      </c>
      <c r="F99" s="117" t="s">
        <v>4620</v>
      </c>
      <c r="G99" s="118" t="s">
        <v>4531</v>
      </c>
      <c r="H99" s="120" t="str">
        <f t="shared" si="4"/>
        <v>01601043</v>
      </c>
      <c r="I99" s="185">
        <v>0</v>
      </c>
    </row>
    <row r="100" spans="1:9" hidden="1" x14ac:dyDescent="0.25">
      <c r="A100" t="str">
        <f t="shared" si="5"/>
        <v>CHEVROLETSPRINT</v>
      </c>
      <c r="B100" s="117" t="s">
        <v>4324</v>
      </c>
      <c r="C100" s="118" t="s">
        <v>4498</v>
      </c>
      <c r="D100" s="119" t="s">
        <v>4467</v>
      </c>
      <c r="E100" s="118" t="s">
        <v>4468</v>
      </c>
      <c r="F100" s="117" t="s">
        <v>4621</v>
      </c>
      <c r="G100" s="118" t="s">
        <v>4533</v>
      </c>
      <c r="H100" s="120" t="str">
        <f t="shared" si="4"/>
        <v>01601045</v>
      </c>
      <c r="I100" s="185">
        <v>0</v>
      </c>
    </row>
    <row r="101" spans="1:9" hidden="1" x14ac:dyDescent="0.25">
      <c r="A101" t="str">
        <f t="shared" si="5"/>
        <v>CHEVROLETSTEP VAN</v>
      </c>
      <c r="B101" s="117" t="s">
        <v>4324</v>
      </c>
      <c r="C101" s="118" t="s">
        <v>4498</v>
      </c>
      <c r="D101" s="119" t="s">
        <v>4454</v>
      </c>
      <c r="E101" s="118" t="s">
        <v>4685</v>
      </c>
      <c r="F101" s="117" t="s">
        <v>4691</v>
      </c>
      <c r="G101" s="118" t="s">
        <v>4692</v>
      </c>
      <c r="H101" s="120" t="str">
        <f t="shared" si="4"/>
        <v>01606102</v>
      </c>
      <c r="I101" s="185">
        <v>0</v>
      </c>
    </row>
    <row r="102" spans="1:9" hidden="1" x14ac:dyDescent="0.25">
      <c r="A102" t="str">
        <f t="shared" si="5"/>
        <v>CHEVROLETSTRATUS</v>
      </c>
      <c r="B102" s="117" t="s">
        <v>4324</v>
      </c>
      <c r="C102" s="118" t="s">
        <v>4498</v>
      </c>
      <c r="D102" s="119" t="s">
        <v>4467</v>
      </c>
      <c r="E102" s="118" t="s">
        <v>4468</v>
      </c>
      <c r="F102" s="117" t="s">
        <v>4622</v>
      </c>
      <c r="G102" s="118" t="s">
        <v>4534</v>
      </c>
      <c r="H102" s="120" t="str">
        <f t="shared" si="4"/>
        <v>01601046</v>
      </c>
      <c r="I102" s="185">
        <v>0</v>
      </c>
    </row>
    <row r="103" spans="1:9" hidden="1" x14ac:dyDescent="0.25">
      <c r="A103" t="str">
        <f t="shared" si="5"/>
        <v>CHEVROLETSUBURBAN</v>
      </c>
      <c r="B103" s="117" t="s">
        <v>4324</v>
      </c>
      <c r="C103" s="118" t="s">
        <v>4498</v>
      </c>
      <c r="D103" s="119" t="s">
        <v>4470</v>
      </c>
      <c r="E103" s="118" t="s">
        <v>4471</v>
      </c>
      <c r="F103" s="117" t="s">
        <v>4635</v>
      </c>
      <c r="G103" s="118" t="s">
        <v>4636</v>
      </c>
      <c r="H103" s="120" t="str">
        <f t="shared" si="4"/>
        <v>01602058</v>
      </c>
      <c r="I103" s="185">
        <v>0</v>
      </c>
    </row>
    <row r="104" spans="1:9" hidden="1" x14ac:dyDescent="0.25">
      <c r="A104" t="str">
        <f t="shared" si="5"/>
        <v>CHEVROLETSUNFIRE</v>
      </c>
      <c r="B104" s="117" t="s">
        <v>4324</v>
      </c>
      <c r="C104" s="118" t="s">
        <v>4498</v>
      </c>
      <c r="D104" s="119" t="s">
        <v>4467</v>
      </c>
      <c r="E104" s="118" t="s">
        <v>4468</v>
      </c>
      <c r="F104" s="117" t="s">
        <v>4623</v>
      </c>
      <c r="G104" s="118" t="s">
        <v>4535</v>
      </c>
      <c r="H104" s="120" t="str">
        <f t="shared" si="4"/>
        <v>01601047</v>
      </c>
      <c r="I104" s="185">
        <v>0</v>
      </c>
    </row>
    <row r="105" spans="1:9" hidden="1" x14ac:dyDescent="0.25">
      <c r="A105" t="str">
        <f t="shared" si="5"/>
        <v>CHEVROLETSWING</v>
      </c>
      <c r="B105" s="117" t="s">
        <v>4324</v>
      </c>
      <c r="C105" s="118" t="s">
        <v>4498</v>
      </c>
      <c r="D105" s="119" t="s">
        <v>4467</v>
      </c>
      <c r="E105" s="118" t="s">
        <v>4468</v>
      </c>
      <c r="F105" s="117" t="s">
        <v>4624</v>
      </c>
      <c r="G105" s="118" t="s">
        <v>4536</v>
      </c>
      <c r="H105" s="120" t="str">
        <f t="shared" si="4"/>
        <v>01601048</v>
      </c>
      <c r="I105" s="185">
        <v>0</v>
      </c>
    </row>
    <row r="106" spans="1:9" hidden="1" x14ac:dyDescent="0.25">
      <c r="A106" t="str">
        <f t="shared" si="5"/>
        <v>CHEVROLETTAHOE</v>
      </c>
      <c r="B106" s="117" t="s">
        <v>4324</v>
      </c>
      <c r="C106" s="118" t="s">
        <v>4498</v>
      </c>
      <c r="D106" s="119" t="s">
        <v>4470</v>
      </c>
      <c r="E106" s="118" t="s">
        <v>4471</v>
      </c>
      <c r="F106" s="117" t="s">
        <v>4639</v>
      </c>
      <c r="G106" s="118" t="s">
        <v>4638</v>
      </c>
      <c r="H106" s="120" t="str">
        <f t="shared" si="4"/>
        <v>01602059</v>
      </c>
      <c r="I106" s="185">
        <v>0</v>
      </c>
    </row>
    <row r="107" spans="1:9" hidden="1" x14ac:dyDescent="0.25">
      <c r="A107" t="str">
        <f t="shared" si="5"/>
        <v>CHEVROLETTAOHE</v>
      </c>
      <c r="B107" s="117" t="s">
        <v>4324</v>
      </c>
      <c r="C107" s="118" t="s">
        <v>4498</v>
      </c>
      <c r="D107" s="119" t="s">
        <v>4470</v>
      </c>
      <c r="E107" s="118" t="s">
        <v>4471</v>
      </c>
      <c r="F107" s="117" t="s">
        <v>4637</v>
      </c>
      <c r="G107" s="118" t="s">
        <v>4638</v>
      </c>
      <c r="H107" s="120" t="str">
        <f t="shared" si="4"/>
        <v>01602059</v>
      </c>
      <c r="I107" s="185">
        <v>0</v>
      </c>
    </row>
    <row r="108" spans="1:9" hidden="1" x14ac:dyDescent="0.25">
      <c r="A108" t="str">
        <f t="shared" si="5"/>
        <v>CHEVROLETTK</v>
      </c>
      <c r="B108" s="117" t="s">
        <v>4324</v>
      </c>
      <c r="C108" s="118" t="s">
        <v>4498</v>
      </c>
      <c r="D108" s="119" t="s">
        <v>4456</v>
      </c>
      <c r="E108" s="118" t="s">
        <v>4414</v>
      </c>
      <c r="F108" s="117" t="s">
        <v>4700</v>
      </c>
      <c r="G108" s="118" t="s">
        <v>4701</v>
      </c>
      <c r="H108" s="120" t="str">
        <f t="shared" si="4"/>
        <v>01610101</v>
      </c>
      <c r="I108" s="185">
        <v>0</v>
      </c>
    </row>
    <row r="109" spans="1:9" hidden="1" x14ac:dyDescent="0.25">
      <c r="A109" t="str">
        <f t="shared" si="5"/>
        <v>CHEVROLETTRACKER</v>
      </c>
      <c r="B109" s="117" t="s">
        <v>4324</v>
      </c>
      <c r="C109" s="118" t="s">
        <v>4498</v>
      </c>
      <c r="D109" s="119" t="s">
        <v>4467</v>
      </c>
      <c r="E109" s="118" t="s">
        <v>4468</v>
      </c>
      <c r="F109" s="117" t="s">
        <v>4625</v>
      </c>
      <c r="G109" s="118" t="s">
        <v>4626</v>
      </c>
      <c r="H109" s="120" t="str">
        <f t="shared" si="4"/>
        <v>01601074</v>
      </c>
      <c r="I109" s="185">
        <v>0</v>
      </c>
    </row>
    <row r="110" spans="1:9" hidden="1" x14ac:dyDescent="0.25">
      <c r="A110" t="str">
        <f t="shared" si="5"/>
        <v>CHEVROLETTRACKER</v>
      </c>
      <c r="B110" s="117" t="s">
        <v>4324</v>
      </c>
      <c r="C110" s="118" t="s">
        <v>4498</v>
      </c>
      <c r="D110" s="119" t="s">
        <v>4470</v>
      </c>
      <c r="E110" s="118" t="s">
        <v>4471</v>
      </c>
      <c r="F110" s="117" t="s">
        <v>4625</v>
      </c>
      <c r="G110" s="118" t="s">
        <v>4626</v>
      </c>
      <c r="H110" s="120" t="str">
        <f t="shared" si="4"/>
        <v>01602074</v>
      </c>
      <c r="I110" s="185">
        <v>0</v>
      </c>
    </row>
    <row r="111" spans="1:9" hidden="1" x14ac:dyDescent="0.25">
      <c r="A111" t="str">
        <f t="shared" si="5"/>
        <v>CHEVROLETTRAILBLAZER</v>
      </c>
      <c r="B111" s="117" t="s">
        <v>4324</v>
      </c>
      <c r="C111" s="118" t="s">
        <v>4498</v>
      </c>
      <c r="D111" s="119" t="s">
        <v>4470</v>
      </c>
      <c r="E111" s="118" t="s">
        <v>4471</v>
      </c>
      <c r="F111" s="117" t="s">
        <v>4650</v>
      </c>
      <c r="G111" s="118" t="s">
        <v>4651</v>
      </c>
      <c r="H111" s="120" t="str">
        <f t="shared" si="4"/>
        <v>01602075</v>
      </c>
      <c r="I111" s="185">
        <v>0</v>
      </c>
    </row>
    <row r="112" spans="1:9" hidden="1" x14ac:dyDescent="0.25">
      <c r="A112" t="str">
        <f t="shared" si="5"/>
        <v>CHEVROLETTRAVERSE</v>
      </c>
      <c r="B112" s="117" t="s">
        <v>4324</v>
      </c>
      <c r="C112" s="118" t="s">
        <v>4498</v>
      </c>
      <c r="D112" s="119" t="s">
        <v>4470</v>
      </c>
      <c r="E112" s="118" t="s">
        <v>4471</v>
      </c>
      <c r="F112" s="117" t="s">
        <v>4656</v>
      </c>
      <c r="G112" s="118" t="s">
        <v>4657</v>
      </c>
      <c r="H112" s="120" t="str">
        <f t="shared" si="4"/>
        <v>01602105</v>
      </c>
      <c r="I112" s="185">
        <v>0</v>
      </c>
    </row>
    <row r="113" spans="1:9" hidden="1" x14ac:dyDescent="0.25">
      <c r="A113" t="str">
        <f t="shared" si="5"/>
        <v>CHEVROLETTRAX</v>
      </c>
      <c r="B113" s="124" t="s">
        <v>4324</v>
      </c>
      <c r="C113" s="124" t="s">
        <v>4498</v>
      </c>
      <c r="D113" s="125" t="s">
        <v>4470</v>
      </c>
      <c r="E113" s="118" t="s">
        <v>4471</v>
      </c>
      <c r="F113" s="124" t="s">
        <v>5991</v>
      </c>
      <c r="G113" s="124" t="s">
        <v>4884</v>
      </c>
      <c r="H113" s="120" t="str">
        <f t="shared" si="4"/>
        <v>01602114</v>
      </c>
      <c r="I113" s="185">
        <v>0</v>
      </c>
    </row>
    <row r="114" spans="1:9" hidden="1" x14ac:dyDescent="0.25">
      <c r="A114" t="str">
        <f t="shared" si="5"/>
        <v>CHEVROLETVAN</v>
      </c>
      <c r="B114" s="117" t="s">
        <v>4324</v>
      </c>
      <c r="C114" s="118" t="s">
        <v>4498</v>
      </c>
      <c r="D114" s="119" t="s">
        <v>4470</v>
      </c>
      <c r="E114" s="118" t="s">
        <v>4471</v>
      </c>
      <c r="F114" s="117" t="s">
        <v>4654</v>
      </c>
      <c r="G114" s="118" t="s">
        <v>4655</v>
      </c>
      <c r="H114" s="120" t="str">
        <f t="shared" si="4"/>
        <v>01602103</v>
      </c>
      <c r="I114" s="185">
        <v>0</v>
      </c>
    </row>
    <row r="115" spans="1:9" hidden="1" x14ac:dyDescent="0.25">
      <c r="A115" t="str">
        <f t="shared" si="5"/>
        <v>CHEVROLETVENTURE</v>
      </c>
      <c r="B115" s="117" t="s">
        <v>4324</v>
      </c>
      <c r="C115" s="118" t="s">
        <v>4498</v>
      </c>
      <c r="D115" s="119" t="s">
        <v>4470</v>
      </c>
      <c r="E115" s="118" t="s">
        <v>4471</v>
      </c>
      <c r="F115" s="117" t="s">
        <v>4652</v>
      </c>
      <c r="G115" s="118" t="s">
        <v>4562</v>
      </c>
      <c r="H115" s="120" t="str">
        <f t="shared" si="4"/>
        <v>01602076</v>
      </c>
      <c r="I115" s="185">
        <v>0</v>
      </c>
    </row>
    <row r="116" spans="1:9" hidden="1" x14ac:dyDescent="0.25">
      <c r="A116" t="str">
        <f t="shared" si="5"/>
        <v>CHEVROLETVIVANT</v>
      </c>
      <c r="B116" s="117" t="s">
        <v>4324</v>
      </c>
      <c r="C116" s="118" t="s">
        <v>4498</v>
      </c>
      <c r="D116" s="119" t="s">
        <v>4470</v>
      </c>
      <c r="E116" s="118" t="s">
        <v>4471</v>
      </c>
      <c r="F116" s="117" t="s">
        <v>4653</v>
      </c>
      <c r="G116" s="118" t="s">
        <v>4563</v>
      </c>
      <c r="H116" s="120" t="str">
        <f t="shared" si="4"/>
        <v>01602077</v>
      </c>
      <c r="I116" s="185">
        <v>0</v>
      </c>
    </row>
    <row r="117" spans="1:9" hidden="1" x14ac:dyDescent="0.25">
      <c r="A117" t="str">
        <f t="shared" si="5"/>
        <v>CHEVROLETW4500</v>
      </c>
      <c r="B117" s="117" t="s">
        <v>4324</v>
      </c>
      <c r="C117" s="118" t="s">
        <v>4498</v>
      </c>
      <c r="D117" s="119" t="s">
        <v>4455</v>
      </c>
      <c r="E117" s="118" t="s">
        <v>4693</v>
      </c>
      <c r="F117" s="117" t="s">
        <v>4699</v>
      </c>
      <c r="G117" s="118" t="s">
        <v>4684</v>
      </c>
      <c r="H117" s="120" t="str">
        <f t="shared" si="4"/>
        <v>01608109</v>
      </c>
      <c r="I117" s="185">
        <v>0</v>
      </c>
    </row>
    <row r="118" spans="1:9" hidden="1" x14ac:dyDescent="0.25">
      <c r="A118" t="str">
        <f t="shared" si="5"/>
        <v>DAIHATSU94</v>
      </c>
      <c r="B118" s="117" t="s">
        <v>4326</v>
      </c>
      <c r="C118" s="118" t="s">
        <v>4602</v>
      </c>
      <c r="D118" s="119" t="s">
        <v>4451</v>
      </c>
      <c r="E118" s="118" t="s">
        <v>4487</v>
      </c>
      <c r="F118" s="117" t="s">
        <v>4741</v>
      </c>
      <c r="G118" s="118" t="s">
        <v>4469</v>
      </c>
      <c r="H118" s="120" t="str">
        <f t="shared" si="4"/>
        <v>02213001</v>
      </c>
      <c r="I118" s="185">
        <v>0</v>
      </c>
    </row>
    <row r="119" spans="1:9" hidden="1" x14ac:dyDescent="0.25">
      <c r="A119" t="str">
        <f t="shared" si="5"/>
        <v>DAIHATSU1000</v>
      </c>
      <c r="B119" s="117" t="s">
        <v>4326</v>
      </c>
      <c r="C119" s="118" t="s">
        <v>4602</v>
      </c>
      <c r="D119" s="119" t="s">
        <v>4451</v>
      </c>
      <c r="E119" s="118" t="s">
        <v>4487</v>
      </c>
      <c r="F119" s="117" t="s">
        <v>4742</v>
      </c>
      <c r="G119" s="118" t="s">
        <v>4517</v>
      </c>
      <c r="H119" s="120" t="str">
        <f t="shared" si="4"/>
        <v>02213031</v>
      </c>
      <c r="I119" s="185">
        <v>0</v>
      </c>
    </row>
    <row r="120" spans="1:9" hidden="1" x14ac:dyDescent="0.25">
      <c r="A120" t="str">
        <f t="shared" si="5"/>
        <v>DAIHATSUAPPLAUSE</v>
      </c>
      <c r="B120" s="117" t="s">
        <v>4326</v>
      </c>
      <c r="C120" s="118" t="s">
        <v>4602</v>
      </c>
      <c r="D120" s="119" t="s">
        <v>4467</v>
      </c>
      <c r="E120" s="118" t="s">
        <v>4468</v>
      </c>
      <c r="F120" s="117" t="s">
        <v>4719</v>
      </c>
      <c r="G120" s="118" t="s">
        <v>4469</v>
      </c>
      <c r="H120" s="120" t="str">
        <f t="shared" si="4"/>
        <v>02201001</v>
      </c>
      <c r="I120" s="185">
        <v>0</v>
      </c>
    </row>
    <row r="121" spans="1:9" hidden="1" x14ac:dyDescent="0.25">
      <c r="A121" t="str">
        <f t="shared" si="5"/>
        <v>DAIHATSUCHARADE</v>
      </c>
      <c r="B121" s="117" t="s">
        <v>4326</v>
      </c>
      <c r="C121" s="118" t="s">
        <v>4602</v>
      </c>
      <c r="D121" s="119" t="s">
        <v>4467</v>
      </c>
      <c r="E121" s="118" t="s">
        <v>4468</v>
      </c>
      <c r="F121" s="117" t="s">
        <v>4720</v>
      </c>
      <c r="G121" s="118" t="s">
        <v>4466</v>
      </c>
      <c r="H121" s="120" t="str">
        <f t="shared" si="4"/>
        <v>02201002</v>
      </c>
      <c r="I121" s="185">
        <v>0</v>
      </c>
    </row>
    <row r="122" spans="1:9" hidden="1" x14ac:dyDescent="0.25">
      <c r="A122" t="str">
        <f t="shared" si="5"/>
        <v>DAIHATSUCHARMANT</v>
      </c>
      <c r="B122" s="117" t="s">
        <v>4326</v>
      </c>
      <c r="C122" s="118" t="s">
        <v>4602</v>
      </c>
      <c r="D122" s="119" t="s">
        <v>4467</v>
      </c>
      <c r="E122" s="118" t="s">
        <v>4468</v>
      </c>
      <c r="F122" s="117" t="s">
        <v>4721</v>
      </c>
      <c r="G122" s="118" t="s">
        <v>4472</v>
      </c>
      <c r="H122" s="120" t="str">
        <f t="shared" si="4"/>
        <v>02201003</v>
      </c>
      <c r="I122" s="185">
        <v>0</v>
      </c>
    </row>
    <row r="123" spans="1:9" hidden="1" x14ac:dyDescent="0.25">
      <c r="A123" t="str">
        <f t="shared" si="5"/>
        <v>DAIHATSUCUORE</v>
      </c>
      <c r="B123" s="117" t="s">
        <v>4326</v>
      </c>
      <c r="C123" s="118" t="s">
        <v>4602</v>
      </c>
      <c r="D123" s="119" t="s">
        <v>4467</v>
      </c>
      <c r="E123" s="118" t="s">
        <v>4468</v>
      </c>
      <c r="F123" s="117" t="s">
        <v>4722</v>
      </c>
      <c r="G123" s="118" t="s">
        <v>4473</v>
      </c>
      <c r="H123" s="120" t="str">
        <f t="shared" si="4"/>
        <v>02201004</v>
      </c>
      <c r="I123" s="185">
        <v>0</v>
      </c>
    </row>
    <row r="124" spans="1:9" hidden="1" x14ac:dyDescent="0.25">
      <c r="A124" t="str">
        <f t="shared" si="5"/>
        <v>DAIHATSUDELTA MEDIANO</v>
      </c>
      <c r="B124" s="117" t="s">
        <v>4326</v>
      </c>
      <c r="C124" s="118" t="s">
        <v>4602</v>
      </c>
      <c r="D124" s="119" t="s">
        <v>4455</v>
      </c>
      <c r="E124" s="118" t="s">
        <v>4693</v>
      </c>
      <c r="F124" s="117" t="s">
        <v>6022</v>
      </c>
      <c r="G124" s="118" t="s">
        <v>4476</v>
      </c>
      <c r="H124" s="120" t="str">
        <f t="shared" si="4"/>
        <v>02208009</v>
      </c>
      <c r="I124" s="185">
        <v>0</v>
      </c>
    </row>
    <row r="125" spans="1:9" hidden="1" x14ac:dyDescent="0.25">
      <c r="A125" t="str">
        <f t="shared" si="5"/>
        <v>DAIHATSUDELTA PESADO</v>
      </c>
      <c r="B125" s="117" t="s">
        <v>4326</v>
      </c>
      <c r="C125" s="118" t="s">
        <v>4602</v>
      </c>
      <c r="D125" s="119" t="s">
        <v>4456</v>
      </c>
      <c r="E125" s="118" t="s">
        <v>4414</v>
      </c>
      <c r="F125" s="117" t="s">
        <v>6021</v>
      </c>
      <c r="G125" s="118" t="s">
        <v>4476</v>
      </c>
      <c r="H125" s="120" t="str">
        <f t="shared" si="4"/>
        <v>02210009</v>
      </c>
      <c r="I125" s="185">
        <v>0</v>
      </c>
    </row>
    <row r="126" spans="1:9" hidden="1" x14ac:dyDescent="0.25">
      <c r="A126" t="str">
        <f t="shared" si="5"/>
        <v>DAIHATSUFEROZA</v>
      </c>
      <c r="B126" s="117" t="s">
        <v>4326</v>
      </c>
      <c r="C126" s="118" t="s">
        <v>4602</v>
      </c>
      <c r="D126" s="119" t="s">
        <v>4470</v>
      </c>
      <c r="E126" s="118" t="s">
        <v>4471</v>
      </c>
      <c r="F126" s="117" t="s">
        <v>4726</v>
      </c>
      <c r="G126" s="118" t="s">
        <v>4498</v>
      </c>
      <c r="H126" s="120" t="str">
        <f t="shared" si="4"/>
        <v>02202016</v>
      </c>
      <c r="I126" s="185">
        <v>0</v>
      </c>
    </row>
    <row r="127" spans="1:9" hidden="1" x14ac:dyDescent="0.25">
      <c r="A127" t="str">
        <f t="shared" si="5"/>
        <v>DAIHATSUGRAN MAX</v>
      </c>
      <c r="B127" s="117" t="s">
        <v>4326</v>
      </c>
      <c r="C127" s="118" t="s">
        <v>4602</v>
      </c>
      <c r="D127" s="119" t="s">
        <v>4451</v>
      </c>
      <c r="E127" s="118" t="s">
        <v>4487</v>
      </c>
      <c r="F127" s="117" t="s">
        <v>5940</v>
      </c>
      <c r="G127" s="118" t="s">
        <v>4520</v>
      </c>
      <c r="H127" s="120" t="str">
        <f t="shared" si="4"/>
        <v>02213034</v>
      </c>
      <c r="I127" s="185">
        <v>0</v>
      </c>
    </row>
    <row r="128" spans="1:9" hidden="1" x14ac:dyDescent="0.25">
      <c r="A128" t="str">
        <f t="shared" si="5"/>
        <v xml:space="preserve">DAIHATSUGRAN MOVE </v>
      </c>
      <c r="B128" s="117" t="s">
        <v>4326</v>
      </c>
      <c r="C128" s="118" t="s">
        <v>4602</v>
      </c>
      <c r="D128" s="119" t="s">
        <v>4467</v>
      </c>
      <c r="E128" s="118" t="s">
        <v>4468</v>
      </c>
      <c r="F128" s="117" t="s">
        <v>4723</v>
      </c>
      <c r="G128" s="118" t="s">
        <v>4474</v>
      </c>
      <c r="H128" s="120" t="str">
        <f t="shared" si="4"/>
        <v>02201005</v>
      </c>
      <c r="I128" s="185">
        <v>0</v>
      </c>
    </row>
    <row r="129" spans="1:9" hidden="1" x14ac:dyDescent="0.25">
      <c r="A129" t="str">
        <f t="shared" si="5"/>
        <v>DAIHATSUHI GOT</v>
      </c>
      <c r="B129" s="117" t="s">
        <v>4326</v>
      </c>
      <c r="C129" s="118" t="s">
        <v>4602</v>
      </c>
      <c r="D129" s="119" t="s">
        <v>4454</v>
      </c>
      <c r="E129" s="118" t="s">
        <v>4685</v>
      </c>
      <c r="F129" s="117" t="s">
        <v>4733</v>
      </c>
      <c r="G129" s="118" t="s">
        <v>4492</v>
      </c>
      <c r="H129" s="120" t="str">
        <f t="shared" si="4"/>
        <v>02206011</v>
      </c>
      <c r="I129" s="185">
        <v>0</v>
      </c>
    </row>
    <row r="130" spans="1:9" hidden="1" x14ac:dyDescent="0.25">
      <c r="A130" t="str">
        <f t="shared" si="5"/>
        <v>DAIHATSUHIJET</v>
      </c>
      <c r="B130" s="117" t="s">
        <v>4326</v>
      </c>
      <c r="C130" s="118" t="s">
        <v>4602</v>
      </c>
      <c r="D130" s="119" t="s">
        <v>4373</v>
      </c>
      <c r="E130" s="118" t="s">
        <v>4481</v>
      </c>
      <c r="F130" s="117" t="s">
        <v>4731</v>
      </c>
      <c r="G130" s="118" t="s">
        <v>4516</v>
      </c>
      <c r="H130" s="120" t="str">
        <f t="shared" si="4"/>
        <v>02205030</v>
      </c>
      <c r="I130" s="185">
        <v>0</v>
      </c>
    </row>
    <row r="131" spans="1:9" hidden="1" x14ac:dyDescent="0.25">
      <c r="A131" t="str">
        <f t="shared" si="5"/>
        <v>DAIHATSUJEEP</v>
      </c>
      <c r="B131" s="117" t="s">
        <v>4326</v>
      </c>
      <c r="C131" s="118" t="s">
        <v>4602</v>
      </c>
      <c r="D131" s="119" t="s">
        <v>4470</v>
      </c>
      <c r="E131" s="118" t="s">
        <v>4471</v>
      </c>
      <c r="F131" s="117" t="s">
        <v>4879</v>
      </c>
      <c r="G131" s="118" t="s">
        <v>4521</v>
      </c>
      <c r="H131" s="120" t="str">
        <f t="shared" ref="H131:H194" si="6">CONCATENATE(C131,E131,G131)</f>
        <v>02202035</v>
      </c>
      <c r="I131" s="185">
        <v>0</v>
      </c>
    </row>
    <row r="132" spans="1:9" hidden="1" x14ac:dyDescent="0.25">
      <c r="A132" t="str">
        <f t="shared" ref="A132:A195" si="7">CONCATENATE(B132,F132)</f>
        <v>DAIHATSUMATERIA</v>
      </c>
      <c r="B132" s="117" t="s">
        <v>4326</v>
      </c>
      <c r="C132" s="118" t="s">
        <v>4602</v>
      </c>
      <c r="D132" s="119" t="s">
        <v>4470</v>
      </c>
      <c r="E132" s="118" t="s">
        <v>4471</v>
      </c>
      <c r="F132" s="117" t="s">
        <v>4727</v>
      </c>
      <c r="G132" s="118" t="s">
        <v>4496</v>
      </c>
      <c r="H132" s="120" t="str">
        <f t="shared" si="6"/>
        <v>02202019</v>
      </c>
      <c r="I132" s="185">
        <v>0</v>
      </c>
    </row>
    <row r="133" spans="1:9" hidden="1" x14ac:dyDescent="0.25">
      <c r="A133" t="str">
        <f t="shared" si="7"/>
        <v>DAIHATSUMIRA</v>
      </c>
      <c r="B133" s="117" t="s">
        <v>4326</v>
      </c>
      <c r="C133" s="118" t="s">
        <v>4602</v>
      </c>
      <c r="D133" s="119" t="s">
        <v>4467</v>
      </c>
      <c r="E133" s="118" t="s">
        <v>4468</v>
      </c>
      <c r="F133" s="117" t="s">
        <v>4724</v>
      </c>
      <c r="G133" s="118" t="s">
        <v>4483</v>
      </c>
      <c r="H133" s="120" t="str">
        <f t="shared" si="6"/>
        <v>02201006</v>
      </c>
      <c r="I133" s="185">
        <v>0</v>
      </c>
    </row>
    <row r="134" spans="1:9" hidden="1" x14ac:dyDescent="0.25">
      <c r="A134" t="str">
        <f t="shared" si="7"/>
        <v>DAIHATSUPICK UP</v>
      </c>
      <c r="B134" s="117" t="s">
        <v>4326</v>
      </c>
      <c r="C134" s="118" t="s">
        <v>4602</v>
      </c>
      <c r="D134" s="119" t="s">
        <v>4373</v>
      </c>
      <c r="E134" s="118" t="s">
        <v>4481</v>
      </c>
      <c r="F134" s="117" t="s">
        <v>4373</v>
      </c>
      <c r="G134" s="118" t="s">
        <v>4523</v>
      </c>
      <c r="H134" s="120" t="str">
        <f t="shared" si="6"/>
        <v>02205036</v>
      </c>
      <c r="I134" s="185">
        <v>0</v>
      </c>
    </row>
    <row r="135" spans="1:9" hidden="1" x14ac:dyDescent="0.25">
      <c r="A135" t="str">
        <f t="shared" si="7"/>
        <v>DAIHATSUROCKY</v>
      </c>
      <c r="B135" s="117" t="s">
        <v>4326</v>
      </c>
      <c r="C135" s="118" t="s">
        <v>4602</v>
      </c>
      <c r="D135" s="119" t="s">
        <v>4470</v>
      </c>
      <c r="E135" s="118" t="s">
        <v>4471</v>
      </c>
      <c r="F135" s="117" t="s">
        <v>4728</v>
      </c>
      <c r="G135" s="118" t="s">
        <v>4507</v>
      </c>
      <c r="H135" s="120" t="str">
        <f t="shared" si="6"/>
        <v>02202020</v>
      </c>
      <c r="I135" s="185">
        <v>0</v>
      </c>
    </row>
    <row r="136" spans="1:9" hidden="1" x14ac:dyDescent="0.25">
      <c r="A136" t="str">
        <f t="shared" si="7"/>
        <v>DAIHATSUSIRION</v>
      </c>
      <c r="B136" s="117" t="s">
        <v>4326</v>
      </c>
      <c r="C136" s="118" t="s">
        <v>4602</v>
      </c>
      <c r="D136" s="119" t="s">
        <v>4467</v>
      </c>
      <c r="E136" s="118" t="s">
        <v>4468</v>
      </c>
      <c r="F136" s="117" t="s">
        <v>4725</v>
      </c>
      <c r="G136" s="118" t="s">
        <v>4486</v>
      </c>
      <c r="H136" s="120" t="str">
        <f t="shared" si="6"/>
        <v>02201008</v>
      </c>
      <c r="I136" s="185">
        <v>0</v>
      </c>
    </row>
    <row r="137" spans="1:9" hidden="1" x14ac:dyDescent="0.25">
      <c r="A137" t="str">
        <f t="shared" si="7"/>
        <v>DAIHATSUTERIOS</v>
      </c>
      <c r="B137" s="117" t="s">
        <v>4326</v>
      </c>
      <c r="C137" s="118" t="s">
        <v>4602</v>
      </c>
      <c r="D137" s="119" t="s">
        <v>4470</v>
      </c>
      <c r="E137" s="118" t="s">
        <v>4471</v>
      </c>
      <c r="F137" s="117" t="s">
        <v>4729</v>
      </c>
      <c r="G137" s="118" t="s">
        <v>4508</v>
      </c>
      <c r="H137" s="120" t="str">
        <f t="shared" si="6"/>
        <v>02202021</v>
      </c>
      <c r="I137" s="185">
        <v>0</v>
      </c>
    </row>
    <row r="138" spans="1:9" hidden="1" x14ac:dyDescent="0.25">
      <c r="A138" t="str">
        <f t="shared" si="7"/>
        <v>DAIHATSUV116</v>
      </c>
      <c r="B138" s="117" t="s">
        <v>4326</v>
      </c>
      <c r="C138" s="118" t="s">
        <v>4602</v>
      </c>
      <c r="D138" s="119" t="s">
        <v>4455</v>
      </c>
      <c r="E138" s="118" t="s">
        <v>4693</v>
      </c>
      <c r="F138" s="117" t="s">
        <v>4736</v>
      </c>
      <c r="G138" s="118" t="s">
        <v>4492</v>
      </c>
      <c r="H138" s="120" t="str">
        <f t="shared" si="6"/>
        <v>02208011</v>
      </c>
      <c r="I138" s="185">
        <v>0</v>
      </c>
    </row>
    <row r="139" spans="1:9" hidden="1" x14ac:dyDescent="0.25">
      <c r="A139" t="str">
        <f t="shared" si="7"/>
        <v>DAIHATSUV118</v>
      </c>
      <c r="B139" s="117" t="s">
        <v>4326</v>
      </c>
      <c r="C139" s="118" t="s">
        <v>4602</v>
      </c>
      <c r="D139" s="119" t="s">
        <v>4454</v>
      </c>
      <c r="E139" s="118" t="s">
        <v>4685</v>
      </c>
      <c r="F139" s="117" t="s">
        <v>4734</v>
      </c>
      <c r="G139" s="118" t="s">
        <v>4477</v>
      </c>
      <c r="H139" s="120" t="str">
        <f t="shared" si="6"/>
        <v>02206012</v>
      </c>
      <c r="I139" s="185">
        <v>0</v>
      </c>
    </row>
    <row r="140" spans="1:9" hidden="1" x14ac:dyDescent="0.25">
      <c r="A140" t="str">
        <f t="shared" si="7"/>
        <v>DAIHATSUV118LDJ2</v>
      </c>
      <c r="B140" s="117" t="s">
        <v>4326</v>
      </c>
      <c r="C140" s="118" t="s">
        <v>4602</v>
      </c>
      <c r="D140" s="119" t="s">
        <v>4455</v>
      </c>
      <c r="E140" s="118" t="s">
        <v>4693</v>
      </c>
      <c r="F140" s="117" t="s">
        <v>4740</v>
      </c>
      <c r="G140" s="118" t="s">
        <v>4479</v>
      </c>
      <c r="H140" s="120" t="str">
        <f t="shared" si="6"/>
        <v>0220803</v>
      </c>
      <c r="I140" s="185">
        <v>0</v>
      </c>
    </row>
    <row r="141" spans="1:9" hidden="1" x14ac:dyDescent="0.25">
      <c r="A141" t="str">
        <f t="shared" si="7"/>
        <v>DAIHATSUV12</v>
      </c>
      <c r="B141" s="117" t="s">
        <v>4326</v>
      </c>
      <c r="C141" s="118" t="s">
        <v>4602</v>
      </c>
      <c r="D141" s="119" t="s">
        <v>4455</v>
      </c>
      <c r="E141" s="118" t="s">
        <v>4693</v>
      </c>
      <c r="F141" s="117" t="s">
        <v>4737</v>
      </c>
      <c r="G141" s="118" t="s">
        <v>4493</v>
      </c>
      <c r="H141" s="120" t="str">
        <f t="shared" si="6"/>
        <v>02208013</v>
      </c>
      <c r="I141" s="185">
        <v>0</v>
      </c>
    </row>
    <row r="142" spans="1:9" hidden="1" x14ac:dyDescent="0.25">
      <c r="A142" t="str">
        <f t="shared" si="7"/>
        <v>DAIHATSUV58</v>
      </c>
      <c r="B142" s="117" t="s">
        <v>4326</v>
      </c>
      <c r="C142" s="118" t="s">
        <v>4602</v>
      </c>
      <c r="D142" s="119" t="s">
        <v>4455</v>
      </c>
      <c r="E142" s="118" t="s">
        <v>4693</v>
      </c>
      <c r="F142" s="117" t="s">
        <v>4738</v>
      </c>
      <c r="G142" s="118" t="s">
        <v>4494</v>
      </c>
      <c r="H142" s="120" t="str">
        <f t="shared" si="6"/>
        <v>02208014</v>
      </c>
      <c r="I142" s="185">
        <v>0</v>
      </c>
    </row>
    <row r="143" spans="1:9" hidden="1" x14ac:dyDescent="0.25">
      <c r="A143" t="str">
        <f t="shared" si="7"/>
        <v>DAIHATSUV99</v>
      </c>
      <c r="B143" s="117" t="s">
        <v>4326</v>
      </c>
      <c r="C143" s="118" t="s">
        <v>4602</v>
      </c>
      <c r="D143" s="119" t="s">
        <v>4455</v>
      </c>
      <c r="E143" s="118" t="s">
        <v>4693</v>
      </c>
      <c r="F143" s="117" t="s">
        <v>4739</v>
      </c>
      <c r="G143" s="118" t="s">
        <v>4497</v>
      </c>
      <c r="H143" s="120" t="str">
        <f t="shared" si="6"/>
        <v>02208015</v>
      </c>
      <c r="I143" s="185">
        <v>0</v>
      </c>
    </row>
    <row r="144" spans="1:9" hidden="1" x14ac:dyDescent="0.25">
      <c r="A144" t="str">
        <f t="shared" si="7"/>
        <v xml:space="preserve">DAIHATSUVAN </v>
      </c>
      <c r="B144" s="117" t="s">
        <v>4326</v>
      </c>
      <c r="C144" s="118" t="s">
        <v>4602</v>
      </c>
      <c r="D144" s="119" t="s">
        <v>4454</v>
      </c>
      <c r="E144" s="118" t="s">
        <v>4685</v>
      </c>
      <c r="F144" s="117" t="s">
        <v>4735</v>
      </c>
      <c r="G144" s="118" t="s">
        <v>4518</v>
      </c>
      <c r="H144" s="120" t="str">
        <f t="shared" si="6"/>
        <v>02206032</v>
      </c>
      <c r="I144" s="185">
        <v>0</v>
      </c>
    </row>
    <row r="145" spans="1:9" hidden="1" x14ac:dyDescent="0.25">
      <c r="A145" t="str">
        <f t="shared" si="7"/>
        <v>DAIHATSUYRV</v>
      </c>
      <c r="B145" s="117" t="s">
        <v>4326</v>
      </c>
      <c r="C145" s="118" t="s">
        <v>4602</v>
      </c>
      <c r="D145" s="119" t="s">
        <v>4470</v>
      </c>
      <c r="E145" s="118" t="s">
        <v>4471</v>
      </c>
      <c r="F145" s="117" t="s">
        <v>4730</v>
      </c>
      <c r="G145" s="118" t="s">
        <v>4602</v>
      </c>
      <c r="H145" s="120" t="str">
        <f t="shared" si="6"/>
        <v>02202022</v>
      </c>
      <c r="I145" s="185">
        <v>0</v>
      </c>
    </row>
    <row r="146" spans="1:9" hidden="1" x14ac:dyDescent="0.25">
      <c r="A146" t="str">
        <f t="shared" si="7"/>
        <v>DODGE600</v>
      </c>
      <c r="B146" s="117" t="s">
        <v>4328</v>
      </c>
      <c r="C146" s="118" t="s">
        <v>4510</v>
      </c>
      <c r="D146" s="119" t="s">
        <v>4456</v>
      </c>
      <c r="E146" s="118" t="s">
        <v>4414</v>
      </c>
      <c r="F146" s="117" t="s">
        <v>4759</v>
      </c>
      <c r="G146" s="118" t="s">
        <v>4493</v>
      </c>
      <c r="H146" s="120" t="str">
        <f t="shared" si="6"/>
        <v>02410013</v>
      </c>
      <c r="I146" s="185">
        <v>0</v>
      </c>
    </row>
    <row r="147" spans="1:9" hidden="1" x14ac:dyDescent="0.25">
      <c r="A147" t="str">
        <f t="shared" si="7"/>
        <v>DODGE2500</v>
      </c>
      <c r="B147" s="117" t="s">
        <v>4328</v>
      </c>
      <c r="C147" s="118" t="s">
        <v>4510</v>
      </c>
      <c r="D147" s="119" t="s">
        <v>4373</v>
      </c>
      <c r="E147" s="118" t="s">
        <v>4481</v>
      </c>
      <c r="F147" s="117" t="s">
        <v>4752</v>
      </c>
      <c r="G147" s="118" t="s">
        <v>4521</v>
      </c>
      <c r="H147" s="120" t="str">
        <f t="shared" si="6"/>
        <v>02405035</v>
      </c>
      <c r="I147" s="185">
        <v>0</v>
      </c>
    </row>
    <row r="148" spans="1:9" hidden="1" x14ac:dyDescent="0.25">
      <c r="A148" t="str">
        <f t="shared" si="7"/>
        <v xml:space="preserve">DODGE100 PICK UP </v>
      </c>
      <c r="B148" s="117" t="s">
        <v>4328</v>
      </c>
      <c r="C148" s="118" t="s">
        <v>4510</v>
      </c>
      <c r="D148" s="119" t="s">
        <v>4373</v>
      </c>
      <c r="E148" s="118" t="s">
        <v>4481</v>
      </c>
      <c r="F148" s="117" t="s">
        <v>4751</v>
      </c>
      <c r="G148" s="118" t="s">
        <v>4520</v>
      </c>
      <c r="H148" s="120" t="str">
        <f t="shared" si="6"/>
        <v>02405034</v>
      </c>
      <c r="I148" s="185">
        <v>0</v>
      </c>
    </row>
    <row r="149" spans="1:9" hidden="1" x14ac:dyDescent="0.25">
      <c r="A149" t="str">
        <f t="shared" si="7"/>
        <v>DODGECARAVAN</v>
      </c>
      <c r="B149" s="117" t="s">
        <v>4328</v>
      </c>
      <c r="C149" s="118" t="s">
        <v>4510</v>
      </c>
      <c r="D149" s="119" t="s">
        <v>4470</v>
      </c>
      <c r="E149" s="118" t="s">
        <v>4471</v>
      </c>
      <c r="F149" s="117" t="s">
        <v>4715</v>
      </c>
      <c r="G149" s="118" t="s">
        <v>4473</v>
      </c>
      <c r="H149" s="120" t="str">
        <f t="shared" si="6"/>
        <v>02402004</v>
      </c>
      <c r="I149" s="185">
        <v>0</v>
      </c>
    </row>
    <row r="150" spans="1:9" hidden="1" x14ac:dyDescent="0.25">
      <c r="A150" t="str">
        <f t="shared" si="7"/>
        <v>DODGECLUB CAB</v>
      </c>
      <c r="B150" s="117" t="s">
        <v>4328</v>
      </c>
      <c r="C150" s="118" t="s">
        <v>4510</v>
      </c>
      <c r="D150" s="119" t="s">
        <v>4373</v>
      </c>
      <c r="E150" s="118" t="s">
        <v>4481</v>
      </c>
      <c r="F150" s="117" t="s">
        <v>4753</v>
      </c>
      <c r="G150" s="118" t="s">
        <v>4524</v>
      </c>
      <c r="H150" s="120" t="str">
        <f t="shared" si="6"/>
        <v>02405037</v>
      </c>
      <c r="I150" s="185">
        <v>0</v>
      </c>
    </row>
    <row r="151" spans="1:9" hidden="1" x14ac:dyDescent="0.25">
      <c r="A151" t="str">
        <f t="shared" si="7"/>
        <v>DODGED100</v>
      </c>
      <c r="B151" s="117" t="s">
        <v>4328</v>
      </c>
      <c r="C151" s="118" t="s">
        <v>4510</v>
      </c>
      <c r="D151" s="119" t="s">
        <v>4373</v>
      </c>
      <c r="E151" s="118" t="s">
        <v>4481</v>
      </c>
      <c r="F151" s="117" t="s">
        <v>4754</v>
      </c>
      <c r="G151" s="118" t="s">
        <v>4525</v>
      </c>
      <c r="H151" s="120" t="str">
        <f t="shared" si="6"/>
        <v>02405038</v>
      </c>
      <c r="I151" s="185">
        <v>0</v>
      </c>
    </row>
    <row r="152" spans="1:9" hidden="1" x14ac:dyDescent="0.25">
      <c r="A152" t="str">
        <f t="shared" si="7"/>
        <v>DODGEDAKOTA</v>
      </c>
      <c r="B152" s="117" t="s">
        <v>4328</v>
      </c>
      <c r="C152" s="118" t="s">
        <v>4510</v>
      </c>
      <c r="D152" s="119" t="s">
        <v>4373</v>
      </c>
      <c r="E152" s="118" t="s">
        <v>4481</v>
      </c>
      <c r="F152" s="117" t="s">
        <v>4749</v>
      </c>
      <c r="G152" s="118" t="s">
        <v>4509</v>
      </c>
      <c r="H152" s="120" t="str">
        <f t="shared" si="6"/>
        <v>02405023</v>
      </c>
      <c r="I152" s="185">
        <v>0</v>
      </c>
    </row>
    <row r="153" spans="1:9" hidden="1" x14ac:dyDescent="0.25">
      <c r="A153" t="str">
        <f t="shared" si="7"/>
        <v>DODGEDH7H41</v>
      </c>
      <c r="B153" s="117" t="s">
        <v>4328</v>
      </c>
      <c r="C153" s="118" t="s">
        <v>4510</v>
      </c>
      <c r="D153" s="119" t="s">
        <v>4373</v>
      </c>
      <c r="E153" s="118" t="s">
        <v>4481</v>
      </c>
      <c r="F153" s="117" t="s">
        <v>4756</v>
      </c>
      <c r="G153" s="118" t="s">
        <v>4536</v>
      </c>
      <c r="H153" s="120" t="str">
        <f t="shared" si="6"/>
        <v>02405048</v>
      </c>
      <c r="I153" s="185">
        <v>0</v>
      </c>
    </row>
    <row r="154" spans="1:9" hidden="1" x14ac:dyDescent="0.25">
      <c r="A154" t="str">
        <f t="shared" si="7"/>
        <v>DODGEFARGO</v>
      </c>
      <c r="B154" s="117" t="s">
        <v>4328</v>
      </c>
      <c r="C154" s="118" t="s">
        <v>4510</v>
      </c>
      <c r="D154" s="119" t="s">
        <v>4373</v>
      </c>
      <c r="E154" s="118" t="s">
        <v>4481</v>
      </c>
      <c r="F154" s="117" t="s">
        <v>4750</v>
      </c>
      <c r="G154" s="118" t="s">
        <v>4514</v>
      </c>
      <c r="H154" s="120" t="str">
        <f t="shared" si="6"/>
        <v>02405028</v>
      </c>
      <c r="I154" s="185">
        <v>0</v>
      </c>
    </row>
    <row r="155" spans="1:9" hidden="1" x14ac:dyDescent="0.25">
      <c r="A155" t="str">
        <f t="shared" si="7"/>
        <v>DODGEGRAND CARAVAN</v>
      </c>
      <c r="B155" s="117" t="s">
        <v>4328</v>
      </c>
      <c r="C155" s="118" t="s">
        <v>4510</v>
      </c>
      <c r="D155" s="119" t="s">
        <v>4470</v>
      </c>
      <c r="E155" s="118" t="s">
        <v>4471</v>
      </c>
      <c r="F155" s="117" t="s">
        <v>4717</v>
      </c>
      <c r="G155" s="118" t="s">
        <v>4529</v>
      </c>
      <c r="H155" s="120" t="str">
        <f t="shared" si="6"/>
        <v>02402041</v>
      </c>
      <c r="I155" s="185">
        <v>0</v>
      </c>
    </row>
    <row r="156" spans="1:9" hidden="1" x14ac:dyDescent="0.25">
      <c r="A156" t="str">
        <f t="shared" si="7"/>
        <v>DODGEGRAND VOYAGER</v>
      </c>
      <c r="B156" s="117" t="s">
        <v>4328</v>
      </c>
      <c r="C156" s="118" t="s">
        <v>4510</v>
      </c>
      <c r="D156" s="119" t="s">
        <v>4470</v>
      </c>
      <c r="E156" s="118" t="s">
        <v>4471</v>
      </c>
      <c r="F156" s="117" t="s">
        <v>4746</v>
      </c>
      <c r="G156" s="118" t="s">
        <v>4530</v>
      </c>
      <c r="H156" s="120" t="str">
        <f t="shared" si="6"/>
        <v>02402042</v>
      </c>
      <c r="I156" s="185">
        <v>0</v>
      </c>
    </row>
    <row r="157" spans="1:9" hidden="1" x14ac:dyDescent="0.25">
      <c r="A157" t="str">
        <f t="shared" si="7"/>
        <v>DODGEJOURNEY</v>
      </c>
      <c r="B157" s="117" t="s">
        <v>4328</v>
      </c>
      <c r="C157" s="118" t="s">
        <v>4510</v>
      </c>
      <c r="D157" s="119" t="s">
        <v>4470</v>
      </c>
      <c r="E157" s="118" t="s">
        <v>4471</v>
      </c>
      <c r="F157" s="117" t="s">
        <v>4744</v>
      </c>
      <c r="G157" s="118" t="s">
        <v>4497</v>
      </c>
      <c r="H157" s="120" t="str">
        <f t="shared" si="6"/>
        <v>02402015</v>
      </c>
      <c r="I157" s="185">
        <v>0</v>
      </c>
    </row>
    <row r="158" spans="1:9" hidden="1" x14ac:dyDescent="0.25">
      <c r="A158" t="str">
        <f t="shared" si="7"/>
        <v>DODGER35</v>
      </c>
      <c r="B158" s="117" t="s">
        <v>4328</v>
      </c>
      <c r="C158" s="118" t="s">
        <v>4510</v>
      </c>
      <c r="D158" s="119" t="s">
        <v>4373</v>
      </c>
      <c r="E158" s="118" t="s">
        <v>4481</v>
      </c>
      <c r="F158" s="117" t="s">
        <v>4755</v>
      </c>
      <c r="G158" s="118" t="s">
        <v>4528</v>
      </c>
      <c r="H158" s="120" t="str">
        <f t="shared" si="6"/>
        <v>02405040</v>
      </c>
      <c r="I158" s="185">
        <v>0</v>
      </c>
    </row>
    <row r="159" spans="1:9" hidden="1" x14ac:dyDescent="0.25">
      <c r="A159" t="str">
        <f t="shared" si="7"/>
        <v>DODGERAM</v>
      </c>
      <c r="B159" s="117" t="s">
        <v>4328</v>
      </c>
      <c r="C159" s="118" t="s">
        <v>4510</v>
      </c>
      <c r="D159" s="119" t="s">
        <v>4373</v>
      </c>
      <c r="E159" s="118" t="s">
        <v>4481</v>
      </c>
      <c r="F159" s="117" t="s">
        <v>4748</v>
      </c>
      <c r="G159" s="118" t="s">
        <v>4499</v>
      </c>
      <c r="H159" s="120" t="str">
        <f t="shared" si="6"/>
        <v>02405017</v>
      </c>
      <c r="I159" s="185">
        <v>0</v>
      </c>
    </row>
    <row r="160" spans="1:9" hidden="1" x14ac:dyDescent="0.25">
      <c r="A160" t="str">
        <f t="shared" si="7"/>
        <v xml:space="preserve">DODGETRADES VAN </v>
      </c>
      <c r="B160" s="117" t="s">
        <v>4328</v>
      </c>
      <c r="C160" s="118" t="s">
        <v>4510</v>
      </c>
      <c r="D160" s="119" t="s">
        <v>4454</v>
      </c>
      <c r="E160" s="118" t="s">
        <v>4685</v>
      </c>
      <c r="F160" s="117" t="s">
        <v>4757</v>
      </c>
      <c r="G160" s="118" t="s">
        <v>4532</v>
      </c>
      <c r="H160" s="120" t="str">
        <f t="shared" si="6"/>
        <v>02406044</v>
      </c>
      <c r="I160" s="185">
        <v>0</v>
      </c>
    </row>
    <row r="161" spans="1:9" hidden="1" x14ac:dyDescent="0.25">
      <c r="A161" t="str">
        <f t="shared" si="7"/>
        <v xml:space="preserve">DODGEVAN </v>
      </c>
      <c r="B161" s="117" t="s">
        <v>4328</v>
      </c>
      <c r="C161" s="118" t="s">
        <v>4510</v>
      </c>
      <c r="D161" s="119" t="s">
        <v>4454</v>
      </c>
      <c r="E161" s="118" t="s">
        <v>4685</v>
      </c>
      <c r="F161" s="117" t="s">
        <v>4735</v>
      </c>
      <c r="G161" s="118" t="s">
        <v>4533</v>
      </c>
      <c r="H161" s="120" t="str">
        <f t="shared" si="6"/>
        <v>02406045</v>
      </c>
      <c r="I161" s="185">
        <v>0</v>
      </c>
    </row>
    <row r="162" spans="1:9" hidden="1" x14ac:dyDescent="0.25">
      <c r="A162" t="str">
        <f t="shared" si="7"/>
        <v xml:space="preserve">DODGEVANS-RAM </v>
      </c>
      <c r="B162" s="117" t="s">
        <v>4328</v>
      </c>
      <c r="C162" s="118" t="s">
        <v>4510</v>
      </c>
      <c r="D162" s="119" t="s">
        <v>4454</v>
      </c>
      <c r="E162" s="118" t="s">
        <v>4685</v>
      </c>
      <c r="F162" s="117" t="s">
        <v>4758</v>
      </c>
      <c r="G162" s="118" t="s">
        <v>4534</v>
      </c>
      <c r="H162" s="120" t="str">
        <f t="shared" si="6"/>
        <v>02406046</v>
      </c>
      <c r="I162" s="185">
        <v>0</v>
      </c>
    </row>
    <row r="163" spans="1:9" hidden="1" x14ac:dyDescent="0.25">
      <c r="A163" t="str">
        <f t="shared" si="7"/>
        <v>DODGECALIBER</v>
      </c>
      <c r="B163" s="117" t="s">
        <v>4328</v>
      </c>
      <c r="C163" s="118" t="s">
        <v>4510</v>
      </c>
      <c r="D163" s="119" t="s">
        <v>4470</v>
      </c>
      <c r="E163" s="118" t="s">
        <v>4471</v>
      </c>
      <c r="F163" s="117" t="s">
        <v>4747</v>
      </c>
      <c r="G163" s="118" t="s">
        <v>4535</v>
      </c>
      <c r="H163" s="120" t="str">
        <f t="shared" si="6"/>
        <v>02402047</v>
      </c>
      <c r="I163" s="185">
        <v>0</v>
      </c>
    </row>
    <row r="164" spans="1:9" hidden="1" x14ac:dyDescent="0.25">
      <c r="A164" t="str">
        <f t="shared" si="7"/>
        <v>DODGENITRO</v>
      </c>
      <c r="B164" s="117" t="s">
        <v>4328</v>
      </c>
      <c r="C164" s="118" t="s">
        <v>4510</v>
      </c>
      <c r="D164" s="119" t="s">
        <v>4470</v>
      </c>
      <c r="E164" s="118" t="s">
        <v>4471</v>
      </c>
      <c r="F164" s="117" t="s">
        <v>4745</v>
      </c>
      <c r="G164" s="118" t="s">
        <v>4498</v>
      </c>
      <c r="H164" s="120" t="str">
        <f t="shared" si="6"/>
        <v>02402016</v>
      </c>
      <c r="I164" s="185">
        <v>0</v>
      </c>
    </row>
    <row r="165" spans="1:9" hidden="1" x14ac:dyDescent="0.25">
      <c r="A165" t="str">
        <f t="shared" si="7"/>
        <v>DODGEPICK UP</v>
      </c>
      <c r="B165" s="117" t="s">
        <v>4328</v>
      </c>
      <c r="C165" s="118" t="s">
        <v>4510</v>
      </c>
      <c r="D165" s="119" t="s">
        <v>4373</v>
      </c>
      <c r="E165" s="118" t="s">
        <v>4481</v>
      </c>
      <c r="F165" s="117" t="s">
        <v>4373</v>
      </c>
      <c r="G165" s="118" t="s">
        <v>4526</v>
      </c>
      <c r="H165" s="120" t="str">
        <f t="shared" si="6"/>
        <v>02405039</v>
      </c>
      <c r="I165" s="185">
        <v>0</v>
      </c>
    </row>
    <row r="166" spans="1:9" hidden="1" x14ac:dyDescent="0.25">
      <c r="A166" t="str">
        <f t="shared" si="7"/>
        <v>FABRICACION_NACIONALFURGON</v>
      </c>
      <c r="B166" s="117" t="s">
        <v>6055</v>
      </c>
      <c r="C166" s="118" t="s">
        <v>4690</v>
      </c>
      <c r="D166" s="119" t="s">
        <v>4484</v>
      </c>
      <c r="E166" s="118" t="s">
        <v>4485</v>
      </c>
      <c r="F166" s="117" t="s">
        <v>4377</v>
      </c>
      <c r="G166" s="118" t="s">
        <v>5863</v>
      </c>
      <c r="H166" s="120" t="str">
        <f t="shared" si="6"/>
        <v>09707196</v>
      </c>
      <c r="I166" s="185">
        <v>0</v>
      </c>
    </row>
    <row r="167" spans="1:9" hidden="1" x14ac:dyDescent="0.25">
      <c r="A167" t="str">
        <f t="shared" si="7"/>
        <v>FABRICACION_NACIONALREMOLQUE</v>
      </c>
      <c r="B167" s="124" t="s">
        <v>6055</v>
      </c>
      <c r="C167" s="124" t="s">
        <v>5952</v>
      </c>
      <c r="D167" s="125" t="s">
        <v>4484</v>
      </c>
      <c r="E167" s="118" t="s">
        <v>4485</v>
      </c>
      <c r="F167" s="124" t="s">
        <v>4370</v>
      </c>
      <c r="G167" s="124" t="s">
        <v>4469</v>
      </c>
      <c r="H167" s="120" t="str">
        <f t="shared" si="6"/>
        <v>37507001</v>
      </c>
      <c r="I167" s="185">
        <v>0</v>
      </c>
    </row>
    <row r="168" spans="1:9" hidden="1" x14ac:dyDescent="0.25">
      <c r="A168" t="str">
        <f t="shared" si="7"/>
        <v>FABRICACION_NACIONALVAGONETA</v>
      </c>
      <c r="B168" s="117" t="s">
        <v>6055</v>
      </c>
      <c r="C168" s="118" t="s">
        <v>4690</v>
      </c>
      <c r="D168" s="119" t="s">
        <v>4484</v>
      </c>
      <c r="E168" s="118" t="s">
        <v>4485</v>
      </c>
      <c r="F168" s="117" t="s">
        <v>5861</v>
      </c>
      <c r="G168" s="118" t="s">
        <v>5862</v>
      </c>
      <c r="H168" s="120" t="str">
        <f t="shared" si="6"/>
        <v>09707186</v>
      </c>
      <c r="I168" s="185">
        <v>0</v>
      </c>
    </row>
    <row r="169" spans="1:9" hidden="1" x14ac:dyDescent="0.25">
      <c r="A169" t="str">
        <f t="shared" si="7"/>
        <v>FIAT130</v>
      </c>
      <c r="B169" s="117" t="s">
        <v>4329</v>
      </c>
      <c r="C169" s="118" t="s">
        <v>4514</v>
      </c>
      <c r="D169" s="119" t="s">
        <v>4455</v>
      </c>
      <c r="E169" s="118" t="s">
        <v>4693</v>
      </c>
      <c r="F169" s="117" t="s">
        <v>4768</v>
      </c>
      <c r="G169" s="118" t="s">
        <v>4520</v>
      </c>
      <c r="H169" s="120" t="str">
        <f t="shared" si="6"/>
        <v>02808034</v>
      </c>
      <c r="I169" s="185">
        <v>0</v>
      </c>
    </row>
    <row r="170" spans="1:9" hidden="1" x14ac:dyDescent="0.25">
      <c r="A170" t="str">
        <f t="shared" si="7"/>
        <v>FIAT131</v>
      </c>
      <c r="B170" s="117" t="s">
        <v>4329</v>
      </c>
      <c r="C170" s="118" t="s">
        <v>4514</v>
      </c>
      <c r="D170" s="119" t="s">
        <v>4455</v>
      </c>
      <c r="E170" s="118" t="s">
        <v>4693</v>
      </c>
      <c r="F170" s="117" t="s">
        <v>4769</v>
      </c>
      <c r="G170" s="118" t="s">
        <v>4521</v>
      </c>
      <c r="H170" s="120" t="str">
        <f t="shared" si="6"/>
        <v>02808035</v>
      </c>
      <c r="I170" s="185">
        <v>0</v>
      </c>
    </row>
    <row r="171" spans="1:9" hidden="1" x14ac:dyDescent="0.25">
      <c r="A171" t="str">
        <f t="shared" si="7"/>
        <v xml:space="preserve">FIATCROMA </v>
      </c>
      <c r="B171" s="117" t="s">
        <v>4329</v>
      </c>
      <c r="C171" s="118" t="s">
        <v>4514</v>
      </c>
      <c r="D171" s="119" t="s">
        <v>4470</v>
      </c>
      <c r="E171" s="118" t="s">
        <v>4471</v>
      </c>
      <c r="F171" s="117" t="s">
        <v>4762</v>
      </c>
      <c r="G171" s="118" t="s">
        <v>4529</v>
      </c>
      <c r="H171" s="120" t="str">
        <f t="shared" si="6"/>
        <v>02802041</v>
      </c>
      <c r="I171" s="185">
        <v>0</v>
      </c>
    </row>
    <row r="172" spans="1:9" hidden="1" x14ac:dyDescent="0.25">
      <c r="A172" t="str">
        <f t="shared" si="7"/>
        <v>FIATDOBLO</v>
      </c>
      <c r="B172" s="117" t="s">
        <v>4329</v>
      </c>
      <c r="C172" s="118" t="s">
        <v>4514</v>
      </c>
      <c r="D172" s="119" t="s">
        <v>4470</v>
      </c>
      <c r="E172" s="118" t="s">
        <v>4471</v>
      </c>
      <c r="F172" s="117" t="s">
        <v>4764</v>
      </c>
      <c r="G172" s="118" t="s">
        <v>4532</v>
      </c>
      <c r="H172" s="120" t="str">
        <f t="shared" si="6"/>
        <v>02802044</v>
      </c>
      <c r="I172" s="185">
        <v>0</v>
      </c>
    </row>
    <row r="173" spans="1:9" hidden="1" x14ac:dyDescent="0.25">
      <c r="A173" t="str">
        <f t="shared" si="7"/>
        <v>FIATDUCATO</v>
      </c>
      <c r="B173" s="117" t="s">
        <v>4329</v>
      </c>
      <c r="C173" s="118" t="s">
        <v>4514</v>
      </c>
      <c r="D173" s="119" t="s">
        <v>4454</v>
      </c>
      <c r="E173" s="118" t="s">
        <v>4685</v>
      </c>
      <c r="F173" s="117" t="s">
        <v>4767</v>
      </c>
      <c r="G173" s="118" t="s">
        <v>4524</v>
      </c>
      <c r="H173" s="120" t="str">
        <f t="shared" si="6"/>
        <v>02806037</v>
      </c>
      <c r="I173" s="185">
        <v>0</v>
      </c>
    </row>
    <row r="174" spans="1:9" hidden="1" x14ac:dyDescent="0.25">
      <c r="A174" t="str">
        <f t="shared" si="7"/>
        <v>FIATFIORINO</v>
      </c>
      <c r="B174" s="117" t="s">
        <v>4329</v>
      </c>
      <c r="C174" s="118" t="s">
        <v>4514</v>
      </c>
      <c r="D174" s="119" t="s">
        <v>4470</v>
      </c>
      <c r="E174" s="118" t="s">
        <v>4471</v>
      </c>
      <c r="F174" s="117" t="s">
        <v>4763</v>
      </c>
      <c r="G174" s="118" t="s">
        <v>4531</v>
      </c>
      <c r="H174" s="120" t="str">
        <f t="shared" si="6"/>
        <v>02802043</v>
      </c>
      <c r="I174" s="185">
        <v>0</v>
      </c>
    </row>
    <row r="175" spans="1:9" hidden="1" x14ac:dyDescent="0.25">
      <c r="A175" t="str">
        <f t="shared" si="7"/>
        <v>FIATFIORINO</v>
      </c>
      <c r="B175" s="124" t="s">
        <v>4329</v>
      </c>
      <c r="C175" s="124" t="s">
        <v>4514</v>
      </c>
      <c r="D175" s="125" t="s">
        <v>4454</v>
      </c>
      <c r="E175" s="118" t="s">
        <v>4685</v>
      </c>
      <c r="F175" s="124" t="s">
        <v>4763</v>
      </c>
      <c r="G175" s="124" t="s">
        <v>4531</v>
      </c>
      <c r="H175" s="120" t="str">
        <f t="shared" si="6"/>
        <v>02806043</v>
      </c>
      <c r="I175" s="185">
        <v>0</v>
      </c>
    </row>
    <row r="176" spans="1:9" hidden="1" x14ac:dyDescent="0.25">
      <c r="A176" t="str">
        <f t="shared" si="7"/>
        <v>FIATPALIO</v>
      </c>
      <c r="B176" s="117" t="s">
        <v>4329</v>
      </c>
      <c r="C176" s="118" t="s">
        <v>4514</v>
      </c>
      <c r="D176" s="119" t="s">
        <v>4470</v>
      </c>
      <c r="E176" s="118" t="s">
        <v>4471</v>
      </c>
      <c r="F176" s="117" t="s">
        <v>4761</v>
      </c>
      <c r="G176" s="118" t="s">
        <v>4496</v>
      </c>
      <c r="H176" s="120" t="str">
        <f t="shared" si="6"/>
        <v>02802019</v>
      </c>
      <c r="I176" s="185">
        <v>0</v>
      </c>
    </row>
    <row r="177" spans="1:9" hidden="1" x14ac:dyDescent="0.25">
      <c r="A177" t="str">
        <f t="shared" si="7"/>
        <v>FIATSTRADA</v>
      </c>
      <c r="B177" s="117" t="s">
        <v>4329</v>
      </c>
      <c r="C177" s="118" t="s">
        <v>4514</v>
      </c>
      <c r="D177" s="119" t="s">
        <v>4373</v>
      </c>
      <c r="E177" s="118" t="s">
        <v>4481</v>
      </c>
      <c r="F177" s="117" t="s">
        <v>4765</v>
      </c>
      <c r="G177" s="118" t="s">
        <v>4517</v>
      </c>
      <c r="H177" s="120" t="str">
        <f t="shared" si="6"/>
        <v>02805031</v>
      </c>
      <c r="I177" s="185">
        <v>0</v>
      </c>
    </row>
    <row r="178" spans="1:9" hidden="1" x14ac:dyDescent="0.25">
      <c r="A178" t="str">
        <f t="shared" si="7"/>
        <v>FIATSTRADA WORKING</v>
      </c>
      <c r="B178" s="117" t="s">
        <v>4329</v>
      </c>
      <c r="C178" s="118" t="s">
        <v>4514</v>
      </c>
      <c r="D178" s="119" t="s">
        <v>4373</v>
      </c>
      <c r="E178" s="118" t="s">
        <v>4481</v>
      </c>
      <c r="F178" s="117" t="s">
        <v>4766</v>
      </c>
      <c r="G178" s="118" t="s">
        <v>4534</v>
      </c>
      <c r="H178" s="120" t="str">
        <f t="shared" si="6"/>
        <v>02805046</v>
      </c>
      <c r="I178" s="185">
        <v>0</v>
      </c>
    </row>
    <row r="179" spans="1:9" hidden="1" x14ac:dyDescent="0.25">
      <c r="A179" t="str">
        <f t="shared" si="7"/>
        <v>FORD250</v>
      </c>
      <c r="B179" s="117" t="s">
        <v>4330</v>
      </c>
      <c r="C179" s="118" t="s">
        <v>4516</v>
      </c>
      <c r="D179" s="119" t="s">
        <v>4373</v>
      </c>
      <c r="E179" s="118" t="s">
        <v>4481</v>
      </c>
      <c r="F179" s="117" t="s">
        <v>4883</v>
      </c>
      <c r="G179" s="118" t="s">
        <v>4884</v>
      </c>
      <c r="H179" s="120" t="str">
        <f t="shared" si="6"/>
        <v>03005114</v>
      </c>
      <c r="I179" s="185">
        <v>0</v>
      </c>
    </row>
    <row r="180" spans="1:9" hidden="1" x14ac:dyDescent="0.25">
      <c r="A180" t="str">
        <f t="shared" si="7"/>
        <v>FORD300</v>
      </c>
      <c r="B180" s="117" t="s">
        <v>4330</v>
      </c>
      <c r="C180" s="118" t="s">
        <v>4516</v>
      </c>
      <c r="D180" s="119" t="s">
        <v>4454</v>
      </c>
      <c r="E180" s="118" t="s">
        <v>4685</v>
      </c>
      <c r="F180" s="117" t="s">
        <v>4713</v>
      </c>
      <c r="G180" s="118" t="s">
        <v>4537</v>
      </c>
      <c r="H180" s="120" t="str">
        <f t="shared" si="6"/>
        <v>03006049</v>
      </c>
      <c r="I180" s="185">
        <v>0</v>
      </c>
    </row>
    <row r="181" spans="1:9" hidden="1" x14ac:dyDescent="0.25">
      <c r="A181" t="str">
        <f t="shared" si="7"/>
        <v>FORD350</v>
      </c>
      <c r="B181" s="117" t="s">
        <v>4330</v>
      </c>
      <c r="C181" s="118" t="s">
        <v>4516</v>
      </c>
      <c r="D181" s="119" t="s">
        <v>4454</v>
      </c>
      <c r="E181" s="118" t="s">
        <v>4685</v>
      </c>
      <c r="F181" s="117" t="s">
        <v>4914</v>
      </c>
      <c r="G181" s="118" t="s">
        <v>4538</v>
      </c>
      <c r="H181" s="120" t="str">
        <f t="shared" si="6"/>
        <v>03006050</v>
      </c>
      <c r="I181" s="185">
        <v>0</v>
      </c>
    </row>
    <row r="182" spans="1:9" hidden="1" x14ac:dyDescent="0.25">
      <c r="A182" t="str">
        <f t="shared" si="7"/>
        <v>FORD900</v>
      </c>
      <c r="B182" s="117" t="s">
        <v>4330</v>
      </c>
      <c r="C182" s="118" t="s">
        <v>4516</v>
      </c>
      <c r="D182" s="119" t="s">
        <v>4376</v>
      </c>
      <c r="E182" s="118" t="s">
        <v>4704</v>
      </c>
      <c r="F182" s="117" t="s">
        <v>4957</v>
      </c>
      <c r="G182" s="118" t="s">
        <v>4958</v>
      </c>
      <c r="H182" s="120" t="str">
        <f t="shared" si="6"/>
        <v>03011146</v>
      </c>
      <c r="I182" s="185">
        <v>0</v>
      </c>
    </row>
    <row r="183" spans="1:9" hidden="1" x14ac:dyDescent="0.25">
      <c r="A183" t="str">
        <f t="shared" si="7"/>
        <v>FORD2631</v>
      </c>
      <c r="B183" s="117" t="s">
        <v>4330</v>
      </c>
      <c r="C183" s="118" t="s">
        <v>4516</v>
      </c>
      <c r="D183" s="119" t="s">
        <v>4456</v>
      </c>
      <c r="E183" s="118" t="s">
        <v>4414</v>
      </c>
      <c r="F183" s="117" t="s">
        <v>4942</v>
      </c>
      <c r="G183" s="118" t="s">
        <v>4535</v>
      </c>
      <c r="H183" s="120" t="str">
        <f t="shared" si="6"/>
        <v>03010047</v>
      </c>
      <c r="I183" s="185">
        <v>0</v>
      </c>
    </row>
    <row r="184" spans="1:9" hidden="1" x14ac:dyDescent="0.25">
      <c r="A184" t="str">
        <f t="shared" si="7"/>
        <v>FORD4700</v>
      </c>
      <c r="B184" s="117" t="s">
        <v>4330</v>
      </c>
      <c r="C184" s="118" t="s">
        <v>4516</v>
      </c>
      <c r="D184" s="119" t="s">
        <v>4969</v>
      </c>
      <c r="E184" s="118" t="s">
        <v>4970</v>
      </c>
      <c r="F184" s="117" t="s">
        <v>4971</v>
      </c>
      <c r="G184" s="118" t="s">
        <v>4679</v>
      </c>
      <c r="H184" s="120" t="str">
        <f t="shared" si="6"/>
        <v>03012094</v>
      </c>
      <c r="I184" s="185">
        <v>0</v>
      </c>
    </row>
    <row r="185" spans="1:9" hidden="1" x14ac:dyDescent="0.25">
      <c r="A185" t="str">
        <f t="shared" si="7"/>
        <v>FORD6000</v>
      </c>
      <c r="B185" s="117" t="s">
        <v>4330</v>
      </c>
      <c r="C185" s="118" t="s">
        <v>4516</v>
      </c>
      <c r="D185" s="119" t="s">
        <v>4455</v>
      </c>
      <c r="E185" s="118" t="s">
        <v>4693</v>
      </c>
      <c r="F185" s="117" t="s">
        <v>4920</v>
      </c>
      <c r="G185" s="118" t="s">
        <v>4539</v>
      </c>
      <c r="H185" s="120" t="str">
        <f t="shared" si="6"/>
        <v>03008051</v>
      </c>
      <c r="I185" s="185">
        <v>0</v>
      </c>
    </row>
    <row r="186" spans="1:9" hidden="1" x14ac:dyDescent="0.25">
      <c r="A186" t="str">
        <f t="shared" si="7"/>
        <v>FORD7000</v>
      </c>
      <c r="B186" s="117" t="s">
        <v>4330</v>
      </c>
      <c r="C186" s="118" t="s">
        <v>4516</v>
      </c>
      <c r="D186" s="119" t="s">
        <v>4456</v>
      </c>
      <c r="E186" s="118" t="s">
        <v>4414</v>
      </c>
      <c r="F186" s="117" t="s">
        <v>4944</v>
      </c>
      <c r="G186" s="118" t="s">
        <v>4541</v>
      </c>
      <c r="H186" s="120" t="str">
        <f t="shared" si="6"/>
        <v>03010052</v>
      </c>
      <c r="I186" s="185">
        <v>0</v>
      </c>
    </row>
    <row r="187" spans="1:9" hidden="1" x14ac:dyDescent="0.25">
      <c r="A187" t="str">
        <f t="shared" si="7"/>
        <v>FORD7001</v>
      </c>
      <c r="B187" s="117" t="s">
        <v>4330</v>
      </c>
      <c r="C187" s="118" t="s">
        <v>4516</v>
      </c>
      <c r="D187" s="119" t="s">
        <v>4373</v>
      </c>
      <c r="E187" s="118" t="s">
        <v>4481</v>
      </c>
      <c r="F187" s="117" t="s">
        <v>4885</v>
      </c>
      <c r="G187" s="118" t="s">
        <v>4886</v>
      </c>
      <c r="H187" s="120" t="str">
        <f t="shared" si="6"/>
        <v>03005115</v>
      </c>
      <c r="I187" s="185">
        <v>0</v>
      </c>
    </row>
    <row r="188" spans="1:9" hidden="1" x14ac:dyDescent="0.25">
      <c r="A188" t="str">
        <f t="shared" si="7"/>
        <v>FORD7600</v>
      </c>
      <c r="B188" s="117" t="s">
        <v>4330</v>
      </c>
      <c r="C188" s="118" t="s">
        <v>4516</v>
      </c>
      <c r="D188" s="119" t="s">
        <v>4455</v>
      </c>
      <c r="E188" s="118" t="s">
        <v>4693</v>
      </c>
      <c r="F188" s="117" t="s">
        <v>4924</v>
      </c>
      <c r="G188" s="118" t="s">
        <v>4925</v>
      </c>
      <c r="H188" s="120" t="str">
        <f t="shared" si="6"/>
        <v>03008112</v>
      </c>
      <c r="I188" s="185">
        <v>0</v>
      </c>
    </row>
    <row r="189" spans="1:9" hidden="1" x14ac:dyDescent="0.25">
      <c r="A189" t="str">
        <f t="shared" si="7"/>
        <v>FORD8000</v>
      </c>
      <c r="B189" s="117" t="s">
        <v>4330</v>
      </c>
      <c r="C189" s="118" t="s">
        <v>4516</v>
      </c>
      <c r="D189" s="119" t="s">
        <v>2140</v>
      </c>
      <c r="E189" s="118" t="s">
        <v>4571</v>
      </c>
      <c r="F189" s="117" t="s">
        <v>4928</v>
      </c>
      <c r="G189" s="118" t="s">
        <v>4688</v>
      </c>
      <c r="H189" s="120" t="str">
        <f t="shared" si="6"/>
        <v>03009096</v>
      </c>
      <c r="I189" s="185">
        <v>0</v>
      </c>
    </row>
    <row r="190" spans="1:9" hidden="1" x14ac:dyDescent="0.25">
      <c r="A190" t="str">
        <f t="shared" si="7"/>
        <v>FORD9000</v>
      </c>
      <c r="B190" s="117" t="s">
        <v>4330</v>
      </c>
      <c r="C190" s="118" t="s">
        <v>4516</v>
      </c>
      <c r="D190" s="119" t="s">
        <v>2140</v>
      </c>
      <c r="E190" s="118" t="s">
        <v>4571</v>
      </c>
      <c r="F190" s="117" t="s">
        <v>4929</v>
      </c>
      <c r="G190" s="118" t="s">
        <v>4690</v>
      </c>
      <c r="H190" s="120" t="str">
        <f t="shared" si="6"/>
        <v>03009097</v>
      </c>
      <c r="I190" s="185">
        <v>0</v>
      </c>
    </row>
    <row r="191" spans="1:9" hidden="1" x14ac:dyDescent="0.25">
      <c r="A191" t="str">
        <f t="shared" si="7"/>
        <v>FORD1700BT</v>
      </c>
      <c r="B191" s="124" t="s">
        <v>4330</v>
      </c>
      <c r="C191" s="124" t="s">
        <v>4516</v>
      </c>
      <c r="D191" s="125" t="s">
        <v>4969</v>
      </c>
      <c r="E191" s="118" t="s">
        <v>4970</v>
      </c>
      <c r="F191" s="124" t="s">
        <v>5999</v>
      </c>
      <c r="G191" s="124" t="s">
        <v>5505</v>
      </c>
      <c r="H191" s="120" t="str">
        <f t="shared" si="6"/>
        <v>03012169</v>
      </c>
      <c r="I191" s="185">
        <v>0</v>
      </c>
    </row>
    <row r="192" spans="1:9" hidden="1" x14ac:dyDescent="0.25">
      <c r="A192" t="str">
        <f t="shared" si="7"/>
        <v>FORD26FT</v>
      </c>
      <c r="B192" s="117" t="s">
        <v>4330</v>
      </c>
      <c r="C192" s="118" t="s">
        <v>4516</v>
      </c>
      <c r="D192" s="119" t="s">
        <v>4456</v>
      </c>
      <c r="E192" s="118" t="s">
        <v>4414</v>
      </c>
      <c r="F192" s="117" t="s">
        <v>4943</v>
      </c>
      <c r="G192" s="118" t="s">
        <v>4536</v>
      </c>
      <c r="H192" s="120" t="str">
        <f t="shared" si="6"/>
        <v>03010048</v>
      </c>
      <c r="I192" s="185">
        <v>0</v>
      </c>
    </row>
    <row r="193" spans="1:9" hidden="1" x14ac:dyDescent="0.25">
      <c r="A193" t="str">
        <f t="shared" si="7"/>
        <v>FORDAEROMAX</v>
      </c>
      <c r="B193" s="117" t="s">
        <v>4330</v>
      </c>
      <c r="C193" s="118" t="s">
        <v>4516</v>
      </c>
      <c r="D193" s="119" t="s">
        <v>2140</v>
      </c>
      <c r="E193" s="118" t="s">
        <v>4571</v>
      </c>
      <c r="F193" s="117" t="s">
        <v>4927</v>
      </c>
      <c r="G193" s="118" t="s">
        <v>4671</v>
      </c>
      <c r="H193" s="120" t="str">
        <f t="shared" si="6"/>
        <v>03009087</v>
      </c>
      <c r="I193" s="185">
        <v>0</v>
      </c>
    </row>
    <row r="194" spans="1:9" hidden="1" x14ac:dyDescent="0.25">
      <c r="A194" t="str">
        <f t="shared" si="7"/>
        <v>FORDAEROSTAR</v>
      </c>
      <c r="B194" s="117" t="s">
        <v>4330</v>
      </c>
      <c r="C194" s="118" t="s">
        <v>4516</v>
      </c>
      <c r="D194" s="119" t="s">
        <v>4470</v>
      </c>
      <c r="E194" s="118" t="s">
        <v>4471</v>
      </c>
      <c r="F194" s="117" t="s">
        <v>4868</v>
      </c>
      <c r="G194" s="118" t="s">
        <v>4869</v>
      </c>
      <c r="H194" s="120" t="str">
        <f t="shared" si="6"/>
        <v>03002134</v>
      </c>
      <c r="I194" s="185">
        <v>0</v>
      </c>
    </row>
    <row r="195" spans="1:9" hidden="1" x14ac:dyDescent="0.25">
      <c r="A195" t="str">
        <f t="shared" si="7"/>
        <v>FORDAT9</v>
      </c>
      <c r="B195" s="124" t="s">
        <v>4330</v>
      </c>
      <c r="C195" s="124" t="s">
        <v>4516</v>
      </c>
      <c r="D195" s="125" t="s">
        <v>2140</v>
      </c>
      <c r="E195" s="118" t="s">
        <v>4571</v>
      </c>
      <c r="F195" s="124" t="s">
        <v>5985</v>
      </c>
      <c r="G195" s="124" t="s">
        <v>5503</v>
      </c>
      <c r="H195" s="120" t="str">
        <f t="shared" ref="H195:H258" si="8">CONCATENATE(C195,E195,G195)</f>
        <v>03009168</v>
      </c>
      <c r="I195" s="185">
        <v>0</v>
      </c>
    </row>
    <row r="196" spans="1:9" hidden="1" x14ac:dyDescent="0.25">
      <c r="A196" t="str">
        <f t="shared" ref="A196:A259" si="9">CONCATENATE(B196,F196)</f>
        <v>FORDB700</v>
      </c>
      <c r="B196" s="117" t="s">
        <v>4330</v>
      </c>
      <c r="C196" s="118" t="s">
        <v>4516</v>
      </c>
      <c r="D196" s="119" t="s">
        <v>4453</v>
      </c>
      <c r="E196" s="118" t="s">
        <v>4489</v>
      </c>
      <c r="F196" s="117" t="s">
        <v>4978</v>
      </c>
      <c r="G196" s="118" t="s">
        <v>4528</v>
      </c>
      <c r="H196" s="120" t="str">
        <f t="shared" si="8"/>
        <v>03015040</v>
      </c>
      <c r="I196" s="185">
        <v>0</v>
      </c>
    </row>
    <row r="197" spans="1:9" hidden="1" x14ac:dyDescent="0.25">
      <c r="A197" t="str">
        <f t="shared" si="9"/>
        <v>FORDBF</v>
      </c>
      <c r="B197" s="117" t="s">
        <v>4330</v>
      </c>
      <c r="C197" s="118" t="s">
        <v>4516</v>
      </c>
      <c r="D197" s="119" t="s">
        <v>4467</v>
      </c>
      <c r="E197" s="118" t="s">
        <v>4468</v>
      </c>
      <c r="F197" s="117" t="s">
        <v>4825</v>
      </c>
      <c r="G197" s="118" t="s">
        <v>4469</v>
      </c>
      <c r="H197" s="120" t="str">
        <f t="shared" si="8"/>
        <v>03001001</v>
      </c>
      <c r="I197" s="185">
        <v>0</v>
      </c>
    </row>
    <row r="198" spans="1:9" hidden="1" x14ac:dyDescent="0.25">
      <c r="A198" t="str">
        <f t="shared" si="9"/>
        <v>FORDBRONCO</v>
      </c>
      <c r="B198" s="117" t="s">
        <v>4330</v>
      </c>
      <c r="C198" s="118" t="s">
        <v>4516</v>
      </c>
      <c r="D198" s="119" t="s">
        <v>4470</v>
      </c>
      <c r="E198" s="118" t="s">
        <v>4471</v>
      </c>
      <c r="F198" s="117" t="s">
        <v>4860</v>
      </c>
      <c r="G198" s="118" t="s">
        <v>4563</v>
      </c>
      <c r="H198" s="120" t="str">
        <f t="shared" si="8"/>
        <v>03002077</v>
      </c>
      <c r="I198" s="185">
        <v>0</v>
      </c>
    </row>
    <row r="199" spans="1:9" hidden="1" x14ac:dyDescent="0.25">
      <c r="A199" t="str">
        <f t="shared" si="9"/>
        <v>FORDCAMION</v>
      </c>
      <c r="B199" s="117" t="s">
        <v>4330</v>
      </c>
      <c r="C199" s="118" t="s">
        <v>4516</v>
      </c>
      <c r="D199" s="119" t="s">
        <v>4456</v>
      </c>
      <c r="E199" s="118" t="s">
        <v>4414</v>
      </c>
      <c r="F199" s="117" t="s">
        <v>4374</v>
      </c>
      <c r="G199" s="118" t="s">
        <v>4952</v>
      </c>
      <c r="H199" s="120" t="str">
        <f t="shared" si="8"/>
        <v>03010164</v>
      </c>
      <c r="I199" s="185">
        <v>0</v>
      </c>
    </row>
    <row r="200" spans="1:9" hidden="1" x14ac:dyDescent="0.25">
      <c r="A200" t="str">
        <f t="shared" si="9"/>
        <v xml:space="preserve">FORDCAPRI </v>
      </c>
      <c r="B200" s="117" t="s">
        <v>4330</v>
      </c>
      <c r="C200" s="118" t="s">
        <v>4516</v>
      </c>
      <c r="D200" s="119" t="s">
        <v>4467</v>
      </c>
      <c r="E200" s="118" t="s">
        <v>4468</v>
      </c>
      <c r="F200" s="117" t="s">
        <v>4826</v>
      </c>
      <c r="G200" s="118" t="s">
        <v>4466</v>
      </c>
      <c r="H200" s="120" t="str">
        <f t="shared" si="8"/>
        <v>03001002</v>
      </c>
      <c r="I200" s="185">
        <v>0</v>
      </c>
    </row>
    <row r="201" spans="1:9" hidden="1" x14ac:dyDescent="0.25">
      <c r="A201" t="str">
        <f t="shared" si="9"/>
        <v>FORDCARGO</v>
      </c>
      <c r="B201" s="117" t="s">
        <v>4330</v>
      </c>
      <c r="C201" s="118" t="s">
        <v>4516</v>
      </c>
      <c r="D201" s="119" t="s">
        <v>4455</v>
      </c>
      <c r="E201" s="118" t="s">
        <v>4693</v>
      </c>
      <c r="F201" s="117" t="s">
        <v>4687</v>
      </c>
      <c r="G201" s="118" t="s">
        <v>4542</v>
      </c>
      <c r="H201" s="120" t="str">
        <f t="shared" si="8"/>
        <v>03008054</v>
      </c>
      <c r="I201" s="185">
        <v>0</v>
      </c>
    </row>
    <row r="202" spans="1:9" hidden="1" x14ac:dyDescent="0.25">
      <c r="A202" t="str">
        <f t="shared" si="9"/>
        <v>FORDCARTIER</v>
      </c>
      <c r="B202" s="117" t="s">
        <v>4330</v>
      </c>
      <c r="C202" s="118" t="s">
        <v>4516</v>
      </c>
      <c r="D202" s="119" t="s">
        <v>4467</v>
      </c>
      <c r="E202" s="118" t="s">
        <v>4468</v>
      </c>
      <c r="F202" s="117" t="s">
        <v>4827</v>
      </c>
      <c r="G202" s="118" t="s">
        <v>4472</v>
      </c>
      <c r="H202" s="120" t="str">
        <f t="shared" si="8"/>
        <v>03001003</v>
      </c>
      <c r="I202" s="185">
        <v>0</v>
      </c>
    </row>
    <row r="203" spans="1:9" hidden="1" x14ac:dyDescent="0.25">
      <c r="A203" t="str">
        <f t="shared" si="9"/>
        <v>FORDCF8000</v>
      </c>
      <c r="B203" s="117" t="s">
        <v>4330</v>
      </c>
      <c r="C203" s="118" t="s">
        <v>4516</v>
      </c>
      <c r="D203" s="119" t="s">
        <v>4456</v>
      </c>
      <c r="E203" s="118" t="s">
        <v>4414</v>
      </c>
      <c r="F203" s="117" t="s">
        <v>4945</v>
      </c>
      <c r="G203" s="118" t="s">
        <v>4698</v>
      </c>
      <c r="H203" s="120" t="str">
        <f t="shared" si="8"/>
        <v>03010056</v>
      </c>
      <c r="I203" s="185">
        <v>0</v>
      </c>
    </row>
    <row r="204" spans="1:9" hidden="1" x14ac:dyDescent="0.25">
      <c r="A204" t="str">
        <f t="shared" si="9"/>
        <v>FORDCLT</v>
      </c>
      <c r="B204" s="117" t="s">
        <v>4330</v>
      </c>
      <c r="C204" s="118" t="s">
        <v>4516</v>
      </c>
      <c r="D204" s="119" t="s">
        <v>4455</v>
      </c>
      <c r="E204" s="118" t="s">
        <v>4693</v>
      </c>
      <c r="F204" s="117" t="s">
        <v>4923</v>
      </c>
      <c r="G204" s="118" t="s">
        <v>4703</v>
      </c>
      <c r="H204" s="120" t="str">
        <f t="shared" si="8"/>
        <v>03008111</v>
      </c>
      <c r="I204" s="185">
        <v>0</v>
      </c>
    </row>
    <row r="205" spans="1:9" hidden="1" x14ac:dyDescent="0.25">
      <c r="A205" t="str">
        <f t="shared" si="9"/>
        <v xml:space="preserve">FORDCLUB WAGON </v>
      </c>
      <c r="B205" s="117" t="s">
        <v>4330</v>
      </c>
      <c r="C205" s="118" t="s">
        <v>4516</v>
      </c>
      <c r="D205" s="119" t="s">
        <v>4451</v>
      </c>
      <c r="E205" s="118" t="s">
        <v>4487</v>
      </c>
      <c r="F205" s="117" t="s">
        <v>4972</v>
      </c>
      <c r="G205" s="118" t="s">
        <v>4532</v>
      </c>
      <c r="H205" s="120" t="str">
        <f t="shared" si="8"/>
        <v>03013044</v>
      </c>
      <c r="I205" s="185">
        <v>0</v>
      </c>
    </row>
    <row r="206" spans="1:9" hidden="1" x14ac:dyDescent="0.25">
      <c r="A206" t="str">
        <f t="shared" si="9"/>
        <v>FORDCONTOUR</v>
      </c>
      <c r="B206" s="117" t="s">
        <v>4330</v>
      </c>
      <c r="C206" s="118" t="s">
        <v>4516</v>
      </c>
      <c r="D206" s="119" t="s">
        <v>4467</v>
      </c>
      <c r="E206" s="118" t="s">
        <v>4468</v>
      </c>
      <c r="F206" s="117" t="s">
        <v>4828</v>
      </c>
      <c r="G206" s="118" t="s">
        <v>4473</v>
      </c>
      <c r="H206" s="120" t="str">
        <f t="shared" si="8"/>
        <v>03001004</v>
      </c>
      <c r="I206" s="185">
        <v>0</v>
      </c>
    </row>
    <row r="207" spans="1:9" hidden="1" x14ac:dyDescent="0.25">
      <c r="A207" t="str">
        <f t="shared" si="9"/>
        <v xml:space="preserve">FORDCONVENTIONAL </v>
      </c>
      <c r="B207" s="117" t="s">
        <v>4330</v>
      </c>
      <c r="C207" s="118" t="s">
        <v>4516</v>
      </c>
      <c r="D207" s="119" t="s">
        <v>4456</v>
      </c>
      <c r="E207" s="118" t="s">
        <v>4414</v>
      </c>
      <c r="F207" s="117" t="s">
        <v>4979</v>
      </c>
      <c r="G207" s="118" t="s">
        <v>4661</v>
      </c>
      <c r="H207" s="120" t="str">
        <f t="shared" si="8"/>
        <v>03010057</v>
      </c>
      <c r="I207" s="185">
        <v>0</v>
      </c>
    </row>
    <row r="208" spans="1:9" hidden="1" x14ac:dyDescent="0.25">
      <c r="A208" t="str">
        <f t="shared" si="9"/>
        <v>FORDCORCEL</v>
      </c>
      <c r="B208" s="117" t="s">
        <v>4330</v>
      </c>
      <c r="C208" s="118" t="s">
        <v>4516</v>
      </c>
      <c r="D208" s="119" t="s">
        <v>4467</v>
      </c>
      <c r="E208" s="118" t="s">
        <v>4468</v>
      </c>
      <c r="F208" s="117" t="s">
        <v>4829</v>
      </c>
      <c r="G208" s="118" t="s">
        <v>4483</v>
      </c>
      <c r="H208" s="120" t="str">
        <f t="shared" si="8"/>
        <v>03001006</v>
      </c>
      <c r="I208" s="185">
        <v>0</v>
      </c>
    </row>
    <row r="209" spans="1:9" hidden="1" x14ac:dyDescent="0.25">
      <c r="A209" t="str">
        <f t="shared" si="9"/>
        <v>FORDCOURIER</v>
      </c>
      <c r="B209" s="117" t="s">
        <v>4330</v>
      </c>
      <c r="C209" s="118" t="s">
        <v>4516</v>
      </c>
      <c r="D209" s="119" t="s">
        <v>4373</v>
      </c>
      <c r="E209" s="118" t="s">
        <v>4481</v>
      </c>
      <c r="F209" s="117" t="s">
        <v>4887</v>
      </c>
      <c r="G209" s="118" t="s">
        <v>4500</v>
      </c>
      <c r="H209" s="120" t="str">
        <f t="shared" si="8"/>
        <v>03005116</v>
      </c>
      <c r="I209" s="185">
        <v>0</v>
      </c>
    </row>
    <row r="210" spans="1:9" hidden="1" x14ac:dyDescent="0.25">
      <c r="A210" t="str">
        <f t="shared" si="9"/>
        <v>FORDCROWN VICTORIA</v>
      </c>
      <c r="B210" s="117" t="s">
        <v>4330</v>
      </c>
      <c r="C210" s="118" t="s">
        <v>4516</v>
      </c>
      <c r="D210" s="119" t="s">
        <v>4467</v>
      </c>
      <c r="E210" s="118" t="s">
        <v>4468</v>
      </c>
      <c r="F210" s="117" t="s">
        <v>4830</v>
      </c>
      <c r="G210" s="118" t="s">
        <v>4475</v>
      </c>
      <c r="H210" s="120" t="str">
        <f t="shared" si="8"/>
        <v>03001007</v>
      </c>
      <c r="I210" s="185">
        <v>0</v>
      </c>
    </row>
    <row r="211" spans="1:9" hidden="1" x14ac:dyDescent="0.25">
      <c r="A211" t="str">
        <f t="shared" si="9"/>
        <v>FORDCUBE</v>
      </c>
      <c r="B211" s="117" t="s">
        <v>4330</v>
      </c>
      <c r="C211" s="118" t="s">
        <v>4516</v>
      </c>
      <c r="D211" s="119" t="s">
        <v>4455</v>
      </c>
      <c r="E211" s="118" t="s">
        <v>4693</v>
      </c>
      <c r="F211" s="117" t="s">
        <v>4921</v>
      </c>
      <c r="G211" s="118" t="s">
        <v>4636</v>
      </c>
      <c r="H211" s="120" t="str">
        <f t="shared" si="8"/>
        <v>03008058</v>
      </c>
      <c r="I211" s="185">
        <v>0</v>
      </c>
    </row>
    <row r="212" spans="1:9" hidden="1" x14ac:dyDescent="0.25">
      <c r="A212" t="str">
        <f t="shared" si="9"/>
        <v xml:space="preserve">FORDDP </v>
      </c>
      <c r="B212" s="117" t="s">
        <v>4330</v>
      </c>
      <c r="C212" s="118" t="s">
        <v>4516</v>
      </c>
      <c r="D212" s="119" t="s">
        <v>4467</v>
      </c>
      <c r="E212" s="118" t="s">
        <v>4468</v>
      </c>
      <c r="F212" s="117" t="s">
        <v>4831</v>
      </c>
      <c r="G212" s="118" t="s">
        <v>4476</v>
      </c>
      <c r="H212" s="120" t="str">
        <f t="shared" si="8"/>
        <v>03001009</v>
      </c>
      <c r="I212" s="185">
        <v>0</v>
      </c>
    </row>
    <row r="213" spans="1:9" hidden="1" x14ac:dyDescent="0.25">
      <c r="A213" t="str">
        <f t="shared" si="9"/>
        <v>FORDDUMP</v>
      </c>
      <c r="B213" s="117" t="s">
        <v>4330</v>
      </c>
      <c r="C213" s="118" t="s">
        <v>4516</v>
      </c>
      <c r="D213" s="119" t="s">
        <v>4456</v>
      </c>
      <c r="E213" s="118" t="s">
        <v>4414</v>
      </c>
      <c r="F213" s="117" t="s">
        <v>4948</v>
      </c>
      <c r="G213" s="118" t="s">
        <v>4949</v>
      </c>
      <c r="H213" s="120" t="str">
        <f t="shared" si="8"/>
        <v>03010148</v>
      </c>
      <c r="I213" s="185">
        <v>0</v>
      </c>
    </row>
    <row r="214" spans="1:9" hidden="1" x14ac:dyDescent="0.25">
      <c r="A214" t="str">
        <f t="shared" si="9"/>
        <v>FORDE150</v>
      </c>
      <c r="B214" s="117" t="s">
        <v>4330</v>
      </c>
      <c r="C214" s="118" t="s">
        <v>4516</v>
      </c>
      <c r="D214" s="119" t="s">
        <v>4451</v>
      </c>
      <c r="E214" s="118" t="s">
        <v>4487</v>
      </c>
      <c r="F214" s="117" t="s">
        <v>4974</v>
      </c>
      <c r="G214" s="118" t="s">
        <v>4502</v>
      </c>
      <c r="H214" s="120" t="str">
        <f t="shared" si="8"/>
        <v>03013135</v>
      </c>
      <c r="I214" s="185">
        <v>0</v>
      </c>
    </row>
    <row r="215" spans="1:9" hidden="1" x14ac:dyDescent="0.25">
      <c r="A215" t="str">
        <f t="shared" si="9"/>
        <v>FORDE250</v>
      </c>
      <c r="B215" s="117" t="s">
        <v>4330</v>
      </c>
      <c r="C215" s="118" t="s">
        <v>4516</v>
      </c>
      <c r="D215" s="119" t="s">
        <v>4454</v>
      </c>
      <c r="E215" s="118" t="s">
        <v>4685</v>
      </c>
      <c r="F215" s="117" t="s">
        <v>4915</v>
      </c>
      <c r="G215" s="118" t="s">
        <v>4638</v>
      </c>
      <c r="H215" s="120" t="str">
        <f t="shared" si="8"/>
        <v>03006059</v>
      </c>
      <c r="I215" s="185">
        <v>0</v>
      </c>
    </row>
    <row r="216" spans="1:9" hidden="1" x14ac:dyDescent="0.25">
      <c r="A216" t="str">
        <f t="shared" si="9"/>
        <v>FORDE350</v>
      </c>
      <c r="B216" s="117" t="s">
        <v>4330</v>
      </c>
      <c r="C216" s="118" t="s">
        <v>4516</v>
      </c>
      <c r="D216" s="119" t="s">
        <v>4451</v>
      </c>
      <c r="E216" s="118" t="s">
        <v>4487</v>
      </c>
      <c r="F216" s="117" t="s">
        <v>4973</v>
      </c>
      <c r="G216" s="118" t="s">
        <v>4533</v>
      </c>
      <c r="H216" s="120" t="str">
        <f t="shared" si="8"/>
        <v>03013045</v>
      </c>
      <c r="I216" s="185">
        <v>0</v>
      </c>
    </row>
    <row r="217" spans="1:9" hidden="1" x14ac:dyDescent="0.25">
      <c r="A217" t="str">
        <f t="shared" si="9"/>
        <v>FORDE350</v>
      </c>
      <c r="B217" s="117" t="s">
        <v>4330</v>
      </c>
      <c r="C217" s="118" t="s">
        <v>4516</v>
      </c>
      <c r="D217" s="119" t="s">
        <v>4452</v>
      </c>
      <c r="E217" s="118" t="s">
        <v>4572</v>
      </c>
      <c r="F217" s="117" t="s">
        <v>4973</v>
      </c>
      <c r="G217" s="118" t="s">
        <v>4533</v>
      </c>
      <c r="H217" s="120" t="str">
        <f t="shared" si="8"/>
        <v>03014045</v>
      </c>
      <c r="I217" s="185">
        <v>0</v>
      </c>
    </row>
    <row r="218" spans="1:9" hidden="1" x14ac:dyDescent="0.25">
      <c r="A218" t="str">
        <f t="shared" si="9"/>
        <v>FORDECONOLINE</v>
      </c>
      <c r="B218" s="117" t="s">
        <v>4330</v>
      </c>
      <c r="C218" s="118" t="s">
        <v>4516</v>
      </c>
      <c r="D218" s="119" t="s">
        <v>4451</v>
      </c>
      <c r="E218" s="118" t="s">
        <v>4487</v>
      </c>
      <c r="F218" s="117" t="s">
        <v>4975</v>
      </c>
      <c r="G218" s="118" t="s">
        <v>4856</v>
      </c>
      <c r="H218" s="120" t="str">
        <f t="shared" si="8"/>
        <v>03013136</v>
      </c>
      <c r="I218" s="185">
        <v>0</v>
      </c>
    </row>
    <row r="219" spans="1:9" hidden="1" x14ac:dyDescent="0.25">
      <c r="A219" t="str">
        <f t="shared" si="9"/>
        <v>FORDECONOVAN</v>
      </c>
      <c r="B219" s="117" t="s">
        <v>4330</v>
      </c>
      <c r="C219" s="118" t="s">
        <v>4516</v>
      </c>
      <c r="D219" s="119" t="s">
        <v>4451</v>
      </c>
      <c r="E219" s="118" t="s">
        <v>4487</v>
      </c>
      <c r="F219" s="117" t="s">
        <v>4976</v>
      </c>
      <c r="G219" s="118" t="s">
        <v>4977</v>
      </c>
      <c r="H219" s="120" t="str">
        <f t="shared" si="8"/>
        <v>03013138</v>
      </c>
      <c r="I219" s="185">
        <v>0</v>
      </c>
    </row>
    <row r="220" spans="1:9" hidden="1" x14ac:dyDescent="0.25">
      <c r="A220" t="str">
        <f t="shared" si="9"/>
        <v>FORDECONOVAN</v>
      </c>
      <c r="B220" s="117" t="s">
        <v>4330</v>
      </c>
      <c r="C220" s="118" t="s">
        <v>4516</v>
      </c>
      <c r="D220" s="119" t="s">
        <v>4453</v>
      </c>
      <c r="E220" s="118" t="s">
        <v>4489</v>
      </c>
      <c r="F220" s="117" t="s">
        <v>4976</v>
      </c>
      <c r="G220" s="118" t="s">
        <v>4977</v>
      </c>
      <c r="H220" s="120" t="str">
        <f t="shared" si="8"/>
        <v>03015138</v>
      </c>
      <c r="I220" s="185">
        <v>0</v>
      </c>
    </row>
    <row r="221" spans="1:9" hidden="1" x14ac:dyDescent="0.25">
      <c r="A221" t="str">
        <f t="shared" si="9"/>
        <v>FORDECOSPORT</v>
      </c>
      <c r="B221" s="117" t="s">
        <v>4330</v>
      </c>
      <c r="C221" s="118" t="s">
        <v>4516</v>
      </c>
      <c r="D221" s="119" t="s">
        <v>4470</v>
      </c>
      <c r="E221" s="118" t="s">
        <v>4471</v>
      </c>
      <c r="F221" s="117" t="s">
        <v>4861</v>
      </c>
      <c r="G221" s="118" t="s">
        <v>4564</v>
      </c>
      <c r="H221" s="120" t="str">
        <f t="shared" si="8"/>
        <v>03002078</v>
      </c>
      <c r="I221" s="185">
        <v>0</v>
      </c>
    </row>
    <row r="222" spans="1:9" hidden="1" x14ac:dyDescent="0.25">
      <c r="A222" t="str">
        <f t="shared" si="9"/>
        <v>FORDEDGE</v>
      </c>
      <c r="B222" s="117" t="s">
        <v>4330</v>
      </c>
      <c r="C222" s="118" t="s">
        <v>4516</v>
      </c>
      <c r="D222" s="119" t="s">
        <v>4470</v>
      </c>
      <c r="E222" s="118" t="s">
        <v>4471</v>
      </c>
      <c r="F222" s="117" t="s">
        <v>4862</v>
      </c>
      <c r="G222" s="118" t="s">
        <v>4663</v>
      </c>
      <c r="H222" s="120" t="str">
        <f t="shared" si="8"/>
        <v>03002079</v>
      </c>
      <c r="I222" s="185">
        <v>0</v>
      </c>
    </row>
    <row r="223" spans="1:9" hidden="1" x14ac:dyDescent="0.25">
      <c r="A223" t="str">
        <f t="shared" si="9"/>
        <v>FORDESCAPE</v>
      </c>
      <c r="B223" s="117" t="s">
        <v>4330</v>
      </c>
      <c r="C223" s="118" t="s">
        <v>4516</v>
      </c>
      <c r="D223" s="119" t="s">
        <v>4470</v>
      </c>
      <c r="E223" s="118" t="s">
        <v>4471</v>
      </c>
      <c r="F223" s="117" t="s">
        <v>4863</v>
      </c>
      <c r="G223" s="118" t="s">
        <v>4665</v>
      </c>
      <c r="H223" s="120" t="str">
        <f t="shared" si="8"/>
        <v>03002080</v>
      </c>
      <c r="I223" s="185">
        <v>0</v>
      </c>
    </row>
    <row r="224" spans="1:9" hidden="1" x14ac:dyDescent="0.25">
      <c r="A224" t="str">
        <f t="shared" si="9"/>
        <v>FORDESCORT</v>
      </c>
      <c r="B224" s="117" t="s">
        <v>4330</v>
      </c>
      <c r="C224" s="118" t="s">
        <v>4516</v>
      </c>
      <c r="D224" s="119" t="s">
        <v>4467</v>
      </c>
      <c r="E224" s="118" t="s">
        <v>4468</v>
      </c>
      <c r="F224" s="117" t="s">
        <v>4832</v>
      </c>
      <c r="G224" s="118" t="s">
        <v>4504</v>
      </c>
      <c r="H224" s="120" t="str">
        <f t="shared" si="8"/>
        <v>03001010</v>
      </c>
      <c r="I224" s="185">
        <v>0</v>
      </c>
    </row>
    <row r="225" spans="1:9" hidden="1" x14ac:dyDescent="0.25">
      <c r="A225" t="str">
        <f t="shared" si="9"/>
        <v>FORDESCORT</v>
      </c>
      <c r="B225" s="117" t="s">
        <v>4330</v>
      </c>
      <c r="C225" s="118" t="s">
        <v>4516</v>
      </c>
      <c r="D225" s="119" t="s">
        <v>4467</v>
      </c>
      <c r="E225" s="118" t="s">
        <v>4468</v>
      </c>
      <c r="F225" s="117" t="s">
        <v>4832</v>
      </c>
      <c r="G225" s="118" t="s">
        <v>4857</v>
      </c>
      <c r="H225" s="120" t="str">
        <f t="shared" si="8"/>
        <v>03001163</v>
      </c>
      <c r="I225" s="185">
        <v>0</v>
      </c>
    </row>
    <row r="226" spans="1:9" hidden="1" x14ac:dyDescent="0.25">
      <c r="A226" t="str">
        <f t="shared" si="9"/>
        <v>FORDEVEREST</v>
      </c>
      <c r="B226" s="117" t="s">
        <v>4330</v>
      </c>
      <c r="C226" s="118" t="s">
        <v>4516</v>
      </c>
      <c r="D226" s="119" t="s">
        <v>4470</v>
      </c>
      <c r="E226" s="118" t="s">
        <v>4471</v>
      </c>
      <c r="F226" s="117" t="s">
        <v>4864</v>
      </c>
      <c r="G226" s="118" t="s">
        <v>4667</v>
      </c>
      <c r="H226" s="120" t="str">
        <f t="shared" si="8"/>
        <v>03002081</v>
      </c>
      <c r="I226" s="185">
        <v>0</v>
      </c>
    </row>
    <row r="227" spans="1:9" hidden="1" x14ac:dyDescent="0.25">
      <c r="A227" t="str">
        <f t="shared" si="9"/>
        <v>FORDEXCURSION</v>
      </c>
      <c r="B227" s="117" t="s">
        <v>4330</v>
      </c>
      <c r="C227" s="118" t="s">
        <v>4516</v>
      </c>
      <c r="D227" s="119" t="s">
        <v>4470</v>
      </c>
      <c r="E227" s="118" t="s">
        <v>4471</v>
      </c>
      <c r="F227" s="117" t="s">
        <v>4865</v>
      </c>
      <c r="G227" s="118" t="s">
        <v>4820</v>
      </c>
      <c r="H227" s="120" t="str">
        <f t="shared" si="8"/>
        <v>03002082</v>
      </c>
      <c r="I227" s="185">
        <v>0</v>
      </c>
    </row>
    <row r="228" spans="1:9" hidden="1" x14ac:dyDescent="0.25">
      <c r="A228" t="str">
        <f t="shared" si="9"/>
        <v>FORDEXPEDITION</v>
      </c>
      <c r="B228" s="117" t="s">
        <v>4330</v>
      </c>
      <c r="C228" s="118" t="s">
        <v>4516</v>
      </c>
      <c r="D228" s="119" t="s">
        <v>4470</v>
      </c>
      <c r="E228" s="118" t="s">
        <v>4471</v>
      </c>
      <c r="F228" s="117" t="s">
        <v>4866</v>
      </c>
      <c r="G228" s="118" t="s">
        <v>4565</v>
      </c>
      <c r="H228" s="120" t="str">
        <f t="shared" si="8"/>
        <v>03002083</v>
      </c>
      <c r="I228" s="185">
        <v>0</v>
      </c>
    </row>
    <row r="229" spans="1:9" hidden="1" x14ac:dyDescent="0.25">
      <c r="A229" t="str">
        <f t="shared" si="9"/>
        <v>FORDEXPLORER</v>
      </c>
      <c r="B229" s="117" t="s">
        <v>4330</v>
      </c>
      <c r="C229" s="118" t="s">
        <v>4516</v>
      </c>
      <c r="D229" s="119" t="s">
        <v>4470</v>
      </c>
      <c r="E229" s="118" t="s">
        <v>4471</v>
      </c>
      <c r="F229" s="117" t="s">
        <v>4708</v>
      </c>
      <c r="G229" s="118" t="s">
        <v>4566</v>
      </c>
      <c r="H229" s="120" t="str">
        <f t="shared" si="8"/>
        <v>03002084</v>
      </c>
      <c r="I229" s="185">
        <v>0</v>
      </c>
    </row>
    <row r="230" spans="1:9" hidden="1" x14ac:dyDescent="0.25">
      <c r="A230" t="str">
        <f t="shared" si="9"/>
        <v>FORDEXPLORER</v>
      </c>
      <c r="B230" s="117" t="s">
        <v>4330</v>
      </c>
      <c r="C230" s="118" t="s">
        <v>4516</v>
      </c>
      <c r="D230" s="119" t="s">
        <v>4470</v>
      </c>
      <c r="E230" s="118" t="s">
        <v>4471</v>
      </c>
      <c r="F230" s="117" t="s">
        <v>4708</v>
      </c>
      <c r="G230" s="118" t="s">
        <v>4859</v>
      </c>
      <c r="H230" s="120" t="str">
        <f t="shared" si="8"/>
        <v>03002165</v>
      </c>
      <c r="I230" s="185">
        <v>0</v>
      </c>
    </row>
    <row r="231" spans="1:9" hidden="1" x14ac:dyDescent="0.25">
      <c r="A231" t="str">
        <f t="shared" si="9"/>
        <v>FORDEXPLORER</v>
      </c>
      <c r="B231" s="117" t="s">
        <v>4330</v>
      </c>
      <c r="C231" s="118" t="s">
        <v>4516</v>
      </c>
      <c r="D231" s="119" t="s">
        <v>4373</v>
      </c>
      <c r="E231" s="118" t="s">
        <v>4481</v>
      </c>
      <c r="F231" s="117" t="s">
        <v>4708</v>
      </c>
      <c r="G231" s="118" t="s">
        <v>4566</v>
      </c>
      <c r="H231" s="120" t="str">
        <f t="shared" si="8"/>
        <v>03005084</v>
      </c>
      <c r="I231" s="185">
        <v>0</v>
      </c>
    </row>
    <row r="232" spans="1:9" hidden="1" x14ac:dyDescent="0.25">
      <c r="A232" t="str">
        <f t="shared" si="9"/>
        <v>FORDF100</v>
      </c>
      <c r="B232" s="117" t="s">
        <v>4330</v>
      </c>
      <c r="C232" s="118" t="s">
        <v>4516</v>
      </c>
      <c r="D232" s="119" t="s">
        <v>4373</v>
      </c>
      <c r="E232" s="118" t="s">
        <v>4481</v>
      </c>
      <c r="F232" s="117" t="s">
        <v>4888</v>
      </c>
      <c r="G232" s="118" t="s">
        <v>4889</v>
      </c>
      <c r="H232" s="120" t="str">
        <f t="shared" si="8"/>
        <v>03005117</v>
      </c>
      <c r="I232" s="185">
        <v>0</v>
      </c>
    </row>
    <row r="233" spans="1:9" hidden="1" x14ac:dyDescent="0.25">
      <c r="A233" t="str">
        <f t="shared" si="9"/>
        <v>FORDF1250</v>
      </c>
      <c r="B233" s="117" t="s">
        <v>4330</v>
      </c>
      <c r="C233" s="118" t="s">
        <v>4516</v>
      </c>
      <c r="D233" s="119" t="s">
        <v>4373</v>
      </c>
      <c r="E233" s="118" t="s">
        <v>4481</v>
      </c>
      <c r="F233" s="117" t="s">
        <v>4890</v>
      </c>
      <c r="G233" s="118" t="s">
        <v>4891</v>
      </c>
      <c r="H233" s="120" t="str">
        <f t="shared" si="8"/>
        <v>03005118</v>
      </c>
      <c r="I233" s="185">
        <v>0</v>
      </c>
    </row>
    <row r="234" spans="1:9" hidden="1" x14ac:dyDescent="0.25">
      <c r="A234" t="str">
        <f t="shared" si="9"/>
        <v>FORDF150</v>
      </c>
      <c r="B234" s="117" t="s">
        <v>4330</v>
      </c>
      <c r="C234" s="118" t="s">
        <v>4516</v>
      </c>
      <c r="D234" s="119" t="s">
        <v>4373</v>
      </c>
      <c r="E234" s="118" t="s">
        <v>4481</v>
      </c>
      <c r="F234" s="117" t="s">
        <v>4892</v>
      </c>
      <c r="G234" s="118" t="s">
        <v>4893</v>
      </c>
      <c r="H234" s="120" t="str">
        <f t="shared" si="8"/>
        <v>03005119</v>
      </c>
      <c r="I234" s="185">
        <v>0</v>
      </c>
    </row>
    <row r="235" spans="1:9" hidden="1" x14ac:dyDescent="0.25">
      <c r="A235" t="str">
        <f t="shared" si="9"/>
        <v>FORDF25</v>
      </c>
      <c r="B235" s="117" t="s">
        <v>4330</v>
      </c>
      <c r="C235" s="118" t="s">
        <v>4516</v>
      </c>
      <c r="D235" s="119" t="s">
        <v>4373</v>
      </c>
      <c r="E235" s="118" t="s">
        <v>4481</v>
      </c>
      <c r="F235" s="117" t="s">
        <v>4894</v>
      </c>
      <c r="G235" s="118" t="s">
        <v>4501</v>
      </c>
      <c r="H235" s="120" t="str">
        <f t="shared" si="8"/>
        <v>03005120</v>
      </c>
      <c r="I235" s="185">
        <v>0</v>
      </c>
    </row>
    <row r="236" spans="1:9" hidden="1" x14ac:dyDescent="0.25">
      <c r="A236" t="str">
        <f t="shared" si="9"/>
        <v>FORDF250</v>
      </c>
      <c r="B236" s="117" t="s">
        <v>4330</v>
      </c>
      <c r="C236" s="118" t="s">
        <v>4516</v>
      </c>
      <c r="D236" s="119" t="s">
        <v>4373</v>
      </c>
      <c r="E236" s="118" t="s">
        <v>4481</v>
      </c>
      <c r="F236" s="117" t="s">
        <v>4895</v>
      </c>
      <c r="G236" s="118" t="s">
        <v>4896</v>
      </c>
      <c r="H236" s="120" t="str">
        <f t="shared" si="8"/>
        <v>03005121</v>
      </c>
      <c r="I236" s="185">
        <v>0</v>
      </c>
    </row>
    <row r="237" spans="1:9" hidden="1" x14ac:dyDescent="0.25">
      <c r="A237" t="str">
        <f t="shared" si="9"/>
        <v>FORDF2500</v>
      </c>
      <c r="B237" s="117" t="s">
        <v>4330</v>
      </c>
      <c r="C237" s="118" t="s">
        <v>4516</v>
      </c>
      <c r="D237" s="119" t="s">
        <v>4373</v>
      </c>
      <c r="E237" s="118" t="s">
        <v>4481</v>
      </c>
      <c r="F237" s="117" t="s">
        <v>4882</v>
      </c>
      <c r="G237" s="118" t="s">
        <v>4548</v>
      </c>
      <c r="H237" s="120" t="str">
        <f t="shared" si="8"/>
        <v>03005090</v>
      </c>
      <c r="I237" s="185">
        <v>0</v>
      </c>
    </row>
    <row r="238" spans="1:9" hidden="1" x14ac:dyDescent="0.25">
      <c r="A238" t="str">
        <f t="shared" si="9"/>
        <v>FORDF350</v>
      </c>
      <c r="B238" s="117" t="s">
        <v>4330</v>
      </c>
      <c r="C238" s="118" t="s">
        <v>4516</v>
      </c>
      <c r="D238" s="119" t="s">
        <v>4373</v>
      </c>
      <c r="E238" s="118" t="s">
        <v>4481</v>
      </c>
      <c r="F238" s="117" t="s">
        <v>4897</v>
      </c>
      <c r="G238" s="118" t="s">
        <v>4898</v>
      </c>
      <c r="H238" s="120" t="str">
        <f t="shared" si="8"/>
        <v>03005122</v>
      </c>
      <c r="I238" s="185">
        <v>0</v>
      </c>
    </row>
    <row r="239" spans="1:9" hidden="1" x14ac:dyDescent="0.25">
      <c r="A239" t="str">
        <f t="shared" si="9"/>
        <v>FORDF450</v>
      </c>
      <c r="B239" s="117" t="s">
        <v>4330</v>
      </c>
      <c r="C239" s="118" t="s">
        <v>4516</v>
      </c>
      <c r="D239" s="119" t="s">
        <v>4373</v>
      </c>
      <c r="E239" s="118" t="s">
        <v>4481</v>
      </c>
      <c r="F239" s="117" t="s">
        <v>4899</v>
      </c>
      <c r="G239" s="118" t="s">
        <v>4900</v>
      </c>
      <c r="H239" s="120" t="str">
        <f t="shared" si="8"/>
        <v>03005123</v>
      </c>
      <c r="I239" s="185">
        <v>0</v>
      </c>
    </row>
    <row r="240" spans="1:9" hidden="1" x14ac:dyDescent="0.25">
      <c r="A240" t="str">
        <f t="shared" si="9"/>
        <v>FORDF450</v>
      </c>
      <c r="B240" s="117" t="s">
        <v>4330</v>
      </c>
      <c r="C240" s="118" t="s">
        <v>4516</v>
      </c>
      <c r="D240" s="119" t="s">
        <v>4456</v>
      </c>
      <c r="E240" s="118" t="s">
        <v>4414</v>
      </c>
      <c r="F240" s="117" t="s">
        <v>4899</v>
      </c>
      <c r="G240" s="118" t="s">
        <v>4903</v>
      </c>
      <c r="H240" s="120" t="str">
        <f t="shared" si="8"/>
        <v>03010125</v>
      </c>
      <c r="I240" s="185">
        <v>0</v>
      </c>
    </row>
    <row r="241" spans="1:9" hidden="1" x14ac:dyDescent="0.25">
      <c r="A241" t="str">
        <f t="shared" si="9"/>
        <v>FORDF500</v>
      </c>
      <c r="B241" s="117" t="s">
        <v>4330</v>
      </c>
      <c r="C241" s="118" t="s">
        <v>4516</v>
      </c>
      <c r="D241" s="119" t="s">
        <v>4484</v>
      </c>
      <c r="E241" s="118" t="s">
        <v>4485</v>
      </c>
      <c r="F241" s="117" t="s">
        <v>4674</v>
      </c>
      <c r="G241" s="118" t="s">
        <v>4919</v>
      </c>
      <c r="H241" s="120" t="str">
        <f t="shared" si="8"/>
        <v>03007133</v>
      </c>
      <c r="I241" s="185">
        <v>0</v>
      </c>
    </row>
    <row r="242" spans="1:9" hidden="1" x14ac:dyDescent="0.25">
      <c r="A242" t="str">
        <f t="shared" si="9"/>
        <v>FORDF550</v>
      </c>
      <c r="B242" s="117" t="s">
        <v>4330</v>
      </c>
      <c r="C242" s="118" t="s">
        <v>4516</v>
      </c>
      <c r="D242" s="119" t="s">
        <v>4373</v>
      </c>
      <c r="E242" s="118" t="s">
        <v>4481</v>
      </c>
      <c r="F242" s="117" t="s">
        <v>4901</v>
      </c>
      <c r="G242" s="118" t="s">
        <v>4902</v>
      </c>
      <c r="H242" s="120" t="str">
        <f t="shared" si="8"/>
        <v>03005124</v>
      </c>
      <c r="I242" s="185">
        <v>0</v>
      </c>
    </row>
    <row r="243" spans="1:9" hidden="1" x14ac:dyDescent="0.25">
      <c r="A243" t="str">
        <f t="shared" si="9"/>
        <v>FORDF550</v>
      </c>
      <c r="B243" s="117" t="s">
        <v>4330</v>
      </c>
      <c r="C243" s="118" t="s">
        <v>4516</v>
      </c>
      <c r="D243" s="119" t="s">
        <v>4376</v>
      </c>
      <c r="E243" s="118" t="s">
        <v>4704</v>
      </c>
      <c r="F243" s="117" t="s">
        <v>4901</v>
      </c>
      <c r="G243" s="118" t="s">
        <v>4902</v>
      </c>
      <c r="H243" s="120" t="str">
        <f t="shared" si="8"/>
        <v>03011124</v>
      </c>
      <c r="I243" s="185">
        <v>0</v>
      </c>
    </row>
    <row r="244" spans="1:9" hidden="1" x14ac:dyDescent="0.25">
      <c r="A244" t="str">
        <f t="shared" si="9"/>
        <v>FORDF600</v>
      </c>
      <c r="B244" s="117" t="s">
        <v>4330</v>
      </c>
      <c r="C244" s="118" t="s">
        <v>4516</v>
      </c>
      <c r="D244" s="119" t="s">
        <v>4454</v>
      </c>
      <c r="E244" s="118" t="s">
        <v>4685</v>
      </c>
      <c r="F244" s="117" t="s">
        <v>4916</v>
      </c>
      <c r="G244" s="118" t="s">
        <v>4544</v>
      </c>
      <c r="H244" s="120" t="str">
        <f t="shared" si="8"/>
        <v>03006060</v>
      </c>
      <c r="I244" s="185">
        <v>0</v>
      </c>
    </row>
    <row r="245" spans="1:9" hidden="1" x14ac:dyDescent="0.25">
      <c r="A245" t="str">
        <f t="shared" si="9"/>
        <v>FORDF650</v>
      </c>
      <c r="B245" s="117" t="s">
        <v>4330</v>
      </c>
      <c r="C245" s="118" t="s">
        <v>4516</v>
      </c>
      <c r="D245" s="119" t="s">
        <v>4373</v>
      </c>
      <c r="E245" s="118" t="s">
        <v>4481</v>
      </c>
      <c r="F245" s="117" t="s">
        <v>4558</v>
      </c>
      <c r="G245" s="118" t="s">
        <v>4903</v>
      </c>
      <c r="H245" s="120" t="str">
        <f t="shared" si="8"/>
        <v>03005125</v>
      </c>
      <c r="I245" s="185">
        <v>0</v>
      </c>
    </row>
    <row r="246" spans="1:9" hidden="1" x14ac:dyDescent="0.25">
      <c r="A246" t="str">
        <f t="shared" si="9"/>
        <v>FORDF700</v>
      </c>
      <c r="B246" s="117" t="s">
        <v>4330</v>
      </c>
      <c r="C246" s="118" t="s">
        <v>4516</v>
      </c>
      <c r="D246" s="119" t="s">
        <v>4376</v>
      </c>
      <c r="E246" s="118" t="s">
        <v>4704</v>
      </c>
      <c r="F246" s="117" t="s">
        <v>4959</v>
      </c>
      <c r="G246" s="118" t="s">
        <v>4960</v>
      </c>
      <c r="H246" s="120" t="str">
        <f t="shared" si="8"/>
        <v>03011150</v>
      </c>
      <c r="I246" s="185">
        <v>0</v>
      </c>
    </row>
    <row r="247" spans="1:9" hidden="1" x14ac:dyDescent="0.25">
      <c r="A247" t="str">
        <f t="shared" si="9"/>
        <v xml:space="preserve">FORDF7000 </v>
      </c>
      <c r="B247" s="117" t="s">
        <v>4330</v>
      </c>
      <c r="C247" s="118" t="s">
        <v>4516</v>
      </c>
      <c r="D247" s="119" t="s">
        <v>4376</v>
      </c>
      <c r="E247" s="118" t="s">
        <v>4704</v>
      </c>
      <c r="F247" s="117" t="s">
        <v>4961</v>
      </c>
      <c r="G247" s="118" t="s">
        <v>4962</v>
      </c>
      <c r="H247" s="120" t="str">
        <f t="shared" si="8"/>
        <v>03011152</v>
      </c>
      <c r="I247" s="185">
        <v>0</v>
      </c>
    </row>
    <row r="248" spans="1:9" hidden="1" x14ac:dyDescent="0.25">
      <c r="A248" t="str">
        <f t="shared" si="9"/>
        <v xml:space="preserve">FORDF75 </v>
      </c>
      <c r="B248" s="117" t="s">
        <v>4330</v>
      </c>
      <c r="C248" s="118" t="s">
        <v>4516</v>
      </c>
      <c r="D248" s="119" t="s">
        <v>4373</v>
      </c>
      <c r="E248" s="118" t="s">
        <v>4481</v>
      </c>
      <c r="F248" s="117" t="s">
        <v>4904</v>
      </c>
      <c r="G248" s="118" t="s">
        <v>4905</v>
      </c>
      <c r="H248" s="120" t="str">
        <f t="shared" si="8"/>
        <v>03005126</v>
      </c>
      <c r="I248" s="185">
        <v>0</v>
      </c>
    </row>
    <row r="249" spans="1:9" hidden="1" x14ac:dyDescent="0.25">
      <c r="A249" t="str">
        <f t="shared" si="9"/>
        <v>FORDF750</v>
      </c>
      <c r="B249" s="117" t="s">
        <v>4330</v>
      </c>
      <c r="C249" s="118" t="s">
        <v>4516</v>
      </c>
      <c r="D249" s="119" t="s">
        <v>4456</v>
      </c>
      <c r="E249" s="118" t="s">
        <v>4414</v>
      </c>
      <c r="F249" s="117" t="s">
        <v>4951</v>
      </c>
      <c r="G249" s="118" t="s">
        <v>4913</v>
      </c>
      <c r="H249" s="120" t="str">
        <f t="shared" si="8"/>
        <v>03010162</v>
      </c>
      <c r="I249" s="185">
        <v>0</v>
      </c>
    </row>
    <row r="250" spans="1:9" hidden="1" x14ac:dyDescent="0.25">
      <c r="A250" t="str">
        <f t="shared" si="9"/>
        <v>FORDF80</v>
      </c>
      <c r="B250" s="117" t="s">
        <v>4330</v>
      </c>
      <c r="C250" s="118" t="s">
        <v>4516</v>
      </c>
      <c r="D250" s="119" t="s">
        <v>4376</v>
      </c>
      <c r="E250" s="118" t="s">
        <v>4704</v>
      </c>
      <c r="F250" s="117" t="s">
        <v>4821</v>
      </c>
      <c r="G250" s="118" t="s">
        <v>4963</v>
      </c>
      <c r="H250" s="120" t="str">
        <f t="shared" si="8"/>
        <v>03011153</v>
      </c>
      <c r="I250" s="185">
        <v>0</v>
      </c>
    </row>
    <row r="251" spans="1:9" hidden="1" x14ac:dyDescent="0.25">
      <c r="A251" t="str">
        <f t="shared" si="9"/>
        <v>FORDF800</v>
      </c>
      <c r="B251" s="117" t="s">
        <v>4330</v>
      </c>
      <c r="C251" s="118" t="s">
        <v>4516</v>
      </c>
      <c r="D251" s="119" t="s">
        <v>4376</v>
      </c>
      <c r="E251" s="118" t="s">
        <v>4704</v>
      </c>
      <c r="F251" s="117" t="s">
        <v>4560</v>
      </c>
      <c r="G251" s="118" t="s">
        <v>4964</v>
      </c>
      <c r="H251" s="120" t="str">
        <f t="shared" si="8"/>
        <v>03011154</v>
      </c>
      <c r="I251" s="185">
        <v>0</v>
      </c>
    </row>
    <row r="252" spans="1:9" hidden="1" x14ac:dyDescent="0.25">
      <c r="A252" t="str">
        <f t="shared" si="9"/>
        <v>FORDF8000</v>
      </c>
      <c r="B252" s="117" t="s">
        <v>4330</v>
      </c>
      <c r="C252" s="118" t="s">
        <v>4516</v>
      </c>
      <c r="D252" s="119" t="s">
        <v>4376</v>
      </c>
      <c r="E252" s="118" t="s">
        <v>4704</v>
      </c>
      <c r="F252" s="117" t="s">
        <v>4953</v>
      </c>
      <c r="G252" s="118" t="s">
        <v>4545</v>
      </c>
      <c r="H252" s="120" t="str">
        <f t="shared" si="8"/>
        <v>03011061</v>
      </c>
      <c r="I252" s="185">
        <v>0</v>
      </c>
    </row>
    <row r="253" spans="1:9" hidden="1" x14ac:dyDescent="0.25">
      <c r="A253" t="str">
        <f t="shared" si="9"/>
        <v>FORDF900</v>
      </c>
      <c r="B253" s="117" t="s">
        <v>4330</v>
      </c>
      <c r="C253" s="118" t="s">
        <v>4516</v>
      </c>
      <c r="D253" s="119" t="s">
        <v>4376</v>
      </c>
      <c r="E253" s="118" t="s">
        <v>4704</v>
      </c>
      <c r="F253" s="117" t="s">
        <v>4965</v>
      </c>
      <c r="G253" s="118" t="s">
        <v>4966</v>
      </c>
      <c r="H253" s="120" t="str">
        <f t="shared" si="8"/>
        <v>03011155</v>
      </c>
      <c r="I253" s="185">
        <v>0</v>
      </c>
    </row>
    <row r="254" spans="1:9" hidden="1" x14ac:dyDescent="0.25">
      <c r="A254" t="str">
        <f t="shared" si="9"/>
        <v>FORDFAIRMONT</v>
      </c>
      <c r="B254" s="117" t="s">
        <v>4330</v>
      </c>
      <c r="C254" s="118" t="s">
        <v>4516</v>
      </c>
      <c r="D254" s="119" t="s">
        <v>4467</v>
      </c>
      <c r="E254" s="118" t="s">
        <v>4468</v>
      </c>
      <c r="F254" s="117" t="s">
        <v>4833</v>
      </c>
      <c r="G254" s="118" t="s">
        <v>4477</v>
      </c>
      <c r="H254" s="120" t="str">
        <f t="shared" si="8"/>
        <v>03001012</v>
      </c>
      <c r="I254" s="185">
        <v>0</v>
      </c>
    </row>
    <row r="255" spans="1:9" hidden="1" x14ac:dyDescent="0.25">
      <c r="A255" t="str">
        <f t="shared" si="9"/>
        <v xml:space="preserve">FORDFALCON </v>
      </c>
      <c r="B255" s="117" t="s">
        <v>4330</v>
      </c>
      <c r="C255" s="118" t="s">
        <v>4516</v>
      </c>
      <c r="D255" s="119" t="s">
        <v>4467</v>
      </c>
      <c r="E255" s="118" t="s">
        <v>4468</v>
      </c>
      <c r="F255" s="117" t="s">
        <v>4834</v>
      </c>
      <c r="G255" s="118" t="s">
        <v>4494</v>
      </c>
      <c r="H255" s="120" t="str">
        <f t="shared" si="8"/>
        <v>03001014</v>
      </c>
      <c r="I255" s="185">
        <v>0</v>
      </c>
    </row>
    <row r="256" spans="1:9" hidden="1" x14ac:dyDescent="0.25">
      <c r="A256" t="str">
        <f t="shared" si="9"/>
        <v>FORDFESTIVA</v>
      </c>
      <c r="B256" s="117" t="s">
        <v>4330</v>
      </c>
      <c r="C256" s="118" t="s">
        <v>4516</v>
      </c>
      <c r="D256" s="119" t="s">
        <v>4467</v>
      </c>
      <c r="E256" s="118" t="s">
        <v>4468</v>
      </c>
      <c r="F256" s="117" t="s">
        <v>4835</v>
      </c>
      <c r="G256" s="118" t="s">
        <v>4497</v>
      </c>
      <c r="H256" s="120" t="str">
        <f t="shared" si="8"/>
        <v>03001015</v>
      </c>
      <c r="I256" s="185">
        <v>0</v>
      </c>
    </row>
    <row r="257" spans="1:9" hidden="1" x14ac:dyDescent="0.25">
      <c r="A257" t="str">
        <f t="shared" si="9"/>
        <v>FORDFIESTA</v>
      </c>
      <c r="B257" s="117" t="s">
        <v>4330</v>
      </c>
      <c r="C257" s="118" t="s">
        <v>4516</v>
      </c>
      <c r="D257" s="119" t="s">
        <v>4467</v>
      </c>
      <c r="E257" s="118" t="s">
        <v>4468</v>
      </c>
      <c r="F257" s="117" t="s">
        <v>4836</v>
      </c>
      <c r="G257" s="118" t="s">
        <v>4498</v>
      </c>
      <c r="H257" s="120" t="str">
        <f t="shared" si="8"/>
        <v>03001016</v>
      </c>
      <c r="I257" s="185">
        <v>0</v>
      </c>
    </row>
    <row r="258" spans="1:9" hidden="1" x14ac:dyDescent="0.25">
      <c r="A258" t="str">
        <f t="shared" si="9"/>
        <v>FORDFOCUS</v>
      </c>
      <c r="B258" s="117" t="s">
        <v>4330</v>
      </c>
      <c r="C258" s="118" t="s">
        <v>4516</v>
      </c>
      <c r="D258" s="119" t="s">
        <v>4467</v>
      </c>
      <c r="E258" s="118" t="s">
        <v>4468</v>
      </c>
      <c r="F258" s="117" t="s">
        <v>4837</v>
      </c>
      <c r="G258" s="118" t="s">
        <v>4499</v>
      </c>
      <c r="H258" s="120" t="str">
        <f t="shared" si="8"/>
        <v>03001017</v>
      </c>
      <c r="I258" s="185">
        <v>0</v>
      </c>
    </row>
    <row r="259" spans="1:9" hidden="1" x14ac:dyDescent="0.25">
      <c r="A259" t="str">
        <f t="shared" si="9"/>
        <v>FORDFREESTAR</v>
      </c>
      <c r="B259" s="117" t="s">
        <v>4330</v>
      </c>
      <c r="C259" s="118" t="s">
        <v>4516</v>
      </c>
      <c r="D259" s="119" t="s">
        <v>4470</v>
      </c>
      <c r="E259" s="118" t="s">
        <v>4471</v>
      </c>
      <c r="F259" s="117" t="s">
        <v>4870</v>
      </c>
      <c r="G259" s="118" t="s">
        <v>4871</v>
      </c>
      <c r="H259" s="120" t="str">
        <f t="shared" ref="H259:H321" si="10">CONCATENATE(C259,E259,G259)</f>
        <v>03002139</v>
      </c>
      <c r="I259" s="185">
        <v>0</v>
      </c>
    </row>
    <row r="260" spans="1:9" hidden="1" x14ac:dyDescent="0.25">
      <c r="A260" t="str">
        <f t="shared" ref="A260:A322" si="11">CONCATENATE(B260,F260)</f>
        <v>FORDFT900</v>
      </c>
      <c r="B260" s="117" t="s">
        <v>4330</v>
      </c>
      <c r="C260" s="118" t="s">
        <v>4516</v>
      </c>
      <c r="D260" s="119" t="s">
        <v>4376</v>
      </c>
      <c r="E260" s="118" t="s">
        <v>4704</v>
      </c>
      <c r="F260" s="117" t="s">
        <v>4967</v>
      </c>
      <c r="G260" s="118" t="s">
        <v>4968</v>
      </c>
      <c r="H260" s="120" t="str">
        <f t="shared" si="10"/>
        <v>03011156</v>
      </c>
      <c r="I260" s="185">
        <v>0</v>
      </c>
    </row>
    <row r="261" spans="1:9" hidden="1" x14ac:dyDescent="0.25">
      <c r="A261" t="str">
        <f t="shared" si="11"/>
        <v>FORDFUSION</v>
      </c>
      <c r="B261" s="117" t="s">
        <v>4330</v>
      </c>
      <c r="C261" s="118" t="s">
        <v>4516</v>
      </c>
      <c r="D261" s="119" t="s">
        <v>4467</v>
      </c>
      <c r="E261" s="118" t="s">
        <v>4468</v>
      </c>
      <c r="F261" s="117" t="s">
        <v>4838</v>
      </c>
      <c r="G261" s="118" t="s">
        <v>4495</v>
      </c>
      <c r="H261" s="120" t="str">
        <f t="shared" si="10"/>
        <v>03001018</v>
      </c>
      <c r="I261" s="185">
        <v>0</v>
      </c>
    </row>
    <row r="262" spans="1:9" hidden="1" x14ac:dyDescent="0.25">
      <c r="A262" t="str">
        <f t="shared" si="11"/>
        <v>FORDGALAXY</v>
      </c>
      <c r="B262" s="117" t="s">
        <v>4330</v>
      </c>
      <c r="C262" s="118" t="s">
        <v>4516</v>
      </c>
      <c r="D262" s="119" t="s">
        <v>4470</v>
      </c>
      <c r="E262" s="118" t="s">
        <v>4471</v>
      </c>
      <c r="F262" s="117" t="s">
        <v>4872</v>
      </c>
      <c r="G262" s="118" t="s">
        <v>4873</v>
      </c>
      <c r="H262" s="120" t="str">
        <f t="shared" si="10"/>
        <v>03002140</v>
      </c>
      <c r="I262" s="185">
        <v>0</v>
      </c>
    </row>
    <row r="263" spans="1:9" hidden="1" x14ac:dyDescent="0.25">
      <c r="A263" t="str">
        <f t="shared" si="11"/>
        <v>FORDGT</v>
      </c>
      <c r="B263" s="117" t="s">
        <v>4330</v>
      </c>
      <c r="C263" s="118" t="s">
        <v>4516</v>
      </c>
      <c r="D263" s="119" t="s">
        <v>4467</v>
      </c>
      <c r="E263" s="118" t="s">
        <v>4468</v>
      </c>
      <c r="F263" s="117" t="s">
        <v>4540</v>
      </c>
      <c r="G263" s="118" t="s">
        <v>4508</v>
      </c>
      <c r="H263" s="120" t="str">
        <f t="shared" si="10"/>
        <v>03001021</v>
      </c>
      <c r="I263" s="185">
        <v>0</v>
      </c>
    </row>
    <row r="264" spans="1:9" hidden="1" x14ac:dyDescent="0.25">
      <c r="A264" t="str">
        <f t="shared" si="11"/>
        <v>FORDJ75 OMNIBUS</v>
      </c>
      <c r="B264" s="117" t="s">
        <v>4330</v>
      </c>
      <c r="C264" s="118" t="s">
        <v>4516</v>
      </c>
      <c r="D264" s="119" t="s">
        <v>4453</v>
      </c>
      <c r="E264" s="118" t="s">
        <v>4489</v>
      </c>
      <c r="F264" s="117" t="s">
        <v>4980</v>
      </c>
      <c r="G264" s="118" t="s">
        <v>4981</v>
      </c>
      <c r="H264" s="120" t="str">
        <f t="shared" si="10"/>
        <v>03015141</v>
      </c>
      <c r="I264" s="185">
        <v>0</v>
      </c>
    </row>
    <row r="265" spans="1:9" hidden="1" x14ac:dyDescent="0.25">
      <c r="A265" t="str">
        <f t="shared" si="11"/>
        <v>FORDJEEP</v>
      </c>
      <c r="B265" s="117" t="s">
        <v>4330</v>
      </c>
      <c r="C265" s="118" t="s">
        <v>4516</v>
      </c>
      <c r="D265" s="119" t="s">
        <v>4470</v>
      </c>
      <c r="E265" s="118" t="s">
        <v>4471</v>
      </c>
      <c r="F265" s="117" t="s">
        <v>4879</v>
      </c>
      <c r="G265" s="118" t="s">
        <v>4880</v>
      </c>
      <c r="H265" s="120" t="str">
        <f t="shared" si="10"/>
        <v>03002167</v>
      </c>
      <c r="I265" s="185">
        <v>0</v>
      </c>
    </row>
    <row r="266" spans="1:9" hidden="1" x14ac:dyDescent="0.25">
      <c r="A266" t="str">
        <f t="shared" si="11"/>
        <v>FORDKA</v>
      </c>
      <c r="B266" s="117" t="s">
        <v>4330</v>
      </c>
      <c r="C266" s="118" t="s">
        <v>4516</v>
      </c>
      <c r="D266" s="119" t="s">
        <v>4467</v>
      </c>
      <c r="E266" s="118" t="s">
        <v>4468</v>
      </c>
      <c r="F266" s="117" t="s">
        <v>4839</v>
      </c>
      <c r="G266" s="118" t="s">
        <v>4509</v>
      </c>
      <c r="H266" s="120" t="str">
        <f t="shared" si="10"/>
        <v>03001023</v>
      </c>
      <c r="I266" s="185">
        <v>0</v>
      </c>
    </row>
    <row r="267" spans="1:9" hidden="1" x14ac:dyDescent="0.25">
      <c r="A267" t="str">
        <f t="shared" si="11"/>
        <v>FORDL600</v>
      </c>
      <c r="B267" s="117" t="s">
        <v>4330</v>
      </c>
      <c r="C267" s="118" t="s">
        <v>4516</v>
      </c>
      <c r="D267" s="119" t="s">
        <v>2140</v>
      </c>
      <c r="E267" s="118" t="s">
        <v>4571</v>
      </c>
      <c r="F267" s="117" t="s">
        <v>4930</v>
      </c>
      <c r="G267" s="118" t="s">
        <v>4709</v>
      </c>
      <c r="H267" s="120" t="str">
        <f t="shared" si="10"/>
        <v>03009098</v>
      </c>
      <c r="I267" s="185">
        <v>0</v>
      </c>
    </row>
    <row r="268" spans="1:9" hidden="1" x14ac:dyDescent="0.25">
      <c r="A268" t="str">
        <f t="shared" si="11"/>
        <v>FORDL800</v>
      </c>
      <c r="B268" s="117" t="s">
        <v>4330</v>
      </c>
      <c r="C268" s="118" t="s">
        <v>4516</v>
      </c>
      <c r="D268" s="119" t="s">
        <v>4376</v>
      </c>
      <c r="E268" s="118" t="s">
        <v>4704</v>
      </c>
      <c r="F268" s="117" t="s">
        <v>4954</v>
      </c>
      <c r="G268" s="118" t="s">
        <v>4546</v>
      </c>
      <c r="H268" s="120" t="str">
        <f t="shared" si="10"/>
        <v>03011062</v>
      </c>
      <c r="I268" s="185">
        <v>0</v>
      </c>
    </row>
    <row r="269" spans="1:9" hidden="1" x14ac:dyDescent="0.25">
      <c r="A269" t="str">
        <f t="shared" si="11"/>
        <v>FORDL8000</v>
      </c>
      <c r="B269" s="117" t="s">
        <v>4330</v>
      </c>
      <c r="C269" s="118" t="s">
        <v>4516</v>
      </c>
      <c r="D269" s="119" t="s">
        <v>4376</v>
      </c>
      <c r="E269" s="118" t="s">
        <v>4704</v>
      </c>
      <c r="F269" s="117" t="s">
        <v>4955</v>
      </c>
      <c r="G269" s="118" t="s">
        <v>4547</v>
      </c>
      <c r="H269" s="120" t="str">
        <f t="shared" si="10"/>
        <v>03011063</v>
      </c>
      <c r="I269" s="185">
        <v>0</v>
      </c>
    </row>
    <row r="270" spans="1:9" hidden="1" x14ac:dyDescent="0.25">
      <c r="A270" t="str">
        <f t="shared" si="11"/>
        <v>FORDL9000</v>
      </c>
      <c r="B270" s="117" t="s">
        <v>4330</v>
      </c>
      <c r="C270" s="118" t="s">
        <v>4516</v>
      </c>
      <c r="D270" s="119" t="s">
        <v>2140</v>
      </c>
      <c r="E270" s="118" t="s">
        <v>4571</v>
      </c>
      <c r="F270" s="117" t="s">
        <v>4931</v>
      </c>
      <c r="G270" s="118" t="s">
        <v>4711</v>
      </c>
      <c r="H270" s="120" t="str">
        <f t="shared" si="10"/>
        <v>03009099</v>
      </c>
      <c r="I270" s="185">
        <v>0</v>
      </c>
    </row>
    <row r="271" spans="1:9" hidden="1" x14ac:dyDescent="0.25">
      <c r="A271" t="str">
        <f t="shared" si="11"/>
        <v>FORDL9000</v>
      </c>
      <c r="B271" s="117" t="s">
        <v>4330</v>
      </c>
      <c r="C271" s="118" t="s">
        <v>4516</v>
      </c>
      <c r="D271" s="119" t="s">
        <v>4376</v>
      </c>
      <c r="E271" s="118" t="s">
        <v>4704</v>
      </c>
      <c r="F271" s="117" t="s">
        <v>4931</v>
      </c>
      <c r="G271" s="118" t="s">
        <v>4711</v>
      </c>
      <c r="H271" s="120" t="str">
        <f t="shared" si="10"/>
        <v>03011099</v>
      </c>
      <c r="I271" s="185">
        <v>0</v>
      </c>
    </row>
    <row r="272" spans="1:9" hidden="1" x14ac:dyDescent="0.25">
      <c r="A272" t="str">
        <f t="shared" si="11"/>
        <v xml:space="preserve">FORDLA9000 </v>
      </c>
      <c r="B272" s="117" t="s">
        <v>4330</v>
      </c>
      <c r="C272" s="118" t="s">
        <v>4516</v>
      </c>
      <c r="D272" s="119" t="s">
        <v>2140</v>
      </c>
      <c r="E272" s="118" t="s">
        <v>4571</v>
      </c>
      <c r="F272" s="117" t="s">
        <v>4932</v>
      </c>
      <c r="G272" s="118" t="s">
        <v>4490</v>
      </c>
      <c r="H272" s="120" t="str">
        <f t="shared" si="10"/>
        <v>03009100</v>
      </c>
      <c r="I272" s="185">
        <v>0</v>
      </c>
    </row>
    <row r="273" spans="1:9" hidden="1" x14ac:dyDescent="0.25">
      <c r="A273" t="str">
        <f t="shared" si="11"/>
        <v>FORDLAS 9000</v>
      </c>
      <c r="B273" s="117" t="s">
        <v>4330</v>
      </c>
      <c r="C273" s="118" t="s">
        <v>4516</v>
      </c>
      <c r="D273" s="119" t="s">
        <v>4376</v>
      </c>
      <c r="E273" s="118" t="s">
        <v>4704</v>
      </c>
      <c r="F273" s="117" t="s">
        <v>4956</v>
      </c>
      <c r="G273" s="118" t="s">
        <v>4552</v>
      </c>
      <c r="H273" s="120" t="str">
        <f t="shared" si="10"/>
        <v>03011065</v>
      </c>
      <c r="I273" s="185">
        <v>0</v>
      </c>
    </row>
    <row r="274" spans="1:9" hidden="1" x14ac:dyDescent="0.25">
      <c r="A274" t="str">
        <f t="shared" si="11"/>
        <v>FORDLASER</v>
      </c>
      <c r="B274" s="117" t="s">
        <v>4330</v>
      </c>
      <c r="C274" s="118" t="s">
        <v>4516</v>
      </c>
      <c r="D274" s="119" t="s">
        <v>4467</v>
      </c>
      <c r="E274" s="118" t="s">
        <v>4468</v>
      </c>
      <c r="F274" s="117" t="s">
        <v>4840</v>
      </c>
      <c r="G274" s="118" t="s">
        <v>4510</v>
      </c>
      <c r="H274" s="120" t="str">
        <f t="shared" si="10"/>
        <v>03001024</v>
      </c>
      <c r="I274" s="185">
        <v>0</v>
      </c>
    </row>
    <row r="275" spans="1:9" hidden="1" x14ac:dyDescent="0.25">
      <c r="A275" t="str">
        <f t="shared" si="11"/>
        <v>FORDLINCOLN</v>
      </c>
      <c r="B275" s="117" t="s">
        <v>4330</v>
      </c>
      <c r="C275" s="118" t="s">
        <v>4516</v>
      </c>
      <c r="D275" s="119" t="s">
        <v>4467</v>
      </c>
      <c r="E275" s="118" t="s">
        <v>4468</v>
      </c>
      <c r="F275" s="117" t="s">
        <v>4841</v>
      </c>
      <c r="G275" s="118" t="s">
        <v>4511</v>
      </c>
      <c r="H275" s="120" t="str">
        <f t="shared" si="10"/>
        <v>03001025</v>
      </c>
      <c r="I275" s="185">
        <v>0</v>
      </c>
    </row>
    <row r="276" spans="1:9" hidden="1" x14ac:dyDescent="0.25">
      <c r="A276" t="str">
        <f t="shared" si="11"/>
        <v>FORDLN8000</v>
      </c>
      <c r="B276" s="117" t="s">
        <v>4330</v>
      </c>
      <c r="C276" s="118" t="s">
        <v>4516</v>
      </c>
      <c r="D276" s="119" t="s">
        <v>2140</v>
      </c>
      <c r="E276" s="118" t="s">
        <v>4571</v>
      </c>
      <c r="F276" s="117" t="s">
        <v>4933</v>
      </c>
      <c r="G276" s="118" t="s">
        <v>4701</v>
      </c>
      <c r="H276" s="120" t="str">
        <f t="shared" si="10"/>
        <v>03009101</v>
      </c>
      <c r="I276" s="185">
        <v>0</v>
      </c>
    </row>
    <row r="277" spans="1:9" hidden="1" x14ac:dyDescent="0.25">
      <c r="A277" t="str">
        <f t="shared" si="11"/>
        <v>FORDLN9000</v>
      </c>
      <c r="B277" s="117" t="s">
        <v>4330</v>
      </c>
      <c r="C277" s="118" t="s">
        <v>4516</v>
      </c>
      <c r="D277" s="119" t="s">
        <v>2140</v>
      </c>
      <c r="E277" s="118" t="s">
        <v>4571</v>
      </c>
      <c r="F277" s="117" t="s">
        <v>4934</v>
      </c>
      <c r="G277" s="118" t="s">
        <v>4692</v>
      </c>
      <c r="H277" s="120" t="str">
        <f t="shared" si="10"/>
        <v>03009102</v>
      </c>
      <c r="I277" s="185">
        <v>0</v>
      </c>
    </row>
    <row r="278" spans="1:9" hidden="1" x14ac:dyDescent="0.25">
      <c r="A278" t="str">
        <f t="shared" si="11"/>
        <v>FORDLT8000</v>
      </c>
      <c r="B278" s="117" t="s">
        <v>4330</v>
      </c>
      <c r="C278" s="118" t="s">
        <v>4516</v>
      </c>
      <c r="D278" s="119" t="s">
        <v>2140</v>
      </c>
      <c r="E278" s="118" t="s">
        <v>4571</v>
      </c>
      <c r="F278" s="117" t="s">
        <v>4935</v>
      </c>
      <c r="G278" s="118" t="s">
        <v>4655</v>
      </c>
      <c r="H278" s="120" t="str">
        <f t="shared" si="10"/>
        <v>03009103</v>
      </c>
      <c r="I278" s="185">
        <v>0</v>
      </c>
    </row>
    <row r="279" spans="1:9" hidden="1" x14ac:dyDescent="0.25">
      <c r="A279" t="str">
        <f t="shared" si="11"/>
        <v>FORDLT900</v>
      </c>
      <c r="B279" s="117" t="s">
        <v>4330</v>
      </c>
      <c r="C279" s="118" t="s">
        <v>4516</v>
      </c>
      <c r="D279" s="119" t="s">
        <v>2140</v>
      </c>
      <c r="E279" s="118" t="s">
        <v>4571</v>
      </c>
      <c r="F279" s="117" t="s">
        <v>4936</v>
      </c>
      <c r="G279" s="118" t="s">
        <v>4683</v>
      </c>
      <c r="H279" s="120" t="str">
        <f t="shared" si="10"/>
        <v>03009104</v>
      </c>
      <c r="I279" s="185">
        <v>0</v>
      </c>
    </row>
    <row r="280" spans="1:9" hidden="1" x14ac:dyDescent="0.25">
      <c r="A280" t="str">
        <f t="shared" si="11"/>
        <v>FORDLT9000</v>
      </c>
      <c r="B280" s="117" t="s">
        <v>4330</v>
      </c>
      <c r="C280" s="118" t="s">
        <v>4516</v>
      </c>
      <c r="D280" s="119" t="s">
        <v>2140</v>
      </c>
      <c r="E280" s="118" t="s">
        <v>4571</v>
      </c>
      <c r="F280" s="117" t="s">
        <v>4937</v>
      </c>
      <c r="G280" s="118" t="s">
        <v>4657</v>
      </c>
      <c r="H280" s="120" t="str">
        <f t="shared" si="10"/>
        <v>03009105</v>
      </c>
      <c r="I280" s="185">
        <v>0</v>
      </c>
    </row>
    <row r="281" spans="1:9" hidden="1" x14ac:dyDescent="0.25">
      <c r="A281" t="str">
        <f t="shared" si="11"/>
        <v xml:space="preserve">FORDLT9513 </v>
      </c>
      <c r="B281" s="117" t="s">
        <v>4330</v>
      </c>
      <c r="C281" s="118" t="s">
        <v>4516</v>
      </c>
      <c r="D281" s="119" t="s">
        <v>2140</v>
      </c>
      <c r="E281" s="118" t="s">
        <v>4571</v>
      </c>
      <c r="F281" s="117" t="s">
        <v>4938</v>
      </c>
      <c r="G281" s="118" t="s">
        <v>4628</v>
      </c>
      <c r="H281" s="120" t="str">
        <f t="shared" si="10"/>
        <v>03009106</v>
      </c>
      <c r="I281" s="185">
        <v>0</v>
      </c>
    </row>
    <row r="282" spans="1:9" hidden="1" x14ac:dyDescent="0.25">
      <c r="A282" t="str">
        <f t="shared" si="11"/>
        <v xml:space="preserve">FORDLTD </v>
      </c>
      <c r="B282" s="117" t="s">
        <v>4330</v>
      </c>
      <c r="C282" s="118" t="s">
        <v>4516</v>
      </c>
      <c r="D282" s="119" t="s">
        <v>4467</v>
      </c>
      <c r="E282" s="118" t="s">
        <v>4468</v>
      </c>
      <c r="F282" s="117" t="s">
        <v>4842</v>
      </c>
      <c r="G282" s="118" t="s">
        <v>4512</v>
      </c>
      <c r="H282" s="120" t="str">
        <f t="shared" si="10"/>
        <v>03001026</v>
      </c>
      <c r="I282" s="185">
        <v>0</v>
      </c>
    </row>
    <row r="283" spans="1:9" hidden="1" x14ac:dyDescent="0.25">
      <c r="A283" t="str">
        <f t="shared" si="11"/>
        <v>FORDLTS8000</v>
      </c>
      <c r="B283" s="117" t="s">
        <v>4330</v>
      </c>
      <c r="C283" s="118" t="s">
        <v>4516</v>
      </c>
      <c r="D283" s="119" t="s">
        <v>2140</v>
      </c>
      <c r="E283" s="118" t="s">
        <v>4571</v>
      </c>
      <c r="F283" s="117" t="s">
        <v>4939</v>
      </c>
      <c r="G283" s="118" t="s">
        <v>4630</v>
      </c>
      <c r="H283" s="120" t="str">
        <f t="shared" si="10"/>
        <v>03009107</v>
      </c>
      <c r="I283" s="185">
        <v>0</v>
      </c>
    </row>
    <row r="284" spans="1:9" hidden="1" x14ac:dyDescent="0.25">
      <c r="A284" t="str">
        <f t="shared" si="11"/>
        <v>FORDLTS900</v>
      </c>
      <c r="B284" s="117" t="s">
        <v>4330</v>
      </c>
      <c r="C284" s="118" t="s">
        <v>4516</v>
      </c>
      <c r="D284" s="119" t="s">
        <v>2140</v>
      </c>
      <c r="E284" s="118" t="s">
        <v>4571</v>
      </c>
      <c r="F284" s="117" t="s">
        <v>4926</v>
      </c>
      <c r="G284" s="118" t="s">
        <v>4553</v>
      </c>
      <c r="H284" s="120" t="str">
        <f t="shared" si="10"/>
        <v>03009066</v>
      </c>
      <c r="I284" s="185">
        <v>0</v>
      </c>
    </row>
    <row r="285" spans="1:9" hidden="1" x14ac:dyDescent="0.25">
      <c r="A285" t="str">
        <f t="shared" si="11"/>
        <v>FORDLTS9000</v>
      </c>
      <c r="B285" s="117" t="s">
        <v>4330</v>
      </c>
      <c r="C285" s="118" t="s">
        <v>4516</v>
      </c>
      <c r="D285" s="119" t="s">
        <v>2140</v>
      </c>
      <c r="E285" s="118" t="s">
        <v>4571</v>
      </c>
      <c r="F285" s="117" t="s">
        <v>4940</v>
      </c>
      <c r="G285" s="118" t="s">
        <v>4632</v>
      </c>
      <c r="H285" s="120" t="str">
        <f t="shared" si="10"/>
        <v>03009108</v>
      </c>
      <c r="I285" s="185">
        <v>0</v>
      </c>
    </row>
    <row r="286" spans="1:9" hidden="1" x14ac:dyDescent="0.25">
      <c r="A286" t="str">
        <f t="shared" si="11"/>
        <v>FORDMAVERICK</v>
      </c>
      <c r="B286" s="117" t="s">
        <v>4330</v>
      </c>
      <c r="C286" s="118" t="s">
        <v>4516</v>
      </c>
      <c r="D286" s="119" t="s">
        <v>4467</v>
      </c>
      <c r="E286" s="118" t="s">
        <v>4468</v>
      </c>
      <c r="F286" s="117" t="s">
        <v>4843</v>
      </c>
      <c r="G286" s="118" t="s">
        <v>4513</v>
      </c>
      <c r="H286" s="120" t="str">
        <f t="shared" si="10"/>
        <v>03001027</v>
      </c>
      <c r="I286" s="185">
        <v>0</v>
      </c>
    </row>
    <row r="287" spans="1:9" hidden="1" x14ac:dyDescent="0.25">
      <c r="A287" t="str">
        <f t="shared" si="11"/>
        <v>FORDMERCURY</v>
      </c>
      <c r="B287" s="117" t="s">
        <v>4330</v>
      </c>
      <c r="C287" s="118" t="s">
        <v>4516</v>
      </c>
      <c r="D287" s="119" t="s">
        <v>4467</v>
      </c>
      <c r="E287" s="118" t="s">
        <v>4468</v>
      </c>
      <c r="F287" s="117" t="s">
        <v>4844</v>
      </c>
      <c r="G287" s="118" t="s">
        <v>4514</v>
      </c>
      <c r="H287" s="120" t="str">
        <f t="shared" si="10"/>
        <v>03001028</v>
      </c>
      <c r="I287" s="185">
        <v>0</v>
      </c>
    </row>
    <row r="288" spans="1:9" hidden="1" x14ac:dyDescent="0.25">
      <c r="A288" t="str">
        <f t="shared" si="11"/>
        <v xml:space="preserve">FORDMERCURY </v>
      </c>
      <c r="B288" s="117" t="s">
        <v>4330</v>
      </c>
      <c r="C288" s="118" t="s">
        <v>4516</v>
      </c>
      <c r="D288" s="119" t="s">
        <v>4467</v>
      </c>
      <c r="E288" s="118" t="s">
        <v>4468</v>
      </c>
      <c r="F288" s="117" t="s">
        <v>4845</v>
      </c>
      <c r="G288" s="118" t="s">
        <v>4515</v>
      </c>
      <c r="H288" s="120" t="str">
        <f t="shared" si="10"/>
        <v>03001029</v>
      </c>
      <c r="I288" s="185">
        <v>0</v>
      </c>
    </row>
    <row r="289" spans="1:9" hidden="1" x14ac:dyDescent="0.25">
      <c r="A289" t="str">
        <f t="shared" si="11"/>
        <v>FORDMONDEO</v>
      </c>
      <c r="B289" s="117" t="s">
        <v>4330</v>
      </c>
      <c r="C289" s="118" t="s">
        <v>4516</v>
      </c>
      <c r="D289" s="119" t="s">
        <v>4467</v>
      </c>
      <c r="E289" s="118" t="s">
        <v>4468</v>
      </c>
      <c r="F289" s="117" t="s">
        <v>4846</v>
      </c>
      <c r="G289" s="118" t="s">
        <v>4516</v>
      </c>
      <c r="H289" s="120" t="str">
        <f t="shared" si="10"/>
        <v>03001030</v>
      </c>
      <c r="I289" s="185">
        <v>0</v>
      </c>
    </row>
    <row r="290" spans="1:9" hidden="1" x14ac:dyDescent="0.25">
      <c r="A290" t="str">
        <f t="shared" si="11"/>
        <v>FORDMULTISTOP</v>
      </c>
      <c r="B290" s="117" t="s">
        <v>4330</v>
      </c>
      <c r="C290" s="118" t="s">
        <v>4516</v>
      </c>
      <c r="D290" s="119" t="s">
        <v>4470</v>
      </c>
      <c r="E290" s="118" t="s">
        <v>4471</v>
      </c>
      <c r="F290" s="117" t="s">
        <v>4877</v>
      </c>
      <c r="G290" s="118" t="s">
        <v>4878</v>
      </c>
      <c r="H290" s="120" t="str">
        <f t="shared" si="10"/>
        <v>03002166</v>
      </c>
      <c r="I290" s="185">
        <v>0</v>
      </c>
    </row>
    <row r="291" spans="1:9" hidden="1" x14ac:dyDescent="0.25">
      <c r="A291" t="str">
        <f t="shared" si="11"/>
        <v>FORDMUSTANG</v>
      </c>
      <c r="B291" s="117" t="s">
        <v>4330</v>
      </c>
      <c r="C291" s="118" t="s">
        <v>4516</v>
      </c>
      <c r="D291" s="119" t="s">
        <v>4467</v>
      </c>
      <c r="E291" s="118" t="s">
        <v>4468</v>
      </c>
      <c r="F291" s="117" t="s">
        <v>4847</v>
      </c>
      <c r="G291" s="118" t="s">
        <v>4517</v>
      </c>
      <c r="H291" s="120" t="str">
        <f t="shared" si="10"/>
        <v>03001031</v>
      </c>
      <c r="I291" s="185">
        <v>0</v>
      </c>
    </row>
    <row r="292" spans="1:9" hidden="1" x14ac:dyDescent="0.25">
      <c r="A292" t="str">
        <f t="shared" si="11"/>
        <v>FORDPICK UP</v>
      </c>
      <c r="B292" s="117" t="s">
        <v>4330</v>
      </c>
      <c r="C292" s="118" t="s">
        <v>4516</v>
      </c>
      <c r="D292" s="119" t="s">
        <v>4373</v>
      </c>
      <c r="E292" s="118" t="s">
        <v>4481</v>
      </c>
      <c r="F292" s="117" t="s">
        <v>4373</v>
      </c>
      <c r="G292" s="118" t="s">
        <v>4760</v>
      </c>
      <c r="H292" s="120" t="str">
        <f t="shared" si="10"/>
        <v>03005127</v>
      </c>
      <c r="I292" s="185">
        <v>0</v>
      </c>
    </row>
    <row r="293" spans="1:9" hidden="1" x14ac:dyDescent="0.25">
      <c r="A293" t="str">
        <f t="shared" si="11"/>
        <v xml:space="preserve">FORDPROBE </v>
      </c>
      <c r="B293" s="117" t="s">
        <v>4330</v>
      </c>
      <c r="C293" s="118" t="s">
        <v>4516</v>
      </c>
      <c r="D293" s="119" t="s">
        <v>4467</v>
      </c>
      <c r="E293" s="118" t="s">
        <v>4468</v>
      </c>
      <c r="F293" s="117" t="s">
        <v>4848</v>
      </c>
      <c r="G293" s="118" t="s">
        <v>4519</v>
      </c>
      <c r="H293" s="120" t="str">
        <f t="shared" si="10"/>
        <v>03001033</v>
      </c>
      <c r="I293" s="185">
        <v>0</v>
      </c>
    </row>
    <row r="294" spans="1:9" hidden="1" x14ac:dyDescent="0.25">
      <c r="A294" t="str">
        <f t="shared" si="11"/>
        <v>FORDPU</v>
      </c>
      <c r="B294" s="117" t="s">
        <v>4330</v>
      </c>
      <c r="C294" s="118" t="s">
        <v>4516</v>
      </c>
      <c r="D294" s="119" t="s">
        <v>4373</v>
      </c>
      <c r="E294" s="118" t="s">
        <v>4481</v>
      </c>
      <c r="F294" s="117" t="s">
        <v>4912</v>
      </c>
      <c r="G294" s="118" t="s">
        <v>4913</v>
      </c>
      <c r="H294" s="120" t="str">
        <f t="shared" si="10"/>
        <v>03005162</v>
      </c>
      <c r="I294" s="185">
        <v>0</v>
      </c>
    </row>
    <row r="295" spans="1:9" hidden="1" x14ac:dyDescent="0.25">
      <c r="A295" t="str">
        <f t="shared" si="11"/>
        <v>FORDRANGER</v>
      </c>
      <c r="B295" s="117" t="s">
        <v>4330</v>
      </c>
      <c r="C295" s="118" t="s">
        <v>4516</v>
      </c>
      <c r="D295" s="119" t="s">
        <v>4373</v>
      </c>
      <c r="E295" s="118" t="s">
        <v>4481</v>
      </c>
      <c r="F295" s="117" t="s">
        <v>4906</v>
      </c>
      <c r="G295" s="118" t="s">
        <v>4907</v>
      </c>
      <c r="H295" s="120" t="str">
        <f t="shared" si="10"/>
        <v>03005128</v>
      </c>
      <c r="I295" s="185">
        <v>0</v>
      </c>
    </row>
    <row r="296" spans="1:9" hidden="1" x14ac:dyDescent="0.25">
      <c r="A296" t="str">
        <f t="shared" si="11"/>
        <v xml:space="preserve">FORDSIERRA </v>
      </c>
      <c r="B296" s="117" t="s">
        <v>4330</v>
      </c>
      <c r="C296" s="118" t="s">
        <v>4516</v>
      </c>
      <c r="D296" s="119" t="s">
        <v>4467</v>
      </c>
      <c r="E296" s="118" t="s">
        <v>4468</v>
      </c>
      <c r="F296" s="117" t="s">
        <v>4849</v>
      </c>
      <c r="G296" s="118" t="s">
        <v>4520</v>
      </c>
      <c r="H296" s="120" t="str">
        <f t="shared" si="10"/>
        <v>03001034</v>
      </c>
      <c r="I296" s="185">
        <v>0</v>
      </c>
    </row>
    <row r="297" spans="1:9" hidden="1" x14ac:dyDescent="0.25">
      <c r="A297" t="str">
        <f t="shared" si="11"/>
        <v>FORDSTAKE</v>
      </c>
      <c r="B297" s="117" t="s">
        <v>4330</v>
      </c>
      <c r="C297" s="118" t="s">
        <v>4516</v>
      </c>
      <c r="D297" s="119" t="s">
        <v>4456</v>
      </c>
      <c r="E297" s="118" t="s">
        <v>4414</v>
      </c>
      <c r="F297" s="117" t="s">
        <v>4946</v>
      </c>
      <c r="G297" s="118" t="s">
        <v>4556</v>
      </c>
      <c r="H297" s="120" t="str">
        <f t="shared" si="10"/>
        <v>03010069</v>
      </c>
      <c r="I297" s="185">
        <v>0</v>
      </c>
    </row>
    <row r="298" spans="1:9" hidden="1" x14ac:dyDescent="0.25">
      <c r="A298" t="str">
        <f t="shared" si="11"/>
        <v>FORDSTERLING</v>
      </c>
      <c r="B298" s="117" t="s">
        <v>4330</v>
      </c>
      <c r="C298" s="118" t="s">
        <v>4516</v>
      </c>
      <c r="D298" s="119" t="s">
        <v>2140</v>
      </c>
      <c r="E298" s="118" t="s">
        <v>4571</v>
      </c>
      <c r="F298" s="117" t="s">
        <v>4941</v>
      </c>
      <c r="G298" s="118" t="s">
        <v>4684</v>
      </c>
      <c r="H298" s="120" t="str">
        <f t="shared" si="10"/>
        <v>03009109</v>
      </c>
      <c r="I298" s="185">
        <v>0</v>
      </c>
    </row>
    <row r="299" spans="1:9" hidden="1" x14ac:dyDescent="0.25">
      <c r="A299" t="str">
        <f t="shared" si="11"/>
        <v>FORDSTYLS SIDE</v>
      </c>
      <c r="B299" s="117" t="s">
        <v>4330</v>
      </c>
      <c r="C299" s="118" t="s">
        <v>4516</v>
      </c>
      <c r="D299" s="119" t="s">
        <v>4373</v>
      </c>
      <c r="E299" s="118" t="s">
        <v>4481</v>
      </c>
      <c r="F299" s="117" t="s">
        <v>4881</v>
      </c>
      <c r="G299" s="118" t="s">
        <v>4529</v>
      </c>
      <c r="H299" s="120" t="str">
        <f t="shared" si="10"/>
        <v>03005041</v>
      </c>
      <c r="I299" s="185">
        <v>0</v>
      </c>
    </row>
    <row r="300" spans="1:9" hidden="1" x14ac:dyDescent="0.25">
      <c r="A300" t="str">
        <f t="shared" si="11"/>
        <v>FORDSUPER DUTY</v>
      </c>
      <c r="B300" s="117" t="s">
        <v>4330</v>
      </c>
      <c r="C300" s="118" t="s">
        <v>4516</v>
      </c>
      <c r="D300" s="119" t="s">
        <v>4373</v>
      </c>
      <c r="E300" s="118" t="s">
        <v>4481</v>
      </c>
      <c r="F300" s="117" t="s">
        <v>4908</v>
      </c>
      <c r="G300" s="118" t="s">
        <v>4909</v>
      </c>
      <c r="H300" s="120" t="str">
        <f t="shared" si="10"/>
        <v>03005129</v>
      </c>
      <c r="I300" s="185">
        <v>0</v>
      </c>
    </row>
    <row r="301" spans="1:9" hidden="1" x14ac:dyDescent="0.25">
      <c r="A301" t="str">
        <f t="shared" si="11"/>
        <v>FORDTAURUS</v>
      </c>
      <c r="B301" s="117" t="s">
        <v>4330</v>
      </c>
      <c r="C301" s="118" t="s">
        <v>4516</v>
      </c>
      <c r="D301" s="119" t="s">
        <v>4467</v>
      </c>
      <c r="E301" s="118" t="s">
        <v>4468</v>
      </c>
      <c r="F301" s="117" t="s">
        <v>4850</v>
      </c>
      <c r="G301" s="118" t="s">
        <v>4521</v>
      </c>
      <c r="H301" s="120" t="str">
        <f t="shared" si="10"/>
        <v>03001035</v>
      </c>
      <c r="I301" s="185">
        <v>0</v>
      </c>
    </row>
    <row r="302" spans="1:9" hidden="1" x14ac:dyDescent="0.25">
      <c r="A302" t="str">
        <f t="shared" si="11"/>
        <v>FORDTELSTAR</v>
      </c>
      <c r="B302" s="117" t="s">
        <v>4330</v>
      </c>
      <c r="C302" s="118" t="s">
        <v>4516</v>
      </c>
      <c r="D302" s="119" t="s">
        <v>4467</v>
      </c>
      <c r="E302" s="118" t="s">
        <v>4468</v>
      </c>
      <c r="F302" s="117" t="s">
        <v>4851</v>
      </c>
      <c r="G302" s="118" t="s">
        <v>4523</v>
      </c>
      <c r="H302" s="120" t="str">
        <f t="shared" si="10"/>
        <v>03001036</v>
      </c>
      <c r="I302" s="185">
        <v>0</v>
      </c>
    </row>
    <row r="303" spans="1:9" hidden="1" x14ac:dyDescent="0.25">
      <c r="A303" t="str">
        <f t="shared" si="11"/>
        <v>FORDTEMPO</v>
      </c>
      <c r="B303" s="117" t="s">
        <v>4330</v>
      </c>
      <c r="C303" s="118" t="s">
        <v>4516</v>
      </c>
      <c r="D303" s="119" t="s">
        <v>4467</v>
      </c>
      <c r="E303" s="118" t="s">
        <v>4468</v>
      </c>
      <c r="F303" s="117" t="s">
        <v>4852</v>
      </c>
      <c r="G303" s="118" t="s">
        <v>4524</v>
      </c>
      <c r="H303" s="120" t="str">
        <f t="shared" si="10"/>
        <v>03001037</v>
      </c>
      <c r="I303" s="185">
        <v>0</v>
      </c>
    </row>
    <row r="304" spans="1:9" hidden="1" x14ac:dyDescent="0.25">
      <c r="A304" t="str">
        <f t="shared" si="11"/>
        <v xml:space="preserve">FORDTHUNDERBIRD </v>
      </c>
      <c r="B304" s="117" t="s">
        <v>4330</v>
      </c>
      <c r="C304" s="118" t="s">
        <v>4516</v>
      </c>
      <c r="D304" s="119" t="s">
        <v>4467</v>
      </c>
      <c r="E304" s="118" t="s">
        <v>4468</v>
      </c>
      <c r="F304" s="117" t="s">
        <v>4853</v>
      </c>
      <c r="G304" s="118" t="s">
        <v>4525</v>
      </c>
      <c r="H304" s="120" t="str">
        <f t="shared" si="10"/>
        <v>03001038</v>
      </c>
      <c r="I304" s="185">
        <v>0</v>
      </c>
    </row>
    <row r="305" spans="1:9" hidden="1" x14ac:dyDescent="0.25">
      <c r="A305" t="str">
        <f t="shared" si="11"/>
        <v>FORDTHURDER</v>
      </c>
      <c r="B305" s="117" t="s">
        <v>4330</v>
      </c>
      <c r="C305" s="118" t="s">
        <v>4516</v>
      </c>
      <c r="D305" s="119" t="s">
        <v>4467</v>
      </c>
      <c r="E305" s="118" t="s">
        <v>4468</v>
      </c>
      <c r="F305" s="117" t="s">
        <v>4858</v>
      </c>
      <c r="G305" s="118" t="s">
        <v>4859</v>
      </c>
      <c r="H305" s="120" t="str">
        <f t="shared" si="10"/>
        <v>03001165</v>
      </c>
      <c r="I305" s="185">
        <v>0</v>
      </c>
    </row>
    <row r="306" spans="1:9" hidden="1" x14ac:dyDescent="0.25">
      <c r="A306" t="str">
        <f t="shared" si="11"/>
        <v>FORDTK</v>
      </c>
      <c r="B306" s="117" t="s">
        <v>4330</v>
      </c>
      <c r="C306" s="118" t="s">
        <v>4516</v>
      </c>
      <c r="D306" s="119" t="s">
        <v>4373</v>
      </c>
      <c r="E306" s="118" t="s">
        <v>4481</v>
      </c>
      <c r="F306" s="117" t="s">
        <v>4700</v>
      </c>
      <c r="G306" s="118" t="s">
        <v>4768</v>
      </c>
      <c r="H306" s="120" t="str">
        <f t="shared" si="10"/>
        <v>03005130</v>
      </c>
      <c r="I306" s="185">
        <v>0</v>
      </c>
    </row>
    <row r="307" spans="1:9" hidden="1" x14ac:dyDescent="0.25">
      <c r="A307" t="str">
        <f t="shared" si="11"/>
        <v xml:space="preserve">FORDTORINO </v>
      </c>
      <c r="B307" s="117" t="s">
        <v>4330</v>
      </c>
      <c r="C307" s="118" t="s">
        <v>4516</v>
      </c>
      <c r="D307" s="119" t="s">
        <v>4467</v>
      </c>
      <c r="E307" s="118" t="s">
        <v>4468</v>
      </c>
      <c r="F307" s="117" t="s">
        <v>4854</v>
      </c>
      <c r="G307" s="118" t="s">
        <v>4526</v>
      </c>
      <c r="H307" s="120" t="str">
        <f t="shared" si="10"/>
        <v>03001039</v>
      </c>
      <c r="I307" s="185">
        <v>0</v>
      </c>
    </row>
    <row r="308" spans="1:9" hidden="1" x14ac:dyDescent="0.25">
      <c r="A308" t="str">
        <f t="shared" si="11"/>
        <v xml:space="preserve">FORDTRADER </v>
      </c>
      <c r="B308" s="117" t="s">
        <v>4330</v>
      </c>
      <c r="C308" s="118" t="s">
        <v>4516</v>
      </c>
      <c r="D308" s="119" t="s">
        <v>4455</v>
      </c>
      <c r="E308" s="118" t="s">
        <v>4693</v>
      </c>
      <c r="F308" s="117" t="s">
        <v>4922</v>
      </c>
      <c r="G308" s="118" t="s">
        <v>4649</v>
      </c>
      <c r="H308" s="120" t="str">
        <f t="shared" si="10"/>
        <v>03008071</v>
      </c>
      <c r="I308" s="185">
        <v>0</v>
      </c>
    </row>
    <row r="309" spans="1:9" hidden="1" x14ac:dyDescent="0.25">
      <c r="A309" t="str">
        <f t="shared" si="11"/>
        <v>FORDTRANSIT</v>
      </c>
      <c r="B309" s="117" t="s">
        <v>4330</v>
      </c>
      <c r="C309" s="118" t="s">
        <v>4516</v>
      </c>
      <c r="D309" s="119" t="s">
        <v>4467</v>
      </c>
      <c r="E309" s="118" t="s">
        <v>4468</v>
      </c>
      <c r="F309" s="117" t="s">
        <v>4855</v>
      </c>
      <c r="G309" s="118" t="s">
        <v>4856</v>
      </c>
      <c r="H309" s="120" t="str">
        <f t="shared" si="10"/>
        <v>03001136</v>
      </c>
      <c r="I309" s="185">
        <v>0</v>
      </c>
    </row>
    <row r="310" spans="1:9" hidden="1" x14ac:dyDescent="0.25">
      <c r="A310" t="str">
        <f t="shared" si="11"/>
        <v>FORDTRANSIT CONNECT</v>
      </c>
      <c r="B310" s="117" t="s">
        <v>4330</v>
      </c>
      <c r="C310" s="118" t="s">
        <v>4516</v>
      </c>
      <c r="D310" s="119" t="s">
        <v>4454</v>
      </c>
      <c r="E310" s="118" t="s">
        <v>4685</v>
      </c>
      <c r="F310" s="117" t="s">
        <v>4917</v>
      </c>
      <c r="G310" s="118" t="s">
        <v>4918</v>
      </c>
      <c r="H310" s="120" t="str">
        <f t="shared" si="10"/>
        <v>03006161</v>
      </c>
      <c r="I310" s="185">
        <v>0</v>
      </c>
    </row>
    <row r="311" spans="1:9" hidden="1" x14ac:dyDescent="0.25">
      <c r="A311" t="str">
        <f t="shared" si="11"/>
        <v>FORDTRUCK</v>
      </c>
      <c r="B311" s="117" t="s">
        <v>4330</v>
      </c>
      <c r="C311" s="118" t="s">
        <v>4516</v>
      </c>
      <c r="D311" s="119" t="s">
        <v>4456</v>
      </c>
      <c r="E311" s="118" t="s">
        <v>4414</v>
      </c>
      <c r="F311" s="117" t="s">
        <v>4947</v>
      </c>
      <c r="G311" s="118" t="s">
        <v>4561</v>
      </c>
      <c r="H311" s="120" t="str">
        <f t="shared" si="10"/>
        <v>03010073</v>
      </c>
      <c r="I311" s="185">
        <v>0</v>
      </c>
    </row>
    <row r="312" spans="1:9" hidden="1" x14ac:dyDescent="0.25">
      <c r="A312" t="str">
        <f t="shared" si="11"/>
        <v>FORDVAN</v>
      </c>
      <c r="B312" s="117" t="s">
        <v>4330</v>
      </c>
      <c r="C312" s="118" t="s">
        <v>4516</v>
      </c>
      <c r="D312" s="119" t="s">
        <v>4470</v>
      </c>
      <c r="E312" s="118" t="s">
        <v>4471</v>
      </c>
      <c r="F312" s="117" t="s">
        <v>4654</v>
      </c>
      <c r="G312" s="118" t="s">
        <v>4874</v>
      </c>
      <c r="H312" s="120" t="str">
        <f t="shared" si="10"/>
        <v>03002144</v>
      </c>
      <c r="I312" s="185">
        <v>0</v>
      </c>
    </row>
    <row r="313" spans="1:9" hidden="1" x14ac:dyDescent="0.25">
      <c r="A313" t="str">
        <f t="shared" si="11"/>
        <v>FORDVOLQUETE</v>
      </c>
      <c r="B313" s="117" t="s">
        <v>4330</v>
      </c>
      <c r="C313" s="118" t="s">
        <v>4516</v>
      </c>
      <c r="D313" s="119" t="s">
        <v>4376</v>
      </c>
      <c r="E313" s="118" t="s">
        <v>4704</v>
      </c>
      <c r="F313" s="117" t="s">
        <v>4376</v>
      </c>
      <c r="G313" s="118" t="s">
        <v>4651</v>
      </c>
      <c r="H313" s="120" t="str">
        <f t="shared" si="10"/>
        <v>03011075</v>
      </c>
      <c r="I313" s="185">
        <v>0</v>
      </c>
    </row>
    <row r="314" spans="1:9" hidden="1" x14ac:dyDescent="0.25">
      <c r="A314" t="str">
        <f t="shared" si="11"/>
        <v xml:space="preserve">FORDVOSTON PICK UP </v>
      </c>
      <c r="B314" s="117" t="s">
        <v>4330</v>
      </c>
      <c r="C314" s="118" t="s">
        <v>4516</v>
      </c>
      <c r="D314" s="119" t="s">
        <v>4373</v>
      </c>
      <c r="E314" s="118" t="s">
        <v>4481</v>
      </c>
      <c r="F314" s="117" t="s">
        <v>4910</v>
      </c>
      <c r="G314" s="118" t="s">
        <v>4911</v>
      </c>
      <c r="H314" s="120" t="str">
        <f t="shared" si="10"/>
        <v>03005132</v>
      </c>
      <c r="I314" s="185">
        <v>0</v>
      </c>
    </row>
    <row r="315" spans="1:9" hidden="1" x14ac:dyDescent="0.25">
      <c r="A315" t="str">
        <f t="shared" si="11"/>
        <v>FORDWINDSTAR</v>
      </c>
      <c r="B315" s="117" t="s">
        <v>4330</v>
      </c>
      <c r="C315" s="118" t="s">
        <v>4516</v>
      </c>
      <c r="D315" s="119" t="s">
        <v>4470</v>
      </c>
      <c r="E315" s="118" t="s">
        <v>4471</v>
      </c>
      <c r="F315" s="117" t="s">
        <v>4875</v>
      </c>
      <c r="G315" s="118" t="s">
        <v>4876</v>
      </c>
      <c r="H315" s="120" t="str">
        <f t="shared" si="10"/>
        <v>03002170</v>
      </c>
      <c r="I315" s="185">
        <v>0</v>
      </c>
    </row>
    <row r="316" spans="1:9" hidden="1" x14ac:dyDescent="0.25">
      <c r="A316" t="str">
        <f t="shared" si="11"/>
        <v xml:space="preserve">FORDXLT-PLUS CAMIONETA </v>
      </c>
      <c r="B316" s="117" t="s">
        <v>4330</v>
      </c>
      <c r="C316" s="118" t="s">
        <v>4516</v>
      </c>
      <c r="D316" s="119" t="s">
        <v>4470</v>
      </c>
      <c r="E316" s="118" t="s">
        <v>4471</v>
      </c>
      <c r="F316" s="117" t="s">
        <v>4867</v>
      </c>
      <c r="G316" s="118" t="s">
        <v>4567</v>
      </c>
      <c r="H316" s="120" t="str">
        <f t="shared" si="10"/>
        <v>03002085</v>
      </c>
      <c r="I316" s="185">
        <v>0</v>
      </c>
    </row>
    <row r="317" spans="1:9" hidden="1" x14ac:dyDescent="0.25">
      <c r="A317" t="str">
        <f t="shared" si="11"/>
        <v>FORLANDBJ1043V8JB5-1</v>
      </c>
      <c r="B317" s="117" t="s">
        <v>4357</v>
      </c>
      <c r="C317" s="118" t="s">
        <v>4690</v>
      </c>
      <c r="D317" s="119" t="s">
        <v>4455</v>
      </c>
      <c r="E317" s="118" t="s">
        <v>4693</v>
      </c>
      <c r="F317" s="117" t="s">
        <v>5864</v>
      </c>
      <c r="G317" s="118" t="s">
        <v>4469</v>
      </c>
      <c r="H317" s="120" t="str">
        <f t="shared" si="10"/>
        <v>09708001</v>
      </c>
      <c r="I317" s="185">
        <v>0</v>
      </c>
    </row>
    <row r="318" spans="1:9" hidden="1" x14ac:dyDescent="0.25">
      <c r="A318" t="str">
        <f t="shared" si="11"/>
        <v>FORLANDBJ1043V9JEA-H</v>
      </c>
      <c r="B318" s="117" t="s">
        <v>4357</v>
      </c>
      <c r="C318" s="118" t="s">
        <v>5947</v>
      </c>
      <c r="D318" s="119" t="s">
        <v>4455</v>
      </c>
      <c r="E318" s="118" t="s">
        <v>4693</v>
      </c>
      <c r="F318" s="117" t="s">
        <v>6002</v>
      </c>
      <c r="G318" s="118" t="s">
        <v>4472</v>
      </c>
      <c r="H318" s="120" t="str">
        <f t="shared" si="10"/>
        <v>39808003</v>
      </c>
      <c r="I318" s="185">
        <v>0</v>
      </c>
    </row>
    <row r="319" spans="1:9" hidden="1" x14ac:dyDescent="0.25">
      <c r="A319" t="str">
        <f t="shared" si="11"/>
        <v>FORLANDBJ2810CD</v>
      </c>
      <c r="B319" s="124" t="s">
        <v>4357</v>
      </c>
      <c r="C319" s="124" t="s">
        <v>5947</v>
      </c>
      <c r="D319" s="125" t="s">
        <v>4454</v>
      </c>
      <c r="E319" s="124" t="s">
        <v>4685</v>
      </c>
      <c r="F319" s="124" t="s">
        <v>5951</v>
      </c>
      <c r="G319" s="124" t="s">
        <v>4466</v>
      </c>
      <c r="H319" s="120" t="str">
        <f t="shared" si="10"/>
        <v>39806002</v>
      </c>
      <c r="I319" s="185">
        <v>0</v>
      </c>
    </row>
    <row r="320" spans="1:9" hidden="1" x14ac:dyDescent="0.25">
      <c r="A320" t="str">
        <f t="shared" si="11"/>
        <v>FORLANDBJ3032D3PEA</v>
      </c>
      <c r="B320" s="124" t="s">
        <v>4357</v>
      </c>
      <c r="C320" s="124" t="s">
        <v>5947</v>
      </c>
      <c r="D320" s="125" t="s">
        <v>4454</v>
      </c>
      <c r="E320" s="124" t="s">
        <v>4685</v>
      </c>
      <c r="F320" s="124" t="s">
        <v>5948</v>
      </c>
      <c r="G320" s="124" t="s">
        <v>4469</v>
      </c>
      <c r="H320" s="120" t="str">
        <f t="shared" si="10"/>
        <v>39806001</v>
      </c>
      <c r="I320" s="185">
        <v>0</v>
      </c>
    </row>
    <row r="321" spans="1:9" hidden="1" x14ac:dyDescent="0.25">
      <c r="A321" t="str">
        <f t="shared" si="11"/>
        <v>FORLANDbj5122v5pdc-a1</v>
      </c>
      <c r="B321" s="124" t="s">
        <v>4357</v>
      </c>
      <c r="C321" s="124" t="s">
        <v>5947</v>
      </c>
      <c r="D321" s="125" t="s">
        <v>4456</v>
      </c>
      <c r="E321" s="124" t="s">
        <v>4414</v>
      </c>
      <c r="F321" s="124" t="s">
        <v>6003</v>
      </c>
      <c r="G321" s="124" t="s">
        <v>4473</v>
      </c>
      <c r="H321" s="120" t="str">
        <f t="shared" si="10"/>
        <v>39810004</v>
      </c>
      <c r="I321" s="185">
        <v>0</v>
      </c>
    </row>
    <row r="322" spans="1:9" hidden="1" x14ac:dyDescent="0.25">
      <c r="A322" t="str">
        <f t="shared" si="11"/>
        <v>FREIGHTLINER6067GK60</v>
      </c>
      <c r="B322" s="124" t="s">
        <v>4350</v>
      </c>
      <c r="C322" s="124" t="s">
        <v>4515</v>
      </c>
      <c r="D322" s="125" t="s">
        <v>2140</v>
      </c>
      <c r="E322" s="118" t="s">
        <v>4571</v>
      </c>
      <c r="F322" s="124" t="s">
        <v>5994</v>
      </c>
      <c r="G322" s="124" t="s">
        <v>4548</v>
      </c>
      <c r="H322" s="120" t="str">
        <f t="shared" ref="H322:H385" si="12">CONCATENATE(C322,E322,G322)</f>
        <v>02909090</v>
      </c>
      <c r="I322" s="185">
        <v>0</v>
      </c>
    </row>
    <row r="323" spans="1:9" hidden="1" x14ac:dyDescent="0.25">
      <c r="A323" t="str">
        <f t="shared" ref="A323:A386" si="13">CONCATENATE(B323,F323)</f>
        <v xml:space="preserve">FREIGHTLINER61120664SD </v>
      </c>
      <c r="B323" s="117" t="s">
        <v>4350</v>
      </c>
      <c r="C323" s="118" t="s">
        <v>4515</v>
      </c>
      <c r="D323" s="119" t="s">
        <v>2140</v>
      </c>
      <c r="E323" s="118" t="s">
        <v>4571</v>
      </c>
      <c r="F323" s="117" t="s">
        <v>4783</v>
      </c>
      <c r="G323" s="118" t="s">
        <v>4511</v>
      </c>
      <c r="H323" s="120" t="str">
        <f t="shared" si="12"/>
        <v>02909025</v>
      </c>
      <c r="I323" s="185">
        <v>0</v>
      </c>
    </row>
    <row r="324" spans="1:9" hidden="1" x14ac:dyDescent="0.25">
      <c r="A324" t="str">
        <f t="shared" si="13"/>
        <v>FREIGHTLINERB100064T</v>
      </c>
      <c r="B324" s="117" t="s">
        <v>4350</v>
      </c>
      <c r="C324" s="118" t="s">
        <v>4515</v>
      </c>
      <c r="D324" s="119" t="s">
        <v>2140</v>
      </c>
      <c r="E324" s="118" t="s">
        <v>4571</v>
      </c>
      <c r="F324" s="117" t="s">
        <v>4784</v>
      </c>
      <c r="G324" s="118" t="s">
        <v>4513</v>
      </c>
      <c r="H324" s="120" t="str">
        <f t="shared" si="12"/>
        <v>02909027</v>
      </c>
      <c r="I324" s="185">
        <v>0</v>
      </c>
    </row>
    <row r="325" spans="1:9" hidden="1" x14ac:dyDescent="0.25">
      <c r="A325" t="str">
        <f t="shared" si="13"/>
        <v>FREIGHTLINERBUSINESS CLASS</v>
      </c>
      <c r="B325" s="117" t="s">
        <v>4350</v>
      </c>
      <c r="C325" s="118" t="s">
        <v>4515</v>
      </c>
      <c r="D325" s="119" t="s">
        <v>2140</v>
      </c>
      <c r="E325" s="118" t="s">
        <v>4571</v>
      </c>
      <c r="F325" s="117" t="s">
        <v>4785</v>
      </c>
      <c r="G325" s="118" t="s">
        <v>4514</v>
      </c>
      <c r="H325" s="120" t="str">
        <f t="shared" si="12"/>
        <v>02909028</v>
      </c>
      <c r="I325" s="185">
        <v>0</v>
      </c>
    </row>
    <row r="326" spans="1:9" hidden="1" x14ac:dyDescent="0.25">
      <c r="A326" t="str">
        <f t="shared" si="13"/>
        <v>FREIGHTLINERC120</v>
      </c>
      <c r="B326" s="117" t="s">
        <v>4350</v>
      </c>
      <c r="C326" s="118" t="s">
        <v>4515</v>
      </c>
      <c r="D326" s="119" t="s">
        <v>2140</v>
      </c>
      <c r="E326" s="118" t="s">
        <v>4571</v>
      </c>
      <c r="F326" s="117" t="s">
        <v>4786</v>
      </c>
      <c r="G326" s="118" t="s">
        <v>4515</v>
      </c>
      <c r="H326" s="120" t="str">
        <f t="shared" si="12"/>
        <v>02909029</v>
      </c>
      <c r="I326" s="185">
        <v>0</v>
      </c>
    </row>
    <row r="327" spans="1:9" hidden="1" x14ac:dyDescent="0.25">
      <c r="A327" t="str">
        <f t="shared" si="13"/>
        <v>FREIGHTLINERC12064ST</v>
      </c>
      <c r="B327" s="117" t="s">
        <v>4350</v>
      </c>
      <c r="C327" s="118" t="s">
        <v>4515</v>
      </c>
      <c r="D327" s="119" t="s">
        <v>2140</v>
      </c>
      <c r="E327" s="118" t="s">
        <v>4571</v>
      </c>
      <c r="F327" s="117" t="s">
        <v>4787</v>
      </c>
      <c r="G327" s="118" t="s">
        <v>4516</v>
      </c>
      <c r="H327" s="120" t="str">
        <f t="shared" si="12"/>
        <v>02909030</v>
      </c>
      <c r="I327" s="185">
        <v>0</v>
      </c>
    </row>
    <row r="328" spans="1:9" hidden="1" x14ac:dyDescent="0.25">
      <c r="A328" t="str">
        <f t="shared" si="13"/>
        <v xml:space="preserve">FREIGHTLINERC12064T </v>
      </c>
      <c r="B328" s="117" t="s">
        <v>4350</v>
      </c>
      <c r="C328" s="118" t="s">
        <v>4515</v>
      </c>
      <c r="D328" s="119" t="s">
        <v>2140</v>
      </c>
      <c r="E328" s="118" t="s">
        <v>4571</v>
      </c>
      <c r="F328" s="117" t="s">
        <v>4788</v>
      </c>
      <c r="G328" s="118" t="s">
        <v>4517</v>
      </c>
      <c r="H328" s="120" t="str">
        <f t="shared" si="12"/>
        <v>02909031</v>
      </c>
      <c r="I328" s="185">
        <v>0</v>
      </c>
    </row>
    <row r="329" spans="1:9" hidden="1" x14ac:dyDescent="0.25">
      <c r="A329" t="str">
        <f t="shared" si="13"/>
        <v>FREIGHTLINERCASCADIA</v>
      </c>
      <c r="B329" s="117" t="s">
        <v>4350</v>
      </c>
      <c r="C329" s="118" t="s">
        <v>4515</v>
      </c>
      <c r="D329" s="119" t="s">
        <v>2140</v>
      </c>
      <c r="E329" s="118" t="s">
        <v>4571</v>
      </c>
      <c r="F329" s="117" t="s">
        <v>5942</v>
      </c>
      <c r="G329" s="118" t="s">
        <v>4568</v>
      </c>
      <c r="H329" s="120" t="str">
        <f t="shared" si="12"/>
        <v>02909086</v>
      </c>
      <c r="I329" s="185">
        <v>0</v>
      </c>
    </row>
    <row r="330" spans="1:9" hidden="1" x14ac:dyDescent="0.25">
      <c r="A330" t="str">
        <f t="shared" si="13"/>
        <v>FREIGHTLINERCENTURY</v>
      </c>
      <c r="B330" s="117" t="s">
        <v>4350</v>
      </c>
      <c r="C330" s="118" t="s">
        <v>4515</v>
      </c>
      <c r="D330" s="119" t="s">
        <v>2140</v>
      </c>
      <c r="E330" s="118" t="s">
        <v>4571</v>
      </c>
      <c r="F330" s="117" t="s">
        <v>4573</v>
      </c>
      <c r="G330" s="118" t="s">
        <v>4519</v>
      </c>
      <c r="H330" s="120" t="str">
        <f t="shared" si="12"/>
        <v>02909033</v>
      </c>
      <c r="I330" s="185">
        <v>0</v>
      </c>
    </row>
    <row r="331" spans="1:9" hidden="1" x14ac:dyDescent="0.25">
      <c r="A331" t="str">
        <f t="shared" si="13"/>
        <v>FREIGHTLINERcl 112 60k</v>
      </c>
      <c r="B331" s="122" t="s">
        <v>4350</v>
      </c>
      <c r="C331" s="122" t="s">
        <v>4515</v>
      </c>
      <c r="D331" s="123" t="s">
        <v>2140</v>
      </c>
      <c r="E331" s="122" t="s">
        <v>4571</v>
      </c>
      <c r="F331" s="122" t="s">
        <v>5932</v>
      </c>
      <c r="G331" s="122" t="s">
        <v>4567</v>
      </c>
      <c r="H331" s="120" t="str">
        <f t="shared" si="12"/>
        <v>02909085</v>
      </c>
      <c r="I331" s="185">
        <v>0</v>
      </c>
    </row>
    <row r="332" spans="1:9" hidden="1" x14ac:dyDescent="0.25">
      <c r="A332" t="str">
        <f t="shared" si="13"/>
        <v>FREIGHTLINERCL 120064ST</v>
      </c>
      <c r="B332" s="117" t="s">
        <v>4350</v>
      </c>
      <c r="C332" s="118" t="s">
        <v>4515</v>
      </c>
      <c r="D332" s="119" t="s">
        <v>2140</v>
      </c>
      <c r="E332" s="118" t="s">
        <v>4571</v>
      </c>
      <c r="F332" s="117" t="s">
        <v>4789</v>
      </c>
      <c r="G332" s="118" t="s">
        <v>4520</v>
      </c>
      <c r="H332" s="120" t="str">
        <f t="shared" si="12"/>
        <v>02909034</v>
      </c>
      <c r="I332" s="185">
        <v>0</v>
      </c>
    </row>
    <row r="333" spans="1:9" hidden="1" x14ac:dyDescent="0.25">
      <c r="A333" t="str">
        <f t="shared" si="13"/>
        <v>FREIGHTLINERCLASSIC XL</v>
      </c>
      <c r="B333" s="117" t="s">
        <v>4350</v>
      </c>
      <c r="C333" s="118" t="s">
        <v>4515</v>
      </c>
      <c r="D333" s="119" t="s">
        <v>2140</v>
      </c>
      <c r="E333" s="118" t="s">
        <v>4571</v>
      </c>
      <c r="F333" s="117" t="s">
        <v>4790</v>
      </c>
      <c r="G333" s="118" t="s">
        <v>4523</v>
      </c>
      <c r="H333" s="120" t="str">
        <f t="shared" si="12"/>
        <v>02909036</v>
      </c>
      <c r="I333" s="185">
        <v>0</v>
      </c>
    </row>
    <row r="334" spans="1:9" hidden="1" x14ac:dyDescent="0.25">
      <c r="A334" t="str">
        <f t="shared" si="13"/>
        <v>FREIGHTLINERCOE</v>
      </c>
      <c r="B334" s="124" t="s">
        <v>4350</v>
      </c>
      <c r="C334" s="124" t="s">
        <v>4515</v>
      </c>
      <c r="D334" s="125" t="s">
        <v>2140</v>
      </c>
      <c r="E334" s="118" t="s">
        <v>4571</v>
      </c>
      <c r="F334" s="124" t="s">
        <v>5963</v>
      </c>
      <c r="G334" s="124" t="s">
        <v>4570</v>
      </c>
      <c r="H334" s="120" t="str">
        <f t="shared" si="12"/>
        <v>02909089</v>
      </c>
      <c r="I334" s="185">
        <v>0</v>
      </c>
    </row>
    <row r="335" spans="1:9" hidden="1" x14ac:dyDescent="0.25">
      <c r="A335" t="str">
        <f t="shared" si="13"/>
        <v>FREIGHTLINERCOLUMBIA</v>
      </c>
      <c r="B335" s="117" t="s">
        <v>4350</v>
      </c>
      <c r="C335" s="118" t="s">
        <v>4515</v>
      </c>
      <c r="D335" s="119" t="s">
        <v>2140</v>
      </c>
      <c r="E335" s="118" t="s">
        <v>4571</v>
      </c>
      <c r="F335" s="117" t="s">
        <v>4791</v>
      </c>
      <c r="G335" s="118" t="s">
        <v>4524</v>
      </c>
      <c r="H335" s="120" t="str">
        <f t="shared" si="12"/>
        <v>02909037</v>
      </c>
      <c r="I335" s="185">
        <v>0</v>
      </c>
    </row>
    <row r="336" spans="1:9" hidden="1" x14ac:dyDescent="0.25">
      <c r="A336" t="str">
        <f t="shared" si="13"/>
        <v>FREIGHTLINERCONDOR</v>
      </c>
      <c r="B336" s="117" t="s">
        <v>4350</v>
      </c>
      <c r="C336" s="118" t="s">
        <v>4515</v>
      </c>
      <c r="D336" s="119" t="s">
        <v>2140</v>
      </c>
      <c r="E336" s="118" t="s">
        <v>4571</v>
      </c>
      <c r="F336" s="117" t="s">
        <v>4792</v>
      </c>
      <c r="G336" s="118" t="s">
        <v>4525</v>
      </c>
      <c r="H336" s="120" t="str">
        <f t="shared" si="12"/>
        <v>02909038</v>
      </c>
      <c r="I336" s="185">
        <v>0</v>
      </c>
    </row>
    <row r="337" spans="1:9" hidden="1" x14ac:dyDescent="0.25">
      <c r="A337" t="str">
        <f t="shared" si="13"/>
        <v>FREIGHTLINERCONVENTIONAL</v>
      </c>
      <c r="B337" s="117" t="s">
        <v>4350</v>
      </c>
      <c r="C337" s="118" t="s">
        <v>4515</v>
      </c>
      <c r="D337" s="119" t="s">
        <v>2140</v>
      </c>
      <c r="E337" s="118" t="s">
        <v>4571</v>
      </c>
      <c r="F337" s="117" t="s">
        <v>4793</v>
      </c>
      <c r="G337" s="118" t="s">
        <v>4526</v>
      </c>
      <c r="H337" s="120" t="str">
        <f t="shared" si="12"/>
        <v>02909039</v>
      </c>
      <c r="I337" s="185">
        <v>0</v>
      </c>
    </row>
    <row r="338" spans="1:9" hidden="1" x14ac:dyDescent="0.25">
      <c r="A338" t="str">
        <f t="shared" si="13"/>
        <v>FREIGHTLINERCORONADO</v>
      </c>
      <c r="B338" s="117" t="s">
        <v>4350</v>
      </c>
      <c r="C338" s="118" t="s">
        <v>4515</v>
      </c>
      <c r="D338" s="119" t="s">
        <v>2140</v>
      </c>
      <c r="E338" s="118" t="s">
        <v>4571</v>
      </c>
      <c r="F338" s="117" t="s">
        <v>4794</v>
      </c>
      <c r="G338" s="118" t="s">
        <v>4528</v>
      </c>
      <c r="H338" s="120" t="str">
        <f t="shared" si="12"/>
        <v>02909040</v>
      </c>
      <c r="I338" s="185">
        <v>0</v>
      </c>
    </row>
    <row r="339" spans="1:9" hidden="1" x14ac:dyDescent="0.25">
      <c r="A339" t="str">
        <f t="shared" si="13"/>
        <v>FREIGHTLINERCST120</v>
      </c>
      <c r="B339" s="117" t="s">
        <v>4350</v>
      </c>
      <c r="C339" s="118" t="s">
        <v>4515</v>
      </c>
      <c r="D339" s="119" t="s">
        <v>2140</v>
      </c>
      <c r="E339" s="118" t="s">
        <v>4571</v>
      </c>
      <c r="F339" s="117" t="s">
        <v>4795</v>
      </c>
      <c r="G339" s="118" t="s">
        <v>4529</v>
      </c>
      <c r="H339" s="120" t="str">
        <f t="shared" si="12"/>
        <v>02909041</v>
      </c>
      <c r="I339" s="185">
        <v>0</v>
      </c>
    </row>
    <row r="340" spans="1:9" hidden="1" x14ac:dyDescent="0.25">
      <c r="A340" t="str">
        <f t="shared" si="13"/>
        <v>FREIGHTLINERD 12 CAMION</v>
      </c>
      <c r="B340" s="117" t="s">
        <v>4350</v>
      </c>
      <c r="C340" s="118" t="s">
        <v>4515</v>
      </c>
      <c r="D340" s="119" t="s">
        <v>2140</v>
      </c>
      <c r="E340" s="118" t="s">
        <v>4571</v>
      </c>
      <c r="F340" s="117" t="s">
        <v>4770</v>
      </c>
      <c r="G340" s="118" t="s">
        <v>4474</v>
      </c>
      <c r="H340" s="120" t="str">
        <f t="shared" si="12"/>
        <v>02909005</v>
      </c>
      <c r="I340" s="185">
        <v>0</v>
      </c>
    </row>
    <row r="341" spans="1:9" hidden="1" x14ac:dyDescent="0.25">
      <c r="A341" t="str">
        <f t="shared" si="13"/>
        <v>FREIGHTLINERD120064ST</v>
      </c>
      <c r="B341" s="117" t="s">
        <v>4350</v>
      </c>
      <c r="C341" s="118" t="s">
        <v>4515</v>
      </c>
      <c r="D341" s="119" t="s">
        <v>2140</v>
      </c>
      <c r="E341" s="118" t="s">
        <v>4571</v>
      </c>
      <c r="F341" s="117" t="s">
        <v>4796</v>
      </c>
      <c r="G341" s="118" t="s">
        <v>4530</v>
      </c>
      <c r="H341" s="120" t="str">
        <f t="shared" si="12"/>
        <v>02909042</v>
      </c>
      <c r="I341" s="185">
        <v>0</v>
      </c>
    </row>
    <row r="342" spans="1:9" hidden="1" x14ac:dyDescent="0.25">
      <c r="A342" t="str">
        <f t="shared" si="13"/>
        <v>FREIGHTLINERD12042ST</v>
      </c>
      <c r="B342" s="117" t="s">
        <v>4350</v>
      </c>
      <c r="C342" s="118" t="s">
        <v>4515</v>
      </c>
      <c r="D342" s="119" t="s">
        <v>2140</v>
      </c>
      <c r="E342" s="118" t="s">
        <v>4571</v>
      </c>
      <c r="F342" s="117" t="s">
        <v>4797</v>
      </c>
      <c r="G342" s="118" t="s">
        <v>4532</v>
      </c>
      <c r="H342" s="120" t="str">
        <f t="shared" si="12"/>
        <v>02909044</v>
      </c>
      <c r="I342" s="185">
        <v>0</v>
      </c>
    </row>
    <row r="343" spans="1:9" hidden="1" x14ac:dyDescent="0.25">
      <c r="A343" t="str">
        <f t="shared" si="13"/>
        <v xml:space="preserve">FREIGHTLINERD132064T </v>
      </c>
      <c r="B343" s="117" t="s">
        <v>4350</v>
      </c>
      <c r="C343" s="118" t="s">
        <v>4515</v>
      </c>
      <c r="D343" s="119" t="s">
        <v>2140</v>
      </c>
      <c r="E343" s="118" t="s">
        <v>4571</v>
      </c>
      <c r="F343" s="117" t="s">
        <v>4798</v>
      </c>
      <c r="G343" s="118" t="s">
        <v>4534</v>
      </c>
      <c r="H343" s="120" t="str">
        <f t="shared" si="12"/>
        <v>02909046</v>
      </c>
      <c r="I343" s="185">
        <v>0</v>
      </c>
    </row>
    <row r="344" spans="1:9" hidden="1" x14ac:dyDescent="0.25">
      <c r="A344" t="str">
        <f t="shared" si="13"/>
        <v>FREIGHTLINERDETROIT</v>
      </c>
      <c r="B344" s="117" t="s">
        <v>4350</v>
      </c>
      <c r="C344" s="118" t="s">
        <v>4515</v>
      </c>
      <c r="D344" s="119" t="s">
        <v>2140</v>
      </c>
      <c r="E344" s="118" t="s">
        <v>4571</v>
      </c>
      <c r="F344" s="117" t="s">
        <v>4799</v>
      </c>
      <c r="G344" s="118" t="s">
        <v>4535</v>
      </c>
      <c r="H344" s="120" t="str">
        <f t="shared" si="12"/>
        <v>02909047</v>
      </c>
      <c r="I344" s="185">
        <v>0</v>
      </c>
    </row>
    <row r="345" spans="1:9" hidden="1" x14ac:dyDescent="0.25">
      <c r="A345" t="str">
        <f t="shared" si="13"/>
        <v>FREIGHTLINERDP</v>
      </c>
      <c r="B345" s="117" t="s">
        <v>4350</v>
      </c>
      <c r="C345" s="118" t="s">
        <v>4515</v>
      </c>
      <c r="D345" s="119" t="s">
        <v>2140</v>
      </c>
      <c r="E345" s="118" t="s">
        <v>4571</v>
      </c>
      <c r="F345" s="117" t="s">
        <v>4771</v>
      </c>
      <c r="G345" s="118" t="s">
        <v>4475</v>
      </c>
      <c r="H345" s="120" t="str">
        <f t="shared" si="12"/>
        <v>02909007</v>
      </c>
      <c r="I345" s="185">
        <v>0</v>
      </c>
    </row>
    <row r="346" spans="1:9" hidden="1" x14ac:dyDescent="0.25">
      <c r="A346" t="str">
        <f t="shared" si="13"/>
        <v>FREIGHTLINERF4370</v>
      </c>
      <c r="B346" s="117" t="s">
        <v>4350</v>
      </c>
      <c r="C346" s="118" t="s">
        <v>4515</v>
      </c>
      <c r="D346" s="119" t="s">
        <v>2140</v>
      </c>
      <c r="E346" s="118" t="s">
        <v>4571</v>
      </c>
      <c r="F346" s="117" t="s">
        <v>4800</v>
      </c>
      <c r="G346" s="118" t="s">
        <v>4536</v>
      </c>
      <c r="H346" s="120" t="str">
        <f t="shared" si="12"/>
        <v>02909048</v>
      </c>
      <c r="I346" s="185">
        <v>0</v>
      </c>
    </row>
    <row r="347" spans="1:9" hidden="1" x14ac:dyDescent="0.25">
      <c r="A347" t="str">
        <f t="shared" si="13"/>
        <v>FREIGHTLINERF80</v>
      </c>
      <c r="B347" s="117" t="s">
        <v>4350</v>
      </c>
      <c r="C347" s="118" t="s">
        <v>4515</v>
      </c>
      <c r="D347" s="119" t="s">
        <v>4376</v>
      </c>
      <c r="E347" s="118" t="s">
        <v>4704</v>
      </c>
      <c r="F347" s="117" t="s">
        <v>4821</v>
      </c>
      <c r="G347" s="118" t="s">
        <v>4504</v>
      </c>
      <c r="H347" s="120" t="str">
        <f t="shared" si="12"/>
        <v>02911010</v>
      </c>
      <c r="I347" s="185">
        <v>0</v>
      </c>
    </row>
    <row r="348" spans="1:9" hidden="1" x14ac:dyDescent="0.25">
      <c r="A348" t="str">
        <f t="shared" si="13"/>
        <v>FREIGHTLINERFARBER</v>
      </c>
      <c r="B348" s="117" t="s">
        <v>4350</v>
      </c>
      <c r="C348" s="118" t="s">
        <v>4515</v>
      </c>
      <c r="D348" s="119" t="s">
        <v>4456</v>
      </c>
      <c r="E348" s="118" t="s">
        <v>4414</v>
      </c>
      <c r="F348" s="117" t="s">
        <v>4818</v>
      </c>
      <c r="G348" s="118" t="s">
        <v>4492</v>
      </c>
      <c r="H348" s="120" t="str">
        <f t="shared" si="12"/>
        <v>02910011</v>
      </c>
      <c r="I348" s="185">
        <v>0</v>
      </c>
    </row>
    <row r="349" spans="1:9" hidden="1" x14ac:dyDescent="0.25">
      <c r="A349" t="str">
        <f t="shared" si="13"/>
        <v>FREIGHTLINERFC2</v>
      </c>
      <c r="B349" s="117" t="s">
        <v>4350</v>
      </c>
      <c r="C349" s="118" t="s">
        <v>4515</v>
      </c>
      <c r="D349" s="119" t="s">
        <v>2140</v>
      </c>
      <c r="E349" s="118" t="s">
        <v>4571</v>
      </c>
      <c r="F349" s="117" t="s">
        <v>5953</v>
      </c>
      <c r="G349" s="118" t="s">
        <v>4569</v>
      </c>
      <c r="H349" s="120" t="str">
        <f t="shared" si="12"/>
        <v>02909088</v>
      </c>
      <c r="I349" s="185">
        <v>0</v>
      </c>
    </row>
    <row r="350" spans="1:9" hidden="1" x14ac:dyDescent="0.25">
      <c r="A350" t="str">
        <f t="shared" si="13"/>
        <v>FREIGHTLINERFDI</v>
      </c>
      <c r="B350" s="117" t="s">
        <v>4350</v>
      </c>
      <c r="C350" s="118" t="s">
        <v>4515</v>
      </c>
      <c r="D350" s="119" t="s">
        <v>2140</v>
      </c>
      <c r="E350" s="118" t="s">
        <v>4571</v>
      </c>
      <c r="F350" s="117" t="s">
        <v>4772</v>
      </c>
      <c r="G350" s="118" t="s">
        <v>4477</v>
      </c>
      <c r="H350" s="120" t="str">
        <f t="shared" si="12"/>
        <v>02909012</v>
      </c>
      <c r="I350" s="185">
        <v>0</v>
      </c>
    </row>
    <row r="351" spans="1:9" hidden="1" x14ac:dyDescent="0.25">
      <c r="A351" t="str">
        <f t="shared" si="13"/>
        <v>FREIGHTLINERFL60</v>
      </c>
      <c r="B351" s="117" t="s">
        <v>4350</v>
      </c>
      <c r="C351" s="118" t="s">
        <v>4515</v>
      </c>
      <c r="D351" s="119" t="s">
        <v>2140</v>
      </c>
      <c r="E351" s="118" t="s">
        <v>4571</v>
      </c>
      <c r="F351" s="117" t="s">
        <v>4801</v>
      </c>
      <c r="G351" s="118" t="s">
        <v>4537</v>
      </c>
      <c r="H351" s="120" t="str">
        <f t="shared" si="12"/>
        <v>02909049</v>
      </c>
      <c r="I351" s="185">
        <v>0</v>
      </c>
    </row>
    <row r="352" spans="1:9" hidden="1" x14ac:dyDescent="0.25">
      <c r="A352" t="str">
        <f t="shared" si="13"/>
        <v>FREIGHTLINERFL70</v>
      </c>
      <c r="B352" s="117" t="s">
        <v>4350</v>
      </c>
      <c r="C352" s="118" t="s">
        <v>4515</v>
      </c>
      <c r="D352" s="119" t="s">
        <v>2140</v>
      </c>
      <c r="E352" s="118" t="s">
        <v>4571</v>
      </c>
      <c r="F352" s="117" t="s">
        <v>4773</v>
      </c>
      <c r="G352" s="118" t="s">
        <v>4493</v>
      </c>
      <c r="H352" s="120" t="str">
        <f t="shared" si="12"/>
        <v>02909013</v>
      </c>
      <c r="I352" s="185">
        <v>0</v>
      </c>
    </row>
    <row r="353" spans="1:9" hidden="1" x14ac:dyDescent="0.25">
      <c r="A353" t="str">
        <f t="shared" si="13"/>
        <v>FREIGHTLINERFL80</v>
      </c>
      <c r="B353" s="117" t="s">
        <v>4350</v>
      </c>
      <c r="C353" s="118" t="s">
        <v>4515</v>
      </c>
      <c r="D353" s="119" t="s">
        <v>4376</v>
      </c>
      <c r="E353" s="118" t="s">
        <v>4704</v>
      </c>
      <c r="F353" s="117" t="s">
        <v>4822</v>
      </c>
      <c r="G353" s="118" t="s">
        <v>4494</v>
      </c>
      <c r="H353" s="120" t="str">
        <f t="shared" si="12"/>
        <v>02911014</v>
      </c>
      <c r="I353" s="185">
        <v>0</v>
      </c>
    </row>
    <row r="354" spans="1:9" hidden="1" x14ac:dyDescent="0.25">
      <c r="A354" t="str">
        <f t="shared" si="13"/>
        <v>FREIGHTLINERFLA</v>
      </c>
      <c r="B354" s="117" t="s">
        <v>4350</v>
      </c>
      <c r="C354" s="118" t="s">
        <v>4515</v>
      </c>
      <c r="D354" s="119" t="s">
        <v>2140</v>
      </c>
      <c r="E354" s="118" t="s">
        <v>4571</v>
      </c>
      <c r="F354" s="117" t="s">
        <v>4802</v>
      </c>
      <c r="G354" s="118" t="s">
        <v>4538</v>
      </c>
      <c r="H354" s="120" t="str">
        <f t="shared" si="12"/>
        <v>02909050</v>
      </c>
      <c r="I354" s="185">
        <v>0</v>
      </c>
    </row>
    <row r="355" spans="1:9" hidden="1" x14ac:dyDescent="0.25">
      <c r="A355" t="str">
        <f t="shared" si="13"/>
        <v>FREIGHTLINERFLA086</v>
      </c>
      <c r="B355" s="117" t="s">
        <v>4350</v>
      </c>
      <c r="C355" s="118" t="s">
        <v>4515</v>
      </c>
      <c r="D355" s="119" t="s">
        <v>2140</v>
      </c>
      <c r="E355" s="118" t="s">
        <v>4571</v>
      </c>
      <c r="F355" s="117" t="s">
        <v>4774</v>
      </c>
      <c r="G355" s="118" t="s">
        <v>4497</v>
      </c>
      <c r="H355" s="120" t="str">
        <f t="shared" si="12"/>
        <v>02909015</v>
      </c>
      <c r="I355" s="185">
        <v>0</v>
      </c>
    </row>
    <row r="356" spans="1:9" hidden="1" x14ac:dyDescent="0.25">
      <c r="A356" t="str">
        <f t="shared" si="13"/>
        <v>FREIGHTLINERFLA10464T</v>
      </c>
      <c r="B356" s="117" t="s">
        <v>4350</v>
      </c>
      <c r="C356" s="118" t="s">
        <v>4515</v>
      </c>
      <c r="D356" s="119" t="s">
        <v>2140</v>
      </c>
      <c r="E356" s="118" t="s">
        <v>4571</v>
      </c>
      <c r="F356" s="117" t="s">
        <v>4803</v>
      </c>
      <c r="G356" s="118" t="s">
        <v>4539</v>
      </c>
      <c r="H356" s="120" t="str">
        <f t="shared" si="12"/>
        <v>02909051</v>
      </c>
      <c r="I356" s="185">
        <v>0</v>
      </c>
    </row>
    <row r="357" spans="1:9" hidden="1" x14ac:dyDescent="0.25">
      <c r="A357" t="str">
        <f t="shared" si="13"/>
        <v xml:space="preserve">FREIGHTLINERFLA6364T </v>
      </c>
      <c r="B357" s="117" t="s">
        <v>4350</v>
      </c>
      <c r="C357" s="118" t="s">
        <v>4515</v>
      </c>
      <c r="D357" s="119" t="s">
        <v>2140</v>
      </c>
      <c r="E357" s="118" t="s">
        <v>4571</v>
      </c>
      <c r="F357" s="117" t="s">
        <v>4804</v>
      </c>
      <c r="G357" s="118" t="s">
        <v>4541</v>
      </c>
      <c r="H357" s="120" t="str">
        <f t="shared" si="12"/>
        <v>02909052</v>
      </c>
      <c r="I357" s="185">
        <v>0</v>
      </c>
    </row>
    <row r="358" spans="1:9" hidden="1" x14ac:dyDescent="0.25">
      <c r="A358" t="str">
        <f t="shared" si="13"/>
        <v xml:space="preserve">FREIGHTLINERFLA8664 </v>
      </c>
      <c r="B358" s="117" t="s">
        <v>4350</v>
      </c>
      <c r="C358" s="118" t="s">
        <v>4515</v>
      </c>
      <c r="D358" s="119" t="s">
        <v>2140</v>
      </c>
      <c r="E358" s="118" t="s">
        <v>4571</v>
      </c>
      <c r="F358" s="117" t="s">
        <v>4805</v>
      </c>
      <c r="G358" s="118" t="s">
        <v>4695</v>
      </c>
      <c r="H358" s="120" t="str">
        <f t="shared" si="12"/>
        <v>02909053</v>
      </c>
      <c r="I358" s="185">
        <v>0</v>
      </c>
    </row>
    <row r="359" spans="1:9" hidden="1" x14ac:dyDescent="0.25">
      <c r="A359" t="str">
        <f t="shared" si="13"/>
        <v>FREIGHTLINERFLB90064ST</v>
      </c>
      <c r="B359" s="117" t="s">
        <v>4350</v>
      </c>
      <c r="C359" s="118" t="s">
        <v>4515</v>
      </c>
      <c r="D359" s="119" t="s">
        <v>2140</v>
      </c>
      <c r="E359" s="118" t="s">
        <v>4571</v>
      </c>
      <c r="F359" s="117" t="s">
        <v>4775</v>
      </c>
      <c r="G359" s="118" t="s">
        <v>4498</v>
      </c>
      <c r="H359" s="120" t="str">
        <f t="shared" si="12"/>
        <v>02909016</v>
      </c>
      <c r="I359" s="185">
        <v>0</v>
      </c>
    </row>
    <row r="360" spans="1:9" hidden="1" x14ac:dyDescent="0.25">
      <c r="A360" t="str">
        <f t="shared" si="13"/>
        <v>FREIGHTLINERFLC</v>
      </c>
      <c r="B360" s="117" t="s">
        <v>4350</v>
      </c>
      <c r="C360" s="118" t="s">
        <v>4515</v>
      </c>
      <c r="D360" s="119" t="s">
        <v>2140</v>
      </c>
      <c r="E360" s="118" t="s">
        <v>4571</v>
      </c>
      <c r="F360" s="117" t="s">
        <v>4806</v>
      </c>
      <c r="G360" s="118" t="s">
        <v>4542</v>
      </c>
      <c r="H360" s="120" t="str">
        <f t="shared" si="12"/>
        <v>02909054</v>
      </c>
      <c r="I360" s="185">
        <v>0</v>
      </c>
    </row>
    <row r="361" spans="1:9" hidden="1" x14ac:dyDescent="0.25">
      <c r="A361" t="str">
        <f t="shared" si="13"/>
        <v>FREIGHTLINERFLC12064ST</v>
      </c>
      <c r="B361" s="117" t="s">
        <v>4350</v>
      </c>
      <c r="C361" s="118" t="s">
        <v>4515</v>
      </c>
      <c r="D361" s="119" t="s">
        <v>2140</v>
      </c>
      <c r="E361" s="118" t="s">
        <v>4571</v>
      </c>
      <c r="F361" s="117" t="s">
        <v>4807</v>
      </c>
      <c r="G361" s="118" t="s">
        <v>4543</v>
      </c>
      <c r="H361" s="120" t="str">
        <f t="shared" si="12"/>
        <v>02909055</v>
      </c>
      <c r="I361" s="185">
        <v>0</v>
      </c>
    </row>
    <row r="362" spans="1:9" hidden="1" x14ac:dyDescent="0.25">
      <c r="A362" t="str">
        <f t="shared" si="13"/>
        <v>FREIGHTLINERFLD</v>
      </c>
      <c r="B362" s="117" t="s">
        <v>4350</v>
      </c>
      <c r="C362" s="118" t="s">
        <v>4515</v>
      </c>
      <c r="D362" s="119" t="s">
        <v>2140</v>
      </c>
      <c r="E362" s="118" t="s">
        <v>4571</v>
      </c>
      <c r="F362" s="117" t="s">
        <v>4776</v>
      </c>
      <c r="G362" s="118" t="s">
        <v>4499</v>
      </c>
      <c r="H362" s="120" t="str">
        <f t="shared" si="12"/>
        <v>02909017</v>
      </c>
      <c r="I362" s="185">
        <v>0</v>
      </c>
    </row>
    <row r="363" spans="1:9" hidden="1" x14ac:dyDescent="0.25">
      <c r="A363" t="str">
        <f t="shared" si="13"/>
        <v>FREIGHTLINERFLD</v>
      </c>
      <c r="B363" s="117" t="s">
        <v>4350</v>
      </c>
      <c r="C363" s="118" t="s">
        <v>4515</v>
      </c>
      <c r="D363" s="119" t="s">
        <v>4376</v>
      </c>
      <c r="E363" s="118" t="s">
        <v>4704</v>
      </c>
      <c r="F363" s="117" t="s">
        <v>4776</v>
      </c>
      <c r="G363" s="118" t="s">
        <v>4499</v>
      </c>
      <c r="H363" s="120" t="str">
        <f t="shared" si="12"/>
        <v>02911017</v>
      </c>
      <c r="I363" s="185">
        <v>0</v>
      </c>
    </row>
    <row r="364" spans="1:9" hidden="1" x14ac:dyDescent="0.25">
      <c r="A364" t="str">
        <f t="shared" si="13"/>
        <v>FREIGHTLINERFLD112</v>
      </c>
      <c r="B364" s="117" t="s">
        <v>4350</v>
      </c>
      <c r="C364" s="118" t="s">
        <v>4515</v>
      </c>
      <c r="D364" s="119" t="s">
        <v>2140</v>
      </c>
      <c r="E364" s="118" t="s">
        <v>4571</v>
      </c>
      <c r="F364" s="117" t="s">
        <v>4808</v>
      </c>
      <c r="G364" s="118" t="s">
        <v>4661</v>
      </c>
      <c r="H364" s="120" t="str">
        <f t="shared" si="12"/>
        <v>02909057</v>
      </c>
      <c r="I364" s="185">
        <v>0</v>
      </c>
    </row>
    <row r="365" spans="1:9" hidden="1" x14ac:dyDescent="0.25">
      <c r="A365" t="str">
        <f t="shared" si="13"/>
        <v>FREIGHTLINERFLD120</v>
      </c>
      <c r="B365" s="117" t="s">
        <v>4350</v>
      </c>
      <c r="C365" s="118" t="s">
        <v>4515</v>
      </c>
      <c r="D365" s="119" t="s">
        <v>2140</v>
      </c>
      <c r="E365" s="118" t="s">
        <v>4571</v>
      </c>
      <c r="F365" s="117" t="s">
        <v>4777</v>
      </c>
      <c r="G365" s="118" t="s">
        <v>4499</v>
      </c>
      <c r="H365" s="120" t="str">
        <f t="shared" si="12"/>
        <v>02909017</v>
      </c>
      <c r="I365" s="185">
        <v>0</v>
      </c>
    </row>
    <row r="366" spans="1:9" hidden="1" x14ac:dyDescent="0.25">
      <c r="A366" t="str">
        <f t="shared" si="13"/>
        <v>FREIGHTLINERFLD120</v>
      </c>
      <c r="B366" s="117" t="s">
        <v>4350</v>
      </c>
      <c r="C366" s="118" t="s">
        <v>4515</v>
      </c>
      <c r="D366" s="119" t="s">
        <v>4376</v>
      </c>
      <c r="E366" s="118" t="s">
        <v>4704</v>
      </c>
      <c r="F366" s="117" t="s">
        <v>4777</v>
      </c>
      <c r="G366" s="118" t="s">
        <v>4499</v>
      </c>
      <c r="H366" s="120" t="str">
        <f t="shared" si="12"/>
        <v>02911017</v>
      </c>
      <c r="I366" s="185">
        <v>0</v>
      </c>
    </row>
    <row r="367" spans="1:9" hidden="1" x14ac:dyDescent="0.25">
      <c r="A367" t="str">
        <f t="shared" si="13"/>
        <v xml:space="preserve">FREIGHTLINERFLD120064S </v>
      </c>
      <c r="B367" s="117" t="s">
        <v>4350</v>
      </c>
      <c r="C367" s="118" t="s">
        <v>4515</v>
      </c>
      <c r="D367" s="119" t="s">
        <v>2140</v>
      </c>
      <c r="E367" s="118" t="s">
        <v>4571</v>
      </c>
      <c r="F367" s="117" t="s">
        <v>4778</v>
      </c>
      <c r="G367" s="118" t="s">
        <v>4495</v>
      </c>
      <c r="H367" s="120" t="str">
        <f t="shared" si="12"/>
        <v>02909018</v>
      </c>
      <c r="I367" s="185">
        <v>0</v>
      </c>
    </row>
    <row r="368" spans="1:9" hidden="1" x14ac:dyDescent="0.25">
      <c r="A368" t="str">
        <f t="shared" si="13"/>
        <v xml:space="preserve">FREIGHTLINERFLD120064T </v>
      </c>
      <c r="B368" s="117" t="s">
        <v>4350</v>
      </c>
      <c r="C368" s="118" t="s">
        <v>4515</v>
      </c>
      <c r="D368" s="119" t="s">
        <v>2140</v>
      </c>
      <c r="E368" s="118" t="s">
        <v>4571</v>
      </c>
      <c r="F368" s="117" t="s">
        <v>4779</v>
      </c>
      <c r="G368" s="118" t="s">
        <v>4496</v>
      </c>
      <c r="H368" s="120" t="str">
        <f t="shared" si="12"/>
        <v>02909019</v>
      </c>
      <c r="I368" s="185">
        <v>0</v>
      </c>
    </row>
    <row r="369" spans="1:9" hidden="1" x14ac:dyDescent="0.25">
      <c r="A369" t="str">
        <f t="shared" si="13"/>
        <v>FREIGHTLINERFLD12060ST</v>
      </c>
      <c r="B369" s="117" t="s">
        <v>4350</v>
      </c>
      <c r="C369" s="118" t="s">
        <v>4515</v>
      </c>
      <c r="D369" s="119" t="s">
        <v>2140</v>
      </c>
      <c r="E369" s="118" t="s">
        <v>4571</v>
      </c>
      <c r="F369" s="117" t="s">
        <v>4780</v>
      </c>
      <c r="G369" s="118" t="s">
        <v>4507</v>
      </c>
      <c r="H369" s="120" t="str">
        <f t="shared" si="12"/>
        <v>02909020</v>
      </c>
      <c r="I369" s="185">
        <v>0</v>
      </c>
    </row>
    <row r="370" spans="1:9" hidden="1" x14ac:dyDescent="0.25">
      <c r="A370" t="str">
        <f t="shared" si="13"/>
        <v xml:space="preserve">FREIGHTLINERFLD12064S </v>
      </c>
      <c r="B370" s="117" t="s">
        <v>4350</v>
      </c>
      <c r="C370" s="118" t="s">
        <v>4515</v>
      </c>
      <c r="D370" s="119" t="s">
        <v>2140</v>
      </c>
      <c r="E370" s="118" t="s">
        <v>4571</v>
      </c>
      <c r="F370" s="117" t="s">
        <v>4781</v>
      </c>
      <c r="G370" s="118" t="s">
        <v>4508</v>
      </c>
      <c r="H370" s="120" t="str">
        <f t="shared" si="12"/>
        <v>02909021</v>
      </c>
      <c r="I370" s="185">
        <v>0</v>
      </c>
    </row>
    <row r="371" spans="1:9" hidden="1" x14ac:dyDescent="0.25">
      <c r="A371" t="str">
        <f t="shared" si="13"/>
        <v xml:space="preserve">FREIGHTLINERFLD12064S MULA </v>
      </c>
      <c r="B371" s="117" t="s">
        <v>4350</v>
      </c>
      <c r="C371" s="118" t="s">
        <v>4515</v>
      </c>
      <c r="D371" s="119" t="s">
        <v>2140</v>
      </c>
      <c r="E371" s="118" t="s">
        <v>4571</v>
      </c>
      <c r="F371" s="117" t="s">
        <v>4809</v>
      </c>
      <c r="G371" s="118" t="s">
        <v>4638</v>
      </c>
      <c r="H371" s="120" t="str">
        <f t="shared" si="12"/>
        <v>02909059</v>
      </c>
      <c r="I371" s="185">
        <v>0</v>
      </c>
    </row>
    <row r="372" spans="1:9" hidden="1" x14ac:dyDescent="0.25">
      <c r="A372" t="str">
        <f t="shared" si="13"/>
        <v>FREIGHTLINERFLD-120ST</v>
      </c>
      <c r="B372" s="117" t="s">
        <v>4350</v>
      </c>
      <c r="C372" s="118" t="s">
        <v>4515</v>
      </c>
      <c r="D372" s="119" t="s">
        <v>2140</v>
      </c>
      <c r="E372" s="118" t="s">
        <v>4571</v>
      </c>
      <c r="F372" s="117" t="s">
        <v>4782</v>
      </c>
      <c r="G372" s="118" t="s">
        <v>4602</v>
      </c>
      <c r="H372" s="120" t="str">
        <f t="shared" si="12"/>
        <v>02909022</v>
      </c>
      <c r="I372" s="185">
        <v>0</v>
      </c>
    </row>
    <row r="373" spans="1:9" hidden="1" x14ac:dyDescent="0.25">
      <c r="A373" t="str">
        <f t="shared" si="13"/>
        <v>FREIGHTLINERFLD132</v>
      </c>
      <c r="B373" s="117" t="s">
        <v>4350</v>
      </c>
      <c r="C373" s="118" t="s">
        <v>4515</v>
      </c>
      <c r="D373" s="119" t="s">
        <v>2140</v>
      </c>
      <c r="E373" s="118" t="s">
        <v>4571</v>
      </c>
      <c r="F373" s="117" t="s">
        <v>4810</v>
      </c>
      <c r="G373" s="118" t="s">
        <v>4544</v>
      </c>
      <c r="H373" s="120" t="str">
        <f t="shared" si="12"/>
        <v>02909060</v>
      </c>
      <c r="I373" s="185">
        <v>0</v>
      </c>
    </row>
    <row r="374" spans="1:9" hidden="1" x14ac:dyDescent="0.25">
      <c r="A374" t="str">
        <f t="shared" si="13"/>
        <v xml:space="preserve">FREIGHTLINERFLT8664T </v>
      </c>
      <c r="B374" s="117" t="s">
        <v>4350</v>
      </c>
      <c r="C374" s="118" t="s">
        <v>4515</v>
      </c>
      <c r="D374" s="119" t="s">
        <v>2140</v>
      </c>
      <c r="E374" s="118" t="s">
        <v>4571</v>
      </c>
      <c r="F374" s="117" t="s">
        <v>4811</v>
      </c>
      <c r="G374" s="118" t="s">
        <v>4545</v>
      </c>
      <c r="H374" s="120" t="str">
        <f t="shared" si="12"/>
        <v>02909061</v>
      </c>
      <c r="I374" s="185">
        <v>0</v>
      </c>
    </row>
    <row r="375" spans="1:9" hidden="1" x14ac:dyDescent="0.25">
      <c r="A375" t="str">
        <f t="shared" si="13"/>
        <v>FREIGHTLINERFS65</v>
      </c>
      <c r="B375" s="117" t="s">
        <v>4350</v>
      </c>
      <c r="C375" s="118" t="s">
        <v>4515</v>
      </c>
      <c r="D375" s="119" t="s">
        <v>2140</v>
      </c>
      <c r="E375" s="118" t="s">
        <v>4571</v>
      </c>
      <c r="F375" s="117" t="s">
        <v>4817</v>
      </c>
      <c r="G375" s="118" t="s">
        <v>4566</v>
      </c>
      <c r="H375" s="120" t="str">
        <f t="shared" si="12"/>
        <v>02909084</v>
      </c>
      <c r="I375" s="185">
        <v>0</v>
      </c>
    </row>
    <row r="376" spans="1:9" hidden="1" x14ac:dyDescent="0.25">
      <c r="A376" t="str">
        <f t="shared" si="13"/>
        <v>FREIGHTLINERINTEGRAL</v>
      </c>
      <c r="B376" s="117" t="s">
        <v>4350</v>
      </c>
      <c r="C376" s="118" t="s">
        <v>4515</v>
      </c>
      <c r="D376" s="119" t="s">
        <v>2140</v>
      </c>
      <c r="E376" s="118" t="s">
        <v>4571</v>
      </c>
      <c r="F376" s="117" t="s">
        <v>4812</v>
      </c>
      <c r="G376" s="118" t="s">
        <v>4547</v>
      </c>
      <c r="H376" s="120" t="str">
        <f t="shared" si="12"/>
        <v>02909063</v>
      </c>
      <c r="I376" s="185">
        <v>0</v>
      </c>
    </row>
    <row r="377" spans="1:9" hidden="1" x14ac:dyDescent="0.25">
      <c r="A377" t="str">
        <f t="shared" si="13"/>
        <v>FREIGHTLINERM2</v>
      </c>
      <c r="B377" s="117" t="s">
        <v>4350</v>
      </c>
      <c r="C377" s="118" t="s">
        <v>4515</v>
      </c>
      <c r="D377" s="119" t="s">
        <v>4456</v>
      </c>
      <c r="E377" s="118" t="s">
        <v>4414</v>
      </c>
      <c r="F377" s="117" t="s">
        <v>4819</v>
      </c>
      <c r="G377" s="118" t="s">
        <v>4820</v>
      </c>
      <c r="H377" s="120" t="str">
        <f t="shared" si="12"/>
        <v>02910082</v>
      </c>
      <c r="I377" s="185">
        <v>0</v>
      </c>
    </row>
    <row r="378" spans="1:9" hidden="1" x14ac:dyDescent="0.25">
      <c r="A378" t="str">
        <f t="shared" si="13"/>
        <v>FREIGHTLINERM2106</v>
      </c>
      <c r="B378" s="117" t="s">
        <v>4350</v>
      </c>
      <c r="C378" s="118" t="s">
        <v>4515</v>
      </c>
      <c r="D378" s="119" t="s">
        <v>2140</v>
      </c>
      <c r="E378" s="118" t="s">
        <v>4571</v>
      </c>
      <c r="F378" s="117" t="s">
        <v>4813</v>
      </c>
      <c r="G378" s="118" t="s">
        <v>4553</v>
      </c>
      <c r="H378" s="120" t="str">
        <f t="shared" si="12"/>
        <v>02909066</v>
      </c>
      <c r="I378" s="185">
        <v>0</v>
      </c>
    </row>
    <row r="379" spans="1:9" hidden="1" x14ac:dyDescent="0.25">
      <c r="A379" t="str">
        <f t="shared" si="13"/>
        <v>FREIGHTLINERMB70</v>
      </c>
      <c r="B379" s="117" t="s">
        <v>4350</v>
      </c>
      <c r="C379" s="118" t="s">
        <v>4515</v>
      </c>
      <c r="D379" s="119" t="s">
        <v>2140</v>
      </c>
      <c r="E379" s="118" t="s">
        <v>4571</v>
      </c>
      <c r="F379" s="117" t="s">
        <v>4816</v>
      </c>
      <c r="G379" s="118" t="s">
        <v>4565</v>
      </c>
      <c r="H379" s="120" t="str">
        <f t="shared" si="12"/>
        <v>02909083</v>
      </c>
      <c r="I379" s="185">
        <v>0</v>
      </c>
    </row>
    <row r="380" spans="1:9" hidden="1" x14ac:dyDescent="0.25">
      <c r="A380" t="str">
        <f t="shared" si="13"/>
        <v>FREIGHTLINERMULA</v>
      </c>
      <c r="B380" s="117" t="s">
        <v>4350</v>
      </c>
      <c r="C380" s="118" t="s">
        <v>4515</v>
      </c>
      <c r="D380" s="119" t="s">
        <v>2140</v>
      </c>
      <c r="E380" s="118" t="s">
        <v>4571</v>
      </c>
      <c r="F380" s="117" t="s">
        <v>2141</v>
      </c>
      <c r="G380" s="118" t="s">
        <v>4563</v>
      </c>
      <c r="H380" s="120" t="str">
        <f t="shared" si="12"/>
        <v>02909077</v>
      </c>
      <c r="I380" s="185">
        <v>0</v>
      </c>
    </row>
    <row r="381" spans="1:9" hidden="1" x14ac:dyDescent="0.25">
      <c r="A381" t="str">
        <f t="shared" si="13"/>
        <v>FREIGHTLINERMULA</v>
      </c>
      <c r="B381" s="117" t="s">
        <v>4350</v>
      </c>
      <c r="C381" s="118" t="s">
        <v>4515</v>
      </c>
      <c r="D381" s="119" t="s">
        <v>2140</v>
      </c>
      <c r="E381" s="118" t="s">
        <v>4571</v>
      </c>
      <c r="F381" s="117" t="s">
        <v>2141</v>
      </c>
      <c r="G381" s="118" t="s">
        <v>4667</v>
      </c>
      <c r="H381" s="120" t="str">
        <f t="shared" si="12"/>
        <v>02909081</v>
      </c>
      <c r="I381" s="185">
        <v>0</v>
      </c>
    </row>
    <row r="382" spans="1:9" hidden="1" x14ac:dyDescent="0.25">
      <c r="A382" t="str">
        <f t="shared" si="13"/>
        <v>FREIGHTLINERST120</v>
      </c>
      <c r="B382" s="117" t="s">
        <v>4350</v>
      </c>
      <c r="C382" s="118" t="s">
        <v>4515</v>
      </c>
      <c r="D382" s="119" t="s">
        <v>2140</v>
      </c>
      <c r="E382" s="118" t="s">
        <v>4571</v>
      </c>
      <c r="F382" s="117" t="s">
        <v>4814</v>
      </c>
      <c r="G382" s="118" t="s">
        <v>4649</v>
      </c>
      <c r="H382" s="120" t="str">
        <f t="shared" si="12"/>
        <v>02909071</v>
      </c>
      <c r="I382" s="185">
        <v>0</v>
      </c>
    </row>
    <row r="383" spans="1:9" hidden="1" x14ac:dyDescent="0.25">
      <c r="A383" t="str">
        <f t="shared" si="13"/>
        <v>FREIGHTLINERTANDEM</v>
      </c>
      <c r="B383" s="117" t="s">
        <v>4350</v>
      </c>
      <c r="C383" s="118" t="s">
        <v>4515</v>
      </c>
      <c r="D383" s="119" t="s">
        <v>4376</v>
      </c>
      <c r="E383" s="118" t="s">
        <v>4704</v>
      </c>
      <c r="F383" s="117" t="s">
        <v>4823</v>
      </c>
      <c r="G383" s="118" t="s">
        <v>4566</v>
      </c>
      <c r="H383" s="120" t="str">
        <f t="shared" si="12"/>
        <v>02911084</v>
      </c>
      <c r="I383" s="185">
        <v>0</v>
      </c>
    </row>
    <row r="384" spans="1:9" hidden="1" x14ac:dyDescent="0.25">
      <c r="A384" t="str">
        <f t="shared" si="13"/>
        <v xml:space="preserve">FREIGHTLINERTK </v>
      </c>
      <c r="B384" s="117" t="s">
        <v>4350</v>
      </c>
      <c r="C384" s="118" t="s">
        <v>4515</v>
      </c>
      <c r="D384" s="119" t="s">
        <v>2140</v>
      </c>
      <c r="E384" s="118" t="s">
        <v>4571</v>
      </c>
      <c r="F384" s="117" t="s">
        <v>4815</v>
      </c>
      <c r="G384" s="118" t="s">
        <v>4561</v>
      </c>
      <c r="H384" s="120" t="str">
        <f t="shared" si="12"/>
        <v>02909073</v>
      </c>
      <c r="I384" s="185">
        <v>0</v>
      </c>
    </row>
    <row r="385" spans="1:9" hidden="1" x14ac:dyDescent="0.25">
      <c r="A385" t="str">
        <f t="shared" si="13"/>
        <v>FREIGHTLINERTRUCK</v>
      </c>
      <c r="B385" s="117" t="s">
        <v>4350</v>
      </c>
      <c r="C385" s="118" t="s">
        <v>4515</v>
      </c>
      <c r="D385" s="119" t="s">
        <v>2140</v>
      </c>
      <c r="E385" s="118" t="s">
        <v>4571</v>
      </c>
      <c r="F385" s="117" t="s">
        <v>4947</v>
      </c>
      <c r="G385" s="118" t="s">
        <v>4671</v>
      </c>
      <c r="H385" s="120" t="str">
        <f t="shared" si="12"/>
        <v>02909087</v>
      </c>
      <c r="I385" s="185">
        <v>0</v>
      </c>
    </row>
    <row r="386" spans="1:9" hidden="1" x14ac:dyDescent="0.25">
      <c r="A386" t="str">
        <f t="shared" si="13"/>
        <v>FREIGHTLINERX-LINE</v>
      </c>
      <c r="B386" s="117" t="s">
        <v>4350</v>
      </c>
      <c r="C386" s="118" t="s">
        <v>4515</v>
      </c>
      <c r="D386" s="119" t="s">
        <v>4453</v>
      </c>
      <c r="E386" s="118" t="s">
        <v>4489</v>
      </c>
      <c r="F386" s="117" t="s">
        <v>4824</v>
      </c>
      <c r="G386" s="118" t="s">
        <v>4665</v>
      </c>
      <c r="H386" s="120" t="str">
        <f t="shared" ref="H386:H449" si="14">CONCATENATE(C386,E386,G386)</f>
        <v>02915080</v>
      </c>
      <c r="I386" s="185">
        <v>-0.04</v>
      </c>
    </row>
    <row r="387" spans="1:9" hidden="1" x14ac:dyDescent="0.25">
      <c r="A387" t="str">
        <f t="shared" ref="A387:A450" si="15">CONCATENATE(B387,F387)</f>
        <v>FRUEHAUFPBF</v>
      </c>
      <c r="B387" s="117" t="s">
        <v>5923</v>
      </c>
      <c r="C387" s="118" t="s">
        <v>5921</v>
      </c>
      <c r="D387" s="119" t="s">
        <v>2140</v>
      </c>
      <c r="E387" s="118" t="s">
        <v>4571</v>
      </c>
      <c r="F387" s="117" t="s">
        <v>5924</v>
      </c>
      <c r="G387" s="118" t="s">
        <v>4469</v>
      </c>
      <c r="H387" s="120" t="str">
        <f t="shared" si="14"/>
        <v>37209001</v>
      </c>
      <c r="I387" s="185">
        <v>0</v>
      </c>
    </row>
    <row r="388" spans="1:9" hidden="1" x14ac:dyDescent="0.25">
      <c r="A388" t="str">
        <f t="shared" si="15"/>
        <v>FRUEHAUFTRAILER</v>
      </c>
      <c r="B388" s="117" t="s">
        <v>5923</v>
      </c>
      <c r="C388" s="118" t="s">
        <v>5921</v>
      </c>
      <c r="D388" s="119" t="s">
        <v>2140</v>
      </c>
      <c r="E388" s="118" t="s">
        <v>4571</v>
      </c>
      <c r="F388" s="117" t="s">
        <v>5095</v>
      </c>
      <c r="G388" s="118" t="s">
        <v>4474</v>
      </c>
      <c r="H388" s="120" t="str">
        <f t="shared" si="14"/>
        <v>37209005</v>
      </c>
      <c r="I388" s="185">
        <v>0</v>
      </c>
    </row>
    <row r="389" spans="1:9" hidden="1" x14ac:dyDescent="0.25">
      <c r="A389" t="str">
        <f t="shared" si="15"/>
        <v>FRUEHAUFDUMP</v>
      </c>
      <c r="B389" s="117" t="s">
        <v>5923</v>
      </c>
      <c r="C389" s="118" t="s">
        <v>5921</v>
      </c>
      <c r="D389" s="119" t="s">
        <v>4456</v>
      </c>
      <c r="E389" s="118" t="s">
        <v>4414</v>
      </c>
      <c r="F389" s="117" t="s">
        <v>4948</v>
      </c>
      <c r="G389" s="118" t="s">
        <v>4472</v>
      </c>
      <c r="H389" s="120" t="str">
        <f t="shared" si="14"/>
        <v>37210003</v>
      </c>
      <c r="I389" s="185">
        <v>0</v>
      </c>
    </row>
    <row r="390" spans="1:9" hidden="1" x14ac:dyDescent="0.25">
      <c r="A390" t="str">
        <f t="shared" si="15"/>
        <v>FRUEHAUFFB29-F240 REMOLQUE</v>
      </c>
      <c r="B390" s="117" t="s">
        <v>5923</v>
      </c>
      <c r="C390" s="118" t="s">
        <v>4690</v>
      </c>
      <c r="D390" s="119" t="s">
        <v>4484</v>
      </c>
      <c r="E390" s="118" t="s">
        <v>4485</v>
      </c>
      <c r="F390" s="117" t="s">
        <v>5858</v>
      </c>
      <c r="G390" s="118" t="s">
        <v>4486</v>
      </c>
      <c r="H390" s="120" t="str">
        <f t="shared" si="14"/>
        <v>09707008</v>
      </c>
      <c r="I390" s="185">
        <v>0</v>
      </c>
    </row>
    <row r="391" spans="1:9" hidden="1" x14ac:dyDescent="0.25">
      <c r="A391" t="str">
        <f t="shared" si="15"/>
        <v xml:space="preserve">FRUEHAUFFREHAU - FURGON </v>
      </c>
      <c r="B391" s="117" t="s">
        <v>5923</v>
      </c>
      <c r="C391" s="118" t="s">
        <v>4690</v>
      </c>
      <c r="D391" s="119" t="s">
        <v>2140</v>
      </c>
      <c r="E391" s="118" t="s">
        <v>4571</v>
      </c>
      <c r="F391" s="117" t="s">
        <v>5866</v>
      </c>
      <c r="G391" s="118" t="s">
        <v>4474</v>
      </c>
      <c r="H391" s="120" t="str">
        <f t="shared" si="14"/>
        <v>09709005</v>
      </c>
      <c r="I391" s="185">
        <v>0</v>
      </c>
    </row>
    <row r="392" spans="1:9" hidden="1" x14ac:dyDescent="0.25">
      <c r="A392" t="str">
        <f t="shared" si="15"/>
        <v>FRUEHAUFREMOLQUE</v>
      </c>
      <c r="B392" s="117" t="s">
        <v>5923</v>
      </c>
      <c r="C392" s="118" t="s">
        <v>5921</v>
      </c>
      <c r="D392" s="119" t="s">
        <v>4484</v>
      </c>
      <c r="E392" s="118" t="s">
        <v>4485</v>
      </c>
      <c r="F392" s="117" t="s">
        <v>4370</v>
      </c>
      <c r="G392" s="118" t="s">
        <v>4492</v>
      </c>
      <c r="H392" s="120" t="str">
        <f t="shared" si="14"/>
        <v>37207011</v>
      </c>
      <c r="I392" s="185">
        <v>0</v>
      </c>
    </row>
    <row r="393" spans="1:9" hidden="1" x14ac:dyDescent="0.25">
      <c r="A393" t="str">
        <f t="shared" si="15"/>
        <v>FRUEHAUFREMOLQUE VGXF240</v>
      </c>
      <c r="B393" s="117" t="s">
        <v>5923</v>
      </c>
      <c r="C393" s="118" t="s">
        <v>4690</v>
      </c>
      <c r="D393" s="119" t="s">
        <v>4484</v>
      </c>
      <c r="E393" s="118" t="s">
        <v>4485</v>
      </c>
      <c r="F393" s="117" t="s">
        <v>5859</v>
      </c>
      <c r="G393" s="118" t="s">
        <v>4476</v>
      </c>
      <c r="H393" s="120" t="str">
        <f t="shared" si="14"/>
        <v>09707009</v>
      </c>
      <c r="I393" s="185">
        <v>0</v>
      </c>
    </row>
    <row r="394" spans="1:9" hidden="1" x14ac:dyDescent="0.25">
      <c r="A394" t="str">
        <f t="shared" si="15"/>
        <v xml:space="preserve">FRUEHAUFT48 REMOLQUE </v>
      </c>
      <c r="B394" s="117" t="s">
        <v>5923</v>
      </c>
      <c r="C394" s="118" t="s">
        <v>4690</v>
      </c>
      <c r="D394" s="119" t="s">
        <v>4484</v>
      </c>
      <c r="E394" s="118" t="s">
        <v>4485</v>
      </c>
      <c r="F394" s="117" t="s">
        <v>5860</v>
      </c>
      <c r="G394" s="118" t="s">
        <v>4504</v>
      </c>
      <c r="H394" s="120" t="str">
        <f t="shared" si="14"/>
        <v>09707010</v>
      </c>
      <c r="I394" s="185">
        <v>0</v>
      </c>
    </row>
    <row r="395" spans="1:9" hidden="1" x14ac:dyDescent="0.25">
      <c r="A395" t="str">
        <f t="shared" si="15"/>
        <v>FRUEHAUFTL</v>
      </c>
      <c r="B395" s="117" t="s">
        <v>5923</v>
      </c>
      <c r="C395" s="118" t="s">
        <v>5921</v>
      </c>
      <c r="D395" s="119" t="s">
        <v>4484</v>
      </c>
      <c r="E395" s="118" t="s">
        <v>4485</v>
      </c>
      <c r="F395" s="117" t="s">
        <v>5922</v>
      </c>
      <c r="G395" s="118" t="s">
        <v>4473</v>
      </c>
      <c r="H395" s="120" t="str">
        <f t="shared" si="14"/>
        <v>37207004</v>
      </c>
      <c r="I395" s="185">
        <v>0</v>
      </c>
    </row>
    <row r="396" spans="1:9" hidden="1" x14ac:dyDescent="0.25">
      <c r="A396" t="str">
        <f t="shared" si="15"/>
        <v>GMC9</v>
      </c>
      <c r="B396" s="117" t="s">
        <v>4331</v>
      </c>
      <c r="C396" s="124" t="s">
        <v>5897</v>
      </c>
      <c r="D396" s="125" t="s">
        <v>4470</v>
      </c>
      <c r="E396" s="124" t="s">
        <v>4471</v>
      </c>
      <c r="F396" s="124" t="s">
        <v>4413</v>
      </c>
      <c r="G396" s="124" t="s">
        <v>4537</v>
      </c>
      <c r="H396" s="120" t="str">
        <f t="shared" si="14"/>
        <v>36302049</v>
      </c>
      <c r="I396" s="185">
        <v>0</v>
      </c>
    </row>
    <row r="397" spans="1:9" hidden="1" x14ac:dyDescent="0.25">
      <c r="A397" t="str">
        <f t="shared" si="15"/>
        <v>GMC3500</v>
      </c>
      <c r="B397" s="117" t="s">
        <v>4331</v>
      </c>
      <c r="C397" s="118" t="s">
        <v>5897</v>
      </c>
      <c r="D397" s="119" t="s">
        <v>4373</v>
      </c>
      <c r="E397" s="118" t="s">
        <v>4481</v>
      </c>
      <c r="F397" s="117" t="s">
        <v>4664</v>
      </c>
      <c r="G397" s="118" t="s">
        <v>4521</v>
      </c>
      <c r="H397" s="120" t="str">
        <f t="shared" si="14"/>
        <v>36305035</v>
      </c>
      <c r="I397" s="185">
        <v>0</v>
      </c>
    </row>
    <row r="398" spans="1:9" hidden="1" x14ac:dyDescent="0.25">
      <c r="A398" t="str">
        <f t="shared" si="15"/>
        <v>GMC7000</v>
      </c>
      <c r="B398" s="117" t="s">
        <v>4331</v>
      </c>
      <c r="C398" s="118" t="s">
        <v>5897</v>
      </c>
      <c r="D398" s="119" t="s">
        <v>4376</v>
      </c>
      <c r="E398" s="118" t="s">
        <v>4704</v>
      </c>
      <c r="F398" s="117" t="s">
        <v>4944</v>
      </c>
      <c r="G398" s="118" t="s">
        <v>4473</v>
      </c>
      <c r="H398" s="120" t="str">
        <f t="shared" si="14"/>
        <v>36311004</v>
      </c>
      <c r="I398" s="185">
        <v>0</v>
      </c>
    </row>
    <row r="399" spans="1:9" hidden="1" x14ac:dyDescent="0.25">
      <c r="A399" t="str">
        <f t="shared" si="15"/>
        <v>GMC50000</v>
      </c>
      <c r="B399" s="117" t="s">
        <v>4331</v>
      </c>
      <c r="C399" s="118" t="s">
        <v>5897</v>
      </c>
      <c r="D399" s="119" t="s">
        <v>4455</v>
      </c>
      <c r="E399" s="118" t="s">
        <v>4693</v>
      </c>
      <c r="F399" s="117" t="s">
        <v>5911</v>
      </c>
      <c r="G399" s="118" t="s">
        <v>4511</v>
      </c>
      <c r="H399" s="120" t="str">
        <f t="shared" si="14"/>
        <v>36308025</v>
      </c>
      <c r="I399" s="185">
        <v>0</v>
      </c>
    </row>
    <row r="400" spans="1:9" hidden="1" x14ac:dyDescent="0.25">
      <c r="A400" t="str">
        <f t="shared" si="15"/>
        <v>GMC3500HD</v>
      </c>
      <c r="B400" s="117" t="s">
        <v>4331</v>
      </c>
      <c r="C400" s="118" t="s">
        <v>5897</v>
      </c>
      <c r="D400" s="119" t="s">
        <v>4373</v>
      </c>
      <c r="E400" s="118" t="s">
        <v>4481</v>
      </c>
      <c r="F400" s="117" t="s">
        <v>5903</v>
      </c>
      <c r="G400" s="118" t="s">
        <v>4523</v>
      </c>
      <c r="H400" s="120" t="str">
        <f t="shared" si="14"/>
        <v>36305036</v>
      </c>
      <c r="I400" s="185">
        <v>0</v>
      </c>
    </row>
    <row r="401" spans="1:9" hidden="1" x14ac:dyDescent="0.25">
      <c r="A401" t="str">
        <f t="shared" si="15"/>
        <v xml:space="preserve">GMC400 CAMION </v>
      </c>
      <c r="B401" s="117" t="s">
        <v>4331</v>
      </c>
      <c r="C401" s="118" t="s">
        <v>5897</v>
      </c>
      <c r="D401" s="119" t="s">
        <v>4455</v>
      </c>
      <c r="E401" s="118" t="s">
        <v>4693</v>
      </c>
      <c r="F401" s="117" t="s">
        <v>5908</v>
      </c>
      <c r="G401" s="118" t="s">
        <v>4472</v>
      </c>
      <c r="H401" s="120" t="str">
        <f t="shared" si="14"/>
        <v>36308003</v>
      </c>
      <c r="I401" s="185">
        <v>0</v>
      </c>
    </row>
    <row r="402" spans="1:9" hidden="1" x14ac:dyDescent="0.25">
      <c r="A402" t="str">
        <f t="shared" si="15"/>
        <v>GMC6H1C</v>
      </c>
      <c r="B402" s="117" t="s">
        <v>4331</v>
      </c>
      <c r="C402" s="124" t="s">
        <v>5897</v>
      </c>
      <c r="D402" s="125" t="s">
        <v>4456</v>
      </c>
      <c r="E402" s="124" t="s">
        <v>4414</v>
      </c>
      <c r="F402" s="124" t="s">
        <v>5937</v>
      </c>
      <c r="G402" s="124" t="s">
        <v>4535</v>
      </c>
      <c r="H402" s="120" t="str">
        <f t="shared" si="14"/>
        <v>36310047</v>
      </c>
      <c r="I402" s="185">
        <v>0</v>
      </c>
    </row>
    <row r="403" spans="1:9" hidden="1" x14ac:dyDescent="0.25">
      <c r="A403" t="str">
        <f t="shared" si="15"/>
        <v xml:space="preserve">GMCA-10 CAMION </v>
      </c>
      <c r="B403" s="117" t="s">
        <v>4331</v>
      </c>
      <c r="C403" s="118" t="s">
        <v>5897</v>
      </c>
      <c r="D403" s="119" t="s">
        <v>4456</v>
      </c>
      <c r="E403" s="118" t="s">
        <v>4414</v>
      </c>
      <c r="F403" s="117" t="s">
        <v>5913</v>
      </c>
      <c r="G403" s="118" t="s">
        <v>4474</v>
      </c>
      <c r="H403" s="120" t="str">
        <f t="shared" si="14"/>
        <v>36310005</v>
      </c>
      <c r="I403" s="185">
        <v>0</v>
      </c>
    </row>
    <row r="404" spans="1:9" hidden="1" x14ac:dyDescent="0.25">
      <c r="A404" t="str">
        <f t="shared" si="15"/>
        <v xml:space="preserve">GMCA126 REMOLQUE </v>
      </c>
      <c r="B404" s="117" t="s">
        <v>4331</v>
      </c>
      <c r="C404" s="118" t="s">
        <v>5897</v>
      </c>
      <c r="D404" s="119" t="s">
        <v>4484</v>
      </c>
      <c r="E404" s="118" t="s">
        <v>4485</v>
      </c>
      <c r="F404" s="117" t="s">
        <v>5907</v>
      </c>
      <c r="G404" s="118" t="s">
        <v>4528</v>
      </c>
      <c r="H404" s="120" t="str">
        <f t="shared" si="14"/>
        <v>36307040</v>
      </c>
      <c r="I404" s="185">
        <v>0</v>
      </c>
    </row>
    <row r="405" spans="1:9" hidden="1" x14ac:dyDescent="0.25">
      <c r="A405" t="str">
        <f t="shared" si="15"/>
        <v>GMCASTRO</v>
      </c>
      <c r="B405" s="117" t="s">
        <v>4331</v>
      </c>
      <c r="C405" s="118" t="s">
        <v>5897</v>
      </c>
      <c r="D405" s="119" t="s">
        <v>2140</v>
      </c>
      <c r="E405" s="118" t="s">
        <v>4571</v>
      </c>
      <c r="F405" s="117" t="s">
        <v>4634</v>
      </c>
      <c r="G405" s="118" t="s">
        <v>4517</v>
      </c>
      <c r="H405" s="120" t="str">
        <f t="shared" si="14"/>
        <v>36309031</v>
      </c>
      <c r="I405" s="185">
        <v>0</v>
      </c>
    </row>
    <row r="406" spans="1:9" hidden="1" x14ac:dyDescent="0.25">
      <c r="A406" t="str">
        <f t="shared" si="15"/>
        <v xml:space="preserve">GMCBRIGADIER </v>
      </c>
      <c r="B406" s="117" t="s">
        <v>4331</v>
      </c>
      <c r="C406" s="118" t="s">
        <v>5897</v>
      </c>
      <c r="D406" s="119" t="s">
        <v>2140</v>
      </c>
      <c r="E406" s="118" t="s">
        <v>4571</v>
      </c>
      <c r="F406" s="117" t="s">
        <v>5912</v>
      </c>
      <c r="G406" s="118" t="s">
        <v>4518</v>
      </c>
      <c r="H406" s="120" t="str">
        <f t="shared" si="14"/>
        <v>36309032</v>
      </c>
      <c r="I406" s="185">
        <v>0</v>
      </c>
    </row>
    <row r="407" spans="1:9" hidden="1" x14ac:dyDescent="0.25">
      <c r="A407" t="str">
        <f t="shared" si="15"/>
        <v>GMCC7500</v>
      </c>
      <c r="B407" s="117" t="s">
        <v>4331</v>
      </c>
      <c r="C407" s="118" t="s">
        <v>5897</v>
      </c>
      <c r="D407" s="119" t="s">
        <v>4456</v>
      </c>
      <c r="E407" s="118" t="s">
        <v>4414</v>
      </c>
      <c r="F407" s="117" t="s">
        <v>5914</v>
      </c>
      <c r="G407" s="118" t="s">
        <v>4483</v>
      </c>
      <c r="H407" s="120" t="str">
        <f t="shared" si="14"/>
        <v>36310006</v>
      </c>
      <c r="I407" s="185">
        <v>0</v>
      </c>
    </row>
    <row r="408" spans="1:9" hidden="1" x14ac:dyDescent="0.25">
      <c r="A408" t="str">
        <f t="shared" si="15"/>
        <v>GMCC7D</v>
      </c>
      <c r="B408" s="117" t="s">
        <v>4331</v>
      </c>
      <c r="C408" s="118" t="s">
        <v>5897</v>
      </c>
      <c r="D408" s="119" t="s">
        <v>4376</v>
      </c>
      <c r="E408" s="118" t="s">
        <v>4704</v>
      </c>
      <c r="F408" s="117" t="s">
        <v>5915</v>
      </c>
      <c r="G408" s="118" t="s">
        <v>4475</v>
      </c>
      <c r="H408" s="120" t="str">
        <f t="shared" si="14"/>
        <v>36311007</v>
      </c>
      <c r="I408" s="185">
        <v>0</v>
      </c>
    </row>
    <row r="409" spans="1:9" hidden="1" x14ac:dyDescent="0.25">
      <c r="A409" t="str">
        <f t="shared" si="15"/>
        <v>GMCCAMION</v>
      </c>
      <c r="B409" s="117" t="s">
        <v>4331</v>
      </c>
      <c r="C409" s="118" t="s">
        <v>5897</v>
      </c>
      <c r="D409" s="119" t="s">
        <v>4456</v>
      </c>
      <c r="E409" s="118" t="s">
        <v>4414</v>
      </c>
      <c r="F409" s="117" t="s">
        <v>4374</v>
      </c>
      <c r="G409" s="118" t="s">
        <v>4533</v>
      </c>
      <c r="H409" s="120" t="str">
        <f t="shared" si="14"/>
        <v>36310045</v>
      </c>
      <c r="I409" s="185">
        <v>0</v>
      </c>
    </row>
    <row r="410" spans="1:9" hidden="1" x14ac:dyDescent="0.25">
      <c r="A410" t="str">
        <f t="shared" si="15"/>
        <v>GMCCAMIONETA</v>
      </c>
      <c r="B410" s="117" t="s">
        <v>4331</v>
      </c>
      <c r="C410" s="118" t="s">
        <v>5897</v>
      </c>
      <c r="D410" s="119" t="s">
        <v>4470</v>
      </c>
      <c r="E410" s="118" t="s">
        <v>4471</v>
      </c>
      <c r="F410" s="117" t="s">
        <v>4372</v>
      </c>
      <c r="G410" s="118" t="s">
        <v>4532</v>
      </c>
      <c r="H410" s="120" t="str">
        <f t="shared" si="14"/>
        <v>36302044</v>
      </c>
      <c r="I410" s="185">
        <v>0</v>
      </c>
    </row>
    <row r="411" spans="1:9" hidden="1" x14ac:dyDescent="0.25">
      <c r="A411" t="str">
        <f t="shared" si="15"/>
        <v>GMCENVOY</v>
      </c>
      <c r="B411" s="117" t="s">
        <v>4331</v>
      </c>
      <c r="C411" s="118" t="s">
        <v>5897</v>
      </c>
      <c r="D411" s="119" t="s">
        <v>4470</v>
      </c>
      <c r="E411" s="118" t="s">
        <v>4471</v>
      </c>
      <c r="F411" s="117" t="s">
        <v>5898</v>
      </c>
      <c r="G411" s="118" t="s">
        <v>4495</v>
      </c>
      <c r="H411" s="120" t="str">
        <f t="shared" si="14"/>
        <v>36302018</v>
      </c>
      <c r="I411" s="185">
        <v>0</v>
      </c>
    </row>
    <row r="412" spans="1:9" hidden="1" x14ac:dyDescent="0.25">
      <c r="A412" t="str">
        <f t="shared" si="15"/>
        <v>GMCFORWARD</v>
      </c>
      <c r="B412" s="117" t="s">
        <v>4331</v>
      </c>
      <c r="C412" s="118" t="s">
        <v>5897</v>
      </c>
      <c r="D412" s="119" t="s">
        <v>4456</v>
      </c>
      <c r="E412" s="118" t="s">
        <v>4414</v>
      </c>
      <c r="F412" s="117" t="s">
        <v>5240</v>
      </c>
      <c r="G412" s="118" t="s">
        <v>4486</v>
      </c>
      <c r="H412" s="120" t="str">
        <f t="shared" si="14"/>
        <v>36310008</v>
      </c>
      <c r="I412" s="185">
        <v>0</v>
      </c>
    </row>
    <row r="413" spans="1:9" hidden="1" x14ac:dyDescent="0.25">
      <c r="A413" t="str">
        <f t="shared" si="15"/>
        <v>GMCG.D. SCHOOL</v>
      </c>
      <c r="B413" s="117" t="s">
        <v>4331</v>
      </c>
      <c r="C413" s="118" t="s">
        <v>5897</v>
      </c>
      <c r="D413" s="119" t="s">
        <v>4453</v>
      </c>
      <c r="E413" s="118" t="s">
        <v>4489</v>
      </c>
      <c r="F413" s="117" t="s">
        <v>5920</v>
      </c>
      <c r="G413" s="118" t="s">
        <v>4469</v>
      </c>
      <c r="H413" s="120" t="str">
        <f t="shared" si="14"/>
        <v>36315001</v>
      </c>
      <c r="I413" s="185">
        <v>0</v>
      </c>
    </row>
    <row r="414" spans="1:9" hidden="1" x14ac:dyDescent="0.25">
      <c r="A414" t="str">
        <f t="shared" si="15"/>
        <v>GMCJ9500</v>
      </c>
      <c r="B414" s="117" t="s">
        <v>4331</v>
      </c>
      <c r="C414" s="118" t="s">
        <v>5897</v>
      </c>
      <c r="D414" s="119" t="s">
        <v>4376</v>
      </c>
      <c r="E414" s="118" t="s">
        <v>4704</v>
      </c>
      <c r="F414" s="117" t="s">
        <v>5916</v>
      </c>
      <c r="G414" s="118" t="s">
        <v>4476</v>
      </c>
      <c r="H414" s="120" t="str">
        <f t="shared" si="14"/>
        <v>36311009</v>
      </c>
      <c r="I414" s="185">
        <v>0</v>
      </c>
    </row>
    <row r="415" spans="1:9" hidden="1" x14ac:dyDescent="0.25">
      <c r="A415" t="str">
        <f t="shared" si="15"/>
        <v>GMCJIMMY</v>
      </c>
      <c r="B415" s="117" t="s">
        <v>4331</v>
      </c>
      <c r="C415" s="118" t="s">
        <v>5897</v>
      </c>
      <c r="D415" s="119" t="s">
        <v>4470</v>
      </c>
      <c r="E415" s="118" t="s">
        <v>4471</v>
      </c>
      <c r="F415" s="117" t="s">
        <v>5902</v>
      </c>
      <c r="G415" s="118" t="s">
        <v>4507</v>
      </c>
      <c r="H415" s="120" t="str">
        <f t="shared" si="14"/>
        <v>36302020</v>
      </c>
      <c r="I415" s="185">
        <v>0</v>
      </c>
    </row>
    <row r="416" spans="1:9" hidden="1" x14ac:dyDescent="0.25">
      <c r="A416" t="str">
        <f t="shared" si="15"/>
        <v>GMCJX1032D</v>
      </c>
      <c r="B416" s="117" t="s">
        <v>4331</v>
      </c>
      <c r="C416" s="118" t="s">
        <v>5897</v>
      </c>
      <c r="D416" s="119" t="s">
        <v>4455</v>
      </c>
      <c r="E416" s="118" t="s">
        <v>4693</v>
      </c>
      <c r="F416" s="117" t="s">
        <v>5909</v>
      </c>
      <c r="G416" s="118" t="s">
        <v>4504</v>
      </c>
      <c r="H416" s="120" t="str">
        <f t="shared" si="14"/>
        <v>36308010</v>
      </c>
      <c r="I416" s="185">
        <v>0</v>
      </c>
    </row>
    <row r="417" spans="1:9" hidden="1" x14ac:dyDescent="0.25">
      <c r="A417" t="str">
        <f t="shared" si="15"/>
        <v>GMCS15</v>
      </c>
      <c r="B417" s="117" t="s">
        <v>4331</v>
      </c>
      <c r="C417" s="118" t="s">
        <v>5897</v>
      </c>
      <c r="D417" s="119" t="s">
        <v>4373</v>
      </c>
      <c r="E417" s="118" t="s">
        <v>4481</v>
      </c>
      <c r="F417" s="117" t="s">
        <v>5904</v>
      </c>
      <c r="G417" s="118" t="s">
        <v>4524</v>
      </c>
      <c r="H417" s="120" t="str">
        <f t="shared" si="14"/>
        <v>36305037</v>
      </c>
      <c r="I417" s="185">
        <v>0</v>
      </c>
    </row>
    <row r="418" spans="1:9" hidden="1" x14ac:dyDescent="0.25">
      <c r="A418" t="str">
        <f t="shared" si="15"/>
        <v>GMCSAVANA</v>
      </c>
      <c r="B418" s="117" t="s">
        <v>4331</v>
      </c>
      <c r="C418" s="118" t="s">
        <v>5897</v>
      </c>
      <c r="D418" s="119" t="s">
        <v>4451</v>
      </c>
      <c r="E418" s="118" t="s">
        <v>4487</v>
      </c>
      <c r="F418" s="117" t="s">
        <v>5918</v>
      </c>
      <c r="G418" s="118" t="s">
        <v>4602</v>
      </c>
      <c r="H418" s="120" t="str">
        <f t="shared" si="14"/>
        <v>36313022</v>
      </c>
      <c r="I418" s="185">
        <v>0</v>
      </c>
    </row>
    <row r="419" spans="1:9" hidden="1" x14ac:dyDescent="0.25">
      <c r="A419" t="str">
        <f t="shared" si="15"/>
        <v>GMCSIERRA</v>
      </c>
      <c r="B419" s="117" t="s">
        <v>4331</v>
      </c>
      <c r="C419" s="118" t="s">
        <v>5897</v>
      </c>
      <c r="D419" s="119" t="s">
        <v>4373</v>
      </c>
      <c r="E419" s="118" t="s">
        <v>4481</v>
      </c>
      <c r="F419" s="117" t="s">
        <v>5905</v>
      </c>
      <c r="G419" s="118" t="s">
        <v>4525</v>
      </c>
      <c r="H419" s="120" t="str">
        <f t="shared" si="14"/>
        <v>36305038</v>
      </c>
      <c r="I419" s="185">
        <v>0</v>
      </c>
    </row>
    <row r="420" spans="1:9" hidden="1" x14ac:dyDescent="0.25">
      <c r="A420" t="str">
        <f t="shared" si="15"/>
        <v>GMCSONOMA</v>
      </c>
      <c r="B420" s="117" t="s">
        <v>4331</v>
      </c>
      <c r="C420" s="118" t="s">
        <v>5897</v>
      </c>
      <c r="D420" s="119" t="s">
        <v>4373</v>
      </c>
      <c r="E420" s="118" t="s">
        <v>4481</v>
      </c>
      <c r="F420" s="117" t="s">
        <v>5906</v>
      </c>
      <c r="G420" s="118" t="s">
        <v>4526</v>
      </c>
      <c r="H420" s="120" t="str">
        <f t="shared" si="14"/>
        <v>36305039</v>
      </c>
      <c r="I420" s="185">
        <v>0</v>
      </c>
    </row>
    <row r="421" spans="1:9" hidden="1" x14ac:dyDescent="0.25">
      <c r="A421" t="str">
        <f t="shared" si="15"/>
        <v>GMCT SERIES</v>
      </c>
      <c r="B421" s="117" t="s">
        <v>4331</v>
      </c>
      <c r="C421" s="124" t="s">
        <v>5897</v>
      </c>
      <c r="D421" s="125" t="s">
        <v>4969</v>
      </c>
      <c r="E421" s="124" t="s">
        <v>4970</v>
      </c>
      <c r="F421" s="124" t="s">
        <v>5943</v>
      </c>
      <c r="G421" s="124" t="s">
        <v>4536</v>
      </c>
      <c r="H421" s="120" t="str">
        <f t="shared" si="14"/>
        <v>36312048</v>
      </c>
      <c r="I421" s="185">
        <v>0</v>
      </c>
    </row>
    <row r="422" spans="1:9" hidden="1" x14ac:dyDescent="0.25">
      <c r="A422" t="str">
        <f t="shared" si="15"/>
        <v>GMCTC7H042</v>
      </c>
      <c r="B422" s="117" t="s">
        <v>4331</v>
      </c>
      <c r="C422" s="118" t="s">
        <v>5897</v>
      </c>
      <c r="D422" s="119" t="s">
        <v>4376</v>
      </c>
      <c r="E422" s="118" t="s">
        <v>4704</v>
      </c>
      <c r="F422" s="117" t="s">
        <v>5917</v>
      </c>
      <c r="G422" s="118" t="s">
        <v>4493</v>
      </c>
      <c r="H422" s="120" t="str">
        <f t="shared" si="14"/>
        <v>36311013</v>
      </c>
      <c r="I422" s="185">
        <v>0</v>
      </c>
    </row>
    <row r="423" spans="1:9" hidden="1" x14ac:dyDescent="0.25">
      <c r="A423" t="str">
        <f t="shared" si="15"/>
        <v>GMCTERRAIN</v>
      </c>
      <c r="B423" s="117" t="s">
        <v>4331</v>
      </c>
      <c r="C423" s="118" t="s">
        <v>5897</v>
      </c>
      <c r="D423" s="119" t="s">
        <v>4470</v>
      </c>
      <c r="E423" s="118" t="s">
        <v>4471</v>
      </c>
      <c r="F423" s="117" t="s">
        <v>5900</v>
      </c>
      <c r="G423" s="118" t="s">
        <v>4534</v>
      </c>
      <c r="H423" s="120" t="str">
        <f t="shared" si="14"/>
        <v>36302046</v>
      </c>
      <c r="I423" s="185">
        <v>0</v>
      </c>
    </row>
    <row r="424" spans="1:9" hidden="1" x14ac:dyDescent="0.25">
      <c r="A424" t="str">
        <f t="shared" si="15"/>
        <v>GMCTOPKICK</v>
      </c>
      <c r="B424" s="117" t="s">
        <v>4331</v>
      </c>
      <c r="C424" s="118" t="s">
        <v>5897</v>
      </c>
      <c r="D424" s="119" t="s">
        <v>4455</v>
      </c>
      <c r="E424" s="118" t="s">
        <v>4693</v>
      </c>
      <c r="F424" s="117" t="s">
        <v>5901</v>
      </c>
      <c r="G424" s="118" t="s">
        <v>4497</v>
      </c>
      <c r="H424" s="120" t="str">
        <f t="shared" si="14"/>
        <v>36308015</v>
      </c>
      <c r="I424" s="185">
        <v>0</v>
      </c>
    </row>
    <row r="425" spans="1:9" hidden="1" x14ac:dyDescent="0.25">
      <c r="A425" t="str">
        <f t="shared" si="15"/>
        <v>GMCTOPKICK</v>
      </c>
      <c r="B425" s="117" t="s">
        <v>4331</v>
      </c>
      <c r="C425" s="118" t="s">
        <v>5897</v>
      </c>
      <c r="D425" s="119" t="s">
        <v>4376</v>
      </c>
      <c r="E425" s="118" t="s">
        <v>4704</v>
      </c>
      <c r="F425" s="117" t="s">
        <v>5901</v>
      </c>
      <c r="G425" s="118" t="s">
        <v>4497</v>
      </c>
      <c r="H425" s="120" t="str">
        <f t="shared" si="14"/>
        <v>36311015</v>
      </c>
      <c r="I425" s="185">
        <v>0</v>
      </c>
    </row>
    <row r="426" spans="1:9" hidden="1" x14ac:dyDescent="0.25">
      <c r="A426" t="str">
        <f t="shared" si="15"/>
        <v>GMCVANDURA</v>
      </c>
      <c r="B426" s="117" t="s">
        <v>4331</v>
      </c>
      <c r="C426" s="118" t="s">
        <v>5897</v>
      </c>
      <c r="D426" s="119" t="s">
        <v>4451</v>
      </c>
      <c r="E426" s="118" t="s">
        <v>4487</v>
      </c>
      <c r="F426" s="117" t="s">
        <v>5919</v>
      </c>
      <c r="G426" s="118" t="s">
        <v>4529</v>
      </c>
      <c r="H426" s="120" t="str">
        <f t="shared" si="14"/>
        <v>36313041</v>
      </c>
      <c r="I426" s="185">
        <v>0</v>
      </c>
    </row>
    <row r="427" spans="1:9" hidden="1" x14ac:dyDescent="0.25">
      <c r="A427" t="str">
        <f t="shared" si="15"/>
        <v>GMCW3500</v>
      </c>
      <c r="B427" s="117" t="s">
        <v>4331</v>
      </c>
      <c r="C427" s="118" t="s">
        <v>5897</v>
      </c>
      <c r="D427" s="119" t="s">
        <v>4455</v>
      </c>
      <c r="E427" s="118" t="s">
        <v>4693</v>
      </c>
      <c r="F427" s="117" t="s">
        <v>5910</v>
      </c>
      <c r="G427" s="118" t="s">
        <v>4499</v>
      </c>
      <c r="H427" s="120" t="str">
        <f t="shared" si="14"/>
        <v>36308017</v>
      </c>
      <c r="I427" s="185">
        <v>0</v>
      </c>
    </row>
    <row r="428" spans="1:9" hidden="1" x14ac:dyDescent="0.25">
      <c r="A428" t="str">
        <f t="shared" si="15"/>
        <v>GMCWHITE</v>
      </c>
      <c r="B428" s="117" t="s">
        <v>4331</v>
      </c>
      <c r="C428" s="118" t="s">
        <v>5897</v>
      </c>
      <c r="D428" s="119" t="s">
        <v>2140</v>
      </c>
      <c r="E428" s="118" t="s">
        <v>4571</v>
      </c>
      <c r="F428" s="117" t="s">
        <v>5837</v>
      </c>
      <c r="G428" s="118" t="s">
        <v>4519</v>
      </c>
      <c r="H428" s="120" t="str">
        <f t="shared" si="14"/>
        <v>36309033</v>
      </c>
      <c r="I428" s="185">
        <v>0</v>
      </c>
    </row>
    <row r="429" spans="1:9" hidden="1" x14ac:dyDescent="0.25">
      <c r="A429" t="str">
        <f t="shared" si="15"/>
        <v>GMCYUKON</v>
      </c>
      <c r="B429" s="117" t="s">
        <v>4331</v>
      </c>
      <c r="C429" s="118" t="s">
        <v>5897</v>
      </c>
      <c r="D429" s="119" t="s">
        <v>4470</v>
      </c>
      <c r="E429" s="118" t="s">
        <v>4471</v>
      </c>
      <c r="F429" s="117" t="s">
        <v>5899</v>
      </c>
      <c r="G429" s="118" t="s">
        <v>4510</v>
      </c>
      <c r="H429" s="120" t="str">
        <f t="shared" si="14"/>
        <v>36302024</v>
      </c>
      <c r="I429" s="185">
        <v>0</v>
      </c>
    </row>
    <row r="430" spans="1:9" hidden="1" x14ac:dyDescent="0.25">
      <c r="A430" t="str">
        <f t="shared" si="15"/>
        <v>GMCTOPKICK</v>
      </c>
      <c r="B430" s="117" t="s">
        <v>4331</v>
      </c>
      <c r="C430" s="118" t="s">
        <v>5897</v>
      </c>
      <c r="D430" s="119" t="s">
        <v>4373</v>
      </c>
      <c r="E430" s="118" t="s">
        <v>4481</v>
      </c>
      <c r="F430" s="117" t="s">
        <v>5901</v>
      </c>
      <c r="G430" s="118" t="s">
        <v>4469</v>
      </c>
      <c r="H430" s="120" t="str">
        <f t="shared" si="14"/>
        <v>36305001</v>
      </c>
      <c r="I430" s="185">
        <v>0</v>
      </c>
    </row>
    <row r="431" spans="1:9" hidden="1" x14ac:dyDescent="0.25">
      <c r="A431" t="str">
        <f t="shared" si="15"/>
        <v>GREAT_DANE711</v>
      </c>
      <c r="B431" s="117" t="s">
        <v>6056</v>
      </c>
      <c r="C431" s="118" t="s">
        <v>4503</v>
      </c>
      <c r="D431" s="119" t="s">
        <v>2140</v>
      </c>
      <c r="E431" s="118" t="s">
        <v>4571</v>
      </c>
      <c r="F431" s="117" t="s">
        <v>5895</v>
      </c>
      <c r="G431" s="118" t="s">
        <v>4466</v>
      </c>
      <c r="H431" s="120" t="str">
        <f t="shared" si="14"/>
        <v>20209002</v>
      </c>
      <c r="I431" s="185">
        <v>0</v>
      </c>
    </row>
    <row r="432" spans="1:9" hidden="1" x14ac:dyDescent="0.25">
      <c r="A432" t="str">
        <f t="shared" si="15"/>
        <v>GREAT_DANE7011TZ1</v>
      </c>
      <c r="B432" s="117" t="s">
        <v>6056</v>
      </c>
      <c r="C432" s="118" t="s">
        <v>4503</v>
      </c>
      <c r="D432" s="119" t="s">
        <v>2140</v>
      </c>
      <c r="E432" s="118" t="s">
        <v>4571</v>
      </c>
      <c r="F432" s="117" t="s">
        <v>5894</v>
      </c>
      <c r="G432" s="118" t="s">
        <v>4469</v>
      </c>
      <c r="H432" s="120" t="str">
        <f t="shared" si="14"/>
        <v>20209001</v>
      </c>
      <c r="I432" s="185">
        <v>0</v>
      </c>
    </row>
    <row r="433" spans="1:9" hidden="1" x14ac:dyDescent="0.25">
      <c r="A433" t="str">
        <f t="shared" si="15"/>
        <v xml:space="preserve">GREAT_DANEFLATBED GREAT DANE TRAILER </v>
      </c>
      <c r="B433" s="117" t="s">
        <v>6056</v>
      </c>
      <c r="C433" s="118" t="s">
        <v>4503</v>
      </c>
      <c r="D433" s="119" t="s">
        <v>2140</v>
      </c>
      <c r="E433" s="118" t="s">
        <v>4571</v>
      </c>
      <c r="F433" s="117" t="s">
        <v>5896</v>
      </c>
      <c r="G433" s="118" t="s">
        <v>4472</v>
      </c>
      <c r="H433" s="120" t="str">
        <f t="shared" si="14"/>
        <v>20209003</v>
      </c>
      <c r="I433" s="185">
        <v>0</v>
      </c>
    </row>
    <row r="434" spans="1:9" hidden="1" x14ac:dyDescent="0.25">
      <c r="A434" t="str">
        <f t="shared" si="15"/>
        <v>GREAT_DANEREMOLQUE 40</v>
      </c>
      <c r="B434" s="117" t="s">
        <v>6056</v>
      </c>
      <c r="C434" s="122" t="s">
        <v>4503</v>
      </c>
      <c r="D434" s="123" t="s">
        <v>4484</v>
      </c>
      <c r="E434" s="122" t="s">
        <v>4485</v>
      </c>
      <c r="F434" s="122" t="s">
        <v>5934</v>
      </c>
      <c r="G434" s="122" t="s">
        <v>4473</v>
      </c>
      <c r="H434" s="120" t="str">
        <f t="shared" si="14"/>
        <v>20207004</v>
      </c>
      <c r="I434" s="185">
        <v>0</v>
      </c>
    </row>
    <row r="435" spans="1:9" hidden="1" x14ac:dyDescent="0.25">
      <c r="A435" t="str">
        <f t="shared" si="15"/>
        <v>GREAT_DANEREEFER</v>
      </c>
      <c r="B435" s="117" t="s">
        <v>6056</v>
      </c>
      <c r="C435" s="118" t="s">
        <v>4690</v>
      </c>
      <c r="D435" s="119" t="s">
        <v>4484</v>
      </c>
      <c r="E435" s="118" t="s">
        <v>4485</v>
      </c>
      <c r="F435" s="117" t="s">
        <v>5234</v>
      </c>
      <c r="G435" s="118" t="s">
        <v>4469</v>
      </c>
      <c r="H435" s="120" t="str">
        <f t="shared" si="14"/>
        <v>09707001</v>
      </c>
      <c r="I435" s="185">
        <v>0</v>
      </c>
    </row>
    <row r="436" spans="1:9" hidden="1" x14ac:dyDescent="0.25">
      <c r="A436" t="str">
        <f t="shared" si="15"/>
        <v>HINO338</v>
      </c>
      <c r="B436" s="124" t="s">
        <v>4332</v>
      </c>
      <c r="C436" s="124" t="s">
        <v>4524</v>
      </c>
      <c r="D436" s="125" t="s">
        <v>4456</v>
      </c>
      <c r="E436" s="124" t="s">
        <v>4414</v>
      </c>
      <c r="F436" s="124" t="s">
        <v>5946</v>
      </c>
      <c r="G436" s="124" t="s">
        <v>4515</v>
      </c>
      <c r="H436" s="120" t="str">
        <f t="shared" si="14"/>
        <v>03710029</v>
      </c>
      <c r="I436" s="185">
        <v>0</v>
      </c>
    </row>
    <row r="437" spans="1:9" hidden="1" x14ac:dyDescent="0.25">
      <c r="A437" t="str">
        <f t="shared" si="15"/>
        <v>HINODUTRO</v>
      </c>
      <c r="B437" s="117" t="s">
        <v>4332</v>
      </c>
      <c r="C437" s="118" t="s">
        <v>4524</v>
      </c>
      <c r="D437" s="119" t="s">
        <v>4456</v>
      </c>
      <c r="E437" s="118" t="s">
        <v>4414</v>
      </c>
      <c r="F437" s="117" t="s">
        <v>5143</v>
      </c>
      <c r="G437" s="118" t="s">
        <v>4469</v>
      </c>
      <c r="H437" s="120" t="str">
        <f t="shared" si="14"/>
        <v>03710001</v>
      </c>
      <c r="I437" s="185">
        <v>-0.1</v>
      </c>
    </row>
    <row r="438" spans="1:9" hidden="1" x14ac:dyDescent="0.25">
      <c r="A438" t="str">
        <f t="shared" si="15"/>
        <v>HINOFB</v>
      </c>
      <c r="B438" s="117" t="s">
        <v>4332</v>
      </c>
      <c r="C438" s="118" t="s">
        <v>4524</v>
      </c>
      <c r="D438" s="119" t="s">
        <v>4455</v>
      </c>
      <c r="E438" s="118" t="s">
        <v>4693</v>
      </c>
      <c r="F438" s="117" t="s">
        <v>5966</v>
      </c>
      <c r="G438" s="118" t="s">
        <v>4516</v>
      </c>
      <c r="H438" s="120" t="str">
        <f t="shared" si="14"/>
        <v>03708030</v>
      </c>
      <c r="I438" s="185">
        <v>0</v>
      </c>
    </row>
    <row r="439" spans="1:9" hidden="1" x14ac:dyDescent="0.25">
      <c r="A439" t="str">
        <f t="shared" si="15"/>
        <v>HINOFC</v>
      </c>
      <c r="B439" s="117" t="s">
        <v>4332</v>
      </c>
      <c r="C439" s="118" t="s">
        <v>4524</v>
      </c>
      <c r="D439" s="119" t="s">
        <v>4454</v>
      </c>
      <c r="E439" s="118" t="s">
        <v>4685</v>
      </c>
      <c r="F439" s="117" t="s">
        <v>5144</v>
      </c>
      <c r="G439" s="118" t="s">
        <v>4466</v>
      </c>
      <c r="H439" s="120" t="str">
        <f t="shared" si="14"/>
        <v>03706002</v>
      </c>
      <c r="I439" s="185">
        <v>0</v>
      </c>
    </row>
    <row r="440" spans="1:9" hidden="1" x14ac:dyDescent="0.25">
      <c r="A440" t="str">
        <f t="shared" si="15"/>
        <v>HINOFC2WHSR</v>
      </c>
      <c r="B440" s="117" t="s">
        <v>4332</v>
      </c>
      <c r="C440" s="118" t="s">
        <v>4524</v>
      </c>
      <c r="D440" s="119" t="s">
        <v>4455</v>
      </c>
      <c r="E440" s="118" t="s">
        <v>4693</v>
      </c>
      <c r="F440" s="117" t="s">
        <v>5146</v>
      </c>
      <c r="G440" s="118" t="s">
        <v>4466</v>
      </c>
      <c r="H440" s="120" t="str">
        <f t="shared" si="14"/>
        <v>03708002</v>
      </c>
      <c r="I440" s="185">
        <v>0</v>
      </c>
    </row>
    <row r="441" spans="1:9" hidden="1" x14ac:dyDescent="0.25">
      <c r="A441" t="str">
        <f t="shared" si="15"/>
        <v>HINOFC3JJUA</v>
      </c>
      <c r="B441" s="117" t="s">
        <v>4332</v>
      </c>
      <c r="C441" s="118" t="s">
        <v>4524</v>
      </c>
      <c r="D441" s="119" t="s">
        <v>4456</v>
      </c>
      <c r="E441" s="118" t="s">
        <v>4414</v>
      </c>
      <c r="F441" s="117" t="s">
        <v>5159</v>
      </c>
      <c r="G441" s="118" t="s">
        <v>4494</v>
      </c>
      <c r="H441" s="120" t="str">
        <f t="shared" si="14"/>
        <v>03710014</v>
      </c>
      <c r="I441" s="185">
        <v>0</v>
      </c>
    </row>
    <row r="442" spans="1:9" hidden="1" x14ac:dyDescent="0.25">
      <c r="A442" t="str">
        <f t="shared" si="15"/>
        <v>HINOFC3JLUA</v>
      </c>
      <c r="B442" s="117" t="s">
        <v>4332</v>
      </c>
      <c r="C442" s="118" t="s">
        <v>4524</v>
      </c>
      <c r="D442" s="119" t="s">
        <v>4456</v>
      </c>
      <c r="E442" s="118" t="s">
        <v>4414</v>
      </c>
      <c r="F442" s="117" t="s">
        <v>5158</v>
      </c>
      <c r="G442" s="118" t="s">
        <v>4475</v>
      </c>
      <c r="H442" s="120" t="str">
        <f t="shared" si="14"/>
        <v>03710007</v>
      </c>
      <c r="I442" s="185">
        <v>0</v>
      </c>
    </row>
    <row r="443" spans="1:9" hidden="1" x14ac:dyDescent="0.25">
      <c r="A443" t="str">
        <f t="shared" si="15"/>
        <v>HINOFC9JJSA-NNK</v>
      </c>
      <c r="B443" s="117" t="s">
        <v>4332</v>
      </c>
      <c r="C443" s="118" t="s">
        <v>4524</v>
      </c>
      <c r="D443" s="119" t="s">
        <v>4456</v>
      </c>
      <c r="E443" s="118" t="s">
        <v>4414</v>
      </c>
      <c r="F443" s="117" t="s">
        <v>5160</v>
      </c>
      <c r="G443" s="118" t="s">
        <v>4498</v>
      </c>
      <c r="H443" s="120" t="str">
        <f t="shared" si="14"/>
        <v>03710016</v>
      </c>
      <c r="I443" s="185">
        <v>0</v>
      </c>
    </row>
    <row r="444" spans="1:9" hidden="1" x14ac:dyDescent="0.25">
      <c r="A444" t="str">
        <f t="shared" si="15"/>
        <v>HINOFE</v>
      </c>
      <c r="B444" s="117" t="s">
        <v>4332</v>
      </c>
      <c r="C444" s="118" t="s">
        <v>4524</v>
      </c>
      <c r="D444" s="119" t="s">
        <v>4455</v>
      </c>
      <c r="E444" s="118" t="s">
        <v>4693</v>
      </c>
      <c r="F444" s="117" t="s">
        <v>5147</v>
      </c>
      <c r="G444" s="118" t="s">
        <v>4472</v>
      </c>
      <c r="H444" s="120" t="str">
        <f t="shared" si="14"/>
        <v>03708003</v>
      </c>
      <c r="I444" s="185">
        <v>0</v>
      </c>
    </row>
    <row r="445" spans="1:9" hidden="1" x14ac:dyDescent="0.25">
      <c r="A445" t="str">
        <f t="shared" si="15"/>
        <v>HINOFF</v>
      </c>
      <c r="B445" s="117" t="s">
        <v>4332</v>
      </c>
      <c r="C445" s="118" t="s">
        <v>4524</v>
      </c>
      <c r="D445" s="119" t="s">
        <v>4455</v>
      </c>
      <c r="E445" s="118" t="s">
        <v>4693</v>
      </c>
      <c r="F445" s="117" t="s">
        <v>5148</v>
      </c>
      <c r="G445" s="118" t="s">
        <v>4473</v>
      </c>
      <c r="H445" s="120" t="str">
        <f t="shared" si="14"/>
        <v>03708004</v>
      </c>
      <c r="I445" s="185">
        <v>0</v>
      </c>
    </row>
    <row r="446" spans="1:9" hidden="1" x14ac:dyDescent="0.25">
      <c r="A446" t="str">
        <f t="shared" si="15"/>
        <v>HINOFF3020</v>
      </c>
      <c r="B446" s="117" t="s">
        <v>4332</v>
      </c>
      <c r="C446" s="118" t="s">
        <v>4524</v>
      </c>
      <c r="D446" s="119" t="s">
        <v>4455</v>
      </c>
      <c r="E446" s="118" t="s">
        <v>4693</v>
      </c>
      <c r="F446" s="117" t="s">
        <v>5151</v>
      </c>
      <c r="G446" s="118" t="s">
        <v>4492</v>
      </c>
      <c r="H446" s="120" t="str">
        <f t="shared" si="14"/>
        <v>03708011</v>
      </c>
      <c r="I446" s="185">
        <v>0</v>
      </c>
    </row>
    <row r="447" spans="1:9" hidden="1" x14ac:dyDescent="0.25">
      <c r="A447" t="str">
        <f t="shared" si="15"/>
        <v>HINOFG1JPUB</v>
      </c>
      <c r="B447" s="117" t="s">
        <v>4332</v>
      </c>
      <c r="C447" s="118" t="s">
        <v>4524</v>
      </c>
      <c r="D447" s="119" t="s">
        <v>4454</v>
      </c>
      <c r="E447" s="118" t="s">
        <v>4685</v>
      </c>
      <c r="F447" s="117" t="s">
        <v>5145</v>
      </c>
      <c r="G447" s="118" t="s">
        <v>4474</v>
      </c>
      <c r="H447" s="120" t="str">
        <f t="shared" si="14"/>
        <v>03706005</v>
      </c>
      <c r="I447" s="185">
        <v>0</v>
      </c>
    </row>
    <row r="448" spans="1:9" hidden="1" x14ac:dyDescent="0.25">
      <c r="A448" t="str">
        <f t="shared" si="15"/>
        <v>HINOFG1JPUB-BGX</v>
      </c>
      <c r="B448" s="124" t="s">
        <v>4332</v>
      </c>
      <c r="C448" s="124" t="s">
        <v>4524</v>
      </c>
      <c r="D448" s="125" t="s">
        <v>4456</v>
      </c>
      <c r="E448" s="124" t="s">
        <v>4414</v>
      </c>
      <c r="F448" s="124" t="s">
        <v>6006</v>
      </c>
      <c r="G448" s="124" t="s">
        <v>4517</v>
      </c>
      <c r="H448" s="120" t="str">
        <f t="shared" si="14"/>
        <v>03710031</v>
      </c>
      <c r="I448" s="185">
        <v>0</v>
      </c>
    </row>
    <row r="449" spans="1:9" hidden="1" x14ac:dyDescent="0.25">
      <c r="A449" t="str">
        <f t="shared" si="15"/>
        <v>HINOGD1JLUA</v>
      </c>
      <c r="B449" s="117" t="s">
        <v>4332</v>
      </c>
      <c r="C449" s="118" t="s">
        <v>4524</v>
      </c>
      <c r="D449" s="119" t="s">
        <v>4455</v>
      </c>
      <c r="E449" s="118" t="s">
        <v>4693</v>
      </c>
      <c r="F449" s="117" t="s">
        <v>5149</v>
      </c>
      <c r="G449" s="118" t="s">
        <v>4486</v>
      </c>
      <c r="H449" s="120" t="str">
        <f t="shared" si="14"/>
        <v>03708008</v>
      </c>
      <c r="I449" s="185">
        <v>-0.15</v>
      </c>
    </row>
    <row r="450" spans="1:9" hidden="1" x14ac:dyDescent="0.25">
      <c r="A450" t="str">
        <f t="shared" si="15"/>
        <v>HINOS7</v>
      </c>
      <c r="B450" s="117" t="s">
        <v>4332</v>
      </c>
      <c r="C450" s="118" t="s">
        <v>4524</v>
      </c>
      <c r="D450" s="119" t="s">
        <v>2140</v>
      </c>
      <c r="E450" s="118" t="s">
        <v>4571</v>
      </c>
      <c r="F450" s="117" t="s">
        <v>5157</v>
      </c>
      <c r="G450" s="118" t="s">
        <v>4468</v>
      </c>
      <c r="H450" s="120" t="str">
        <f t="shared" ref="H450:H513" si="16">CONCATENATE(C450,E450,G450)</f>
        <v>0370901</v>
      </c>
      <c r="I450" s="185">
        <v>0</v>
      </c>
    </row>
    <row r="451" spans="1:9" hidden="1" x14ac:dyDescent="0.25">
      <c r="A451" t="str">
        <f t="shared" ref="A451:A514" si="17">CONCATENATE(B451,F451)</f>
        <v>HINOSG</v>
      </c>
      <c r="B451" s="117" t="s">
        <v>4332</v>
      </c>
      <c r="C451" s="118" t="s">
        <v>4524</v>
      </c>
      <c r="D451" s="119" t="s">
        <v>4455</v>
      </c>
      <c r="E451" s="118" t="s">
        <v>4693</v>
      </c>
      <c r="F451" s="117" t="s">
        <v>5150</v>
      </c>
      <c r="G451" s="118" t="s">
        <v>4476</v>
      </c>
      <c r="H451" s="120" t="str">
        <f t="shared" si="16"/>
        <v>03708009</v>
      </c>
      <c r="I451" s="185">
        <v>0</v>
      </c>
    </row>
    <row r="452" spans="1:9" hidden="1" x14ac:dyDescent="0.25">
      <c r="A452" t="str">
        <f t="shared" si="17"/>
        <v>HINOWU300L-HBMMS3</v>
      </c>
      <c r="B452" s="117" t="s">
        <v>4332</v>
      </c>
      <c r="C452" s="118" t="s">
        <v>4524</v>
      </c>
      <c r="D452" s="119" t="s">
        <v>4455</v>
      </c>
      <c r="E452" s="118" t="s">
        <v>4693</v>
      </c>
      <c r="F452" s="117" t="s">
        <v>5153</v>
      </c>
      <c r="G452" s="118" t="s">
        <v>4493</v>
      </c>
      <c r="H452" s="120" t="str">
        <f t="shared" si="16"/>
        <v>03708013</v>
      </c>
      <c r="I452" s="185">
        <v>0</v>
      </c>
    </row>
    <row r="453" spans="1:9" hidden="1" x14ac:dyDescent="0.25">
      <c r="A453" t="str">
        <f t="shared" si="17"/>
        <v>HINOWU300L-HBMMS3</v>
      </c>
      <c r="B453" s="117" t="s">
        <v>4332</v>
      </c>
      <c r="C453" s="118" t="s">
        <v>4524</v>
      </c>
      <c r="D453" s="119" t="s">
        <v>4456</v>
      </c>
      <c r="E453" s="118" t="s">
        <v>4414</v>
      </c>
      <c r="F453" s="117" t="s">
        <v>5153</v>
      </c>
      <c r="G453" s="118" t="s">
        <v>4477</v>
      </c>
      <c r="H453" s="120" t="str">
        <f t="shared" si="16"/>
        <v>03710012</v>
      </c>
      <c r="I453" s="185">
        <v>0</v>
      </c>
    </row>
    <row r="454" spans="1:9" hidden="1" x14ac:dyDescent="0.25">
      <c r="A454" t="str">
        <f t="shared" si="17"/>
        <v>HINOWU340L</v>
      </c>
      <c r="B454" s="117" t="s">
        <v>4332</v>
      </c>
      <c r="C454" s="118" t="s">
        <v>4524</v>
      </c>
      <c r="D454" s="119" t="s">
        <v>4455</v>
      </c>
      <c r="E454" s="118" t="s">
        <v>4693</v>
      </c>
      <c r="F454" s="117" t="s">
        <v>5152</v>
      </c>
      <c r="G454" s="118" t="s">
        <v>4477</v>
      </c>
      <c r="H454" s="120" t="str">
        <f t="shared" si="16"/>
        <v>03708012</v>
      </c>
      <c r="I454" s="185">
        <v>0</v>
      </c>
    </row>
    <row r="455" spans="1:9" hidden="1" x14ac:dyDescent="0.25">
      <c r="A455" t="str">
        <f t="shared" si="17"/>
        <v>HINOWU410L</v>
      </c>
      <c r="B455" s="117" t="s">
        <v>4332</v>
      </c>
      <c r="C455" s="118" t="s">
        <v>4524</v>
      </c>
      <c r="D455" s="119" t="s">
        <v>2140</v>
      </c>
      <c r="E455" s="118" t="s">
        <v>4571</v>
      </c>
      <c r="F455" s="117" t="s">
        <v>5156</v>
      </c>
      <c r="G455" s="118" t="s">
        <v>4504</v>
      </c>
      <c r="H455" s="120" t="str">
        <f t="shared" si="16"/>
        <v>03709010</v>
      </c>
      <c r="I455" s="185">
        <v>0</v>
      </c>
    </row>
    <row r="456" spans="1:9" hidden="1" x14ac:dyDescent="0.25">
      <c r="A456" t="str">
        <f t="shared" si="17"/>
        <v>HINOWU422L-HKMRB3</v>
      </c>
      <c r="B456" s="117" t="s">
        <v>4332</v>
      </c>
      <c r="C456" s="118" t="s">
        <v>4524</v>
      </c>
      <c r="D456" s="119" t="s">
        <v>4455</v>
      </c>
      <c r="E456" s="118" t="s">
        <v>4693</v>
      </c>
      <c r="F456" s="117" t="s">
        <v>5154</v>
      </c>
      <c r="G456" s="118" t="s">
        <v>4497</v>
      </c>
      <c r="H456" s="120" t="str">
        <f t="shared" si="16"/>
        <v>03708015</v>
      </c>
      <c r="I456" s="185">
        <v>0</v>
      </c>
    </row>
    <row r="457" spans="1:9" hidden="1" x14ac:dyDescent="0.25">
      <c r="A457" t="str">
        <f t="shared" si="17"/>
        <v>HINOWU422L-HKMRB3</v>
      </c>
      <c r="B457" s="117" t="s">
        <v>4332</v>
      </c>
      <c r="C457" s="118" t="s">
        <v>4524</v>
      </c>
      <c r="D457" s="119" t="s">
        <v>2140</v>
      </c>
      <c r="E457" s="118" t="s">
        <v>4571</v>
      </c>
      <c r="F457" s="117" t="s">
        <v>5154</v>
      </c>
      <c r="G457" s="118" t="s">
        <v>4492</v>
      </c>
      <c r="H457" s="120" t="str">
        <f t="shared" si="16"/>
        <v>03709011</v>
      </c>
      <c r="I457" s="185">
        <v>0</v>
      </c>
    </row>
    <row r="458" spans="1:9" hidden="1" x14ac:dyDescent="0.25">
      <c r="A458" t="str">
        <f t="shared" si="17"/>
        <v>HINOXZU303L-HBMLA3</v>
      </c>
      <c r="B458" s="117" t="s">
        <v>4332</v>
      </c>
      <c r="C458" s="118" t="s">
        <v>4524</v>
      </c>
      <c r="D458" s="119" t="s">
        <v>4455</v>
      </c>
      <c r="E458" s="118" t="s">
        <v>4693</v>
      </c>
      <c r="F458" s="117" t="s">
        <v>5155</v>
      </c>
      <c r="G458" s="118" t="s">
        <v>4499</v>
      </c>
      <c r="H458" s="120" t="str">
        <f t="shared" si="16"/>
        <v>03708017</v>
      </c>
      <c r="I458" s="185">
        <v>0</v>
      </c>
    </row>
    <row r="459" spans="1:9" hidden="1" x14ac:dyDescent="0.25">
      <c r="A459" t="str">
        <f t="shared" si="17"/>
        <v>HINOZS1EPVA</v>
      </c>
      <c r="B459" s="117" t="s">
        <v>4332</v>
      </c>
      <c r="C459" s="118" t="s">
        <v>4524</v>
      </c>
      <c r="D459" s="119" t="s">
        <v>4376</v>
      </c>
      <c r="E459" s="118" t="s">
        <v>4704</v>
      </c>
      <c r="F459" s="117" t="s">
        <v>5161</v>
      </c>
      <c r="G459" s="118" t="s">
        <v>4496</v>
      </c>
      <c r="H459" s="120" t="str">
        <f t="shared" si="16"/>
        <v>03711019</v>
      </c>
      <c r="I459" s="185">
        <v>0</v>
      </c>
    </row>
    <row r="460" spans="1:9" hidden="1" x14ac:dyDescent="0.25">
      <c r="A460" t="str">
        <f t="shared" si="17"/>
        <v>HONDAACCORD</v>
      </c>
      <c r="B460" s="117" t="s">
        <v>4333</v>
      </c>
      <c r="C460" s="118" t="s">
        <v>4520</v>
      </c>
      <c r="D460" s="119" t="s">
        <v>4467</v>
      </c>
      <c r="E460" s="118" t="s">
        <v>4468</v>
      </c>
      <c r="F460" s="117" t="s">
        <v>4983</v>
      </c>
      <c r="G460" s="118" t="s">
        <v>4469</v>
      </c>
      <c r="H460" s="120" t="str">
        <f t="shared" si="16"/>
        <v>03401001</v>
      </c>
      <c r="I460" s="185">
        <v>0</v>
      </c>
    </row>
    <row r="461" spans="1:9" hidden="1" x14ac:dyDescent="0.25">
      <c r="A461" t="str">
        <f t="shared" si="17"/>
        <v xml:space="preserve">HONDACHUTLER </v>
      </c>
      <c r="B461" s="117" t="s">
        <v>4333</v>
      </c>
      <c r="C461" s="118" t="s">
        <v>4520</v>
      </c>
      <c r="D461" s="119" t="s">
        <v>4467</v>
      </c>
      <c r="E461" s="118" t="s">
        <v>4468</v>
      </c>
      <c r="F461" s="117" t="s">
        <v>5038</v>
      </c>
      <c r="G461" s="118" t="s">
        <v>4473</v>
      </c>
      <c r="H461" s="120" t="str">
        <f t="shared" si="16"/>
        <v>03401004</v>
      </c>
      <c r="I461" s="185">
        <v>0</v>
      </c>
    </row>
    <row r="462" spans="1:9" hidden="1" x14ac:dyDescent="0.25">
      <c r="A462" t="str">
        <f t="shared" si="17"/>
        <v>HONDACITY</v>
      </c>
      <c r="B462" s="117" t="s">
        <v>4333</v>
      </c>
      <c r="C462" s="118" t="s">
        <v>4520</v>
      </c>
      <c r="D462" s="119" t="s">
        <v>4467</v>
      </c>
      <c r="E462" s="118" t="s">
        <v>4468</v>
      </c>
      <c r="F462" s="117" t="s">
        <v>5039</v>
      </c>
      <c r="G462" s="118" t="s">
        <v>4474</v>
      </c>
      <c r="H462" s="120" t="str">
        <f t="shared" si="16"/>
        <v>03401005</v>
      </c>
      <c r="I462" s="185">
        <v>0</v>
      </c>
    </row>
    <row r="463" spans="1:9" hidden="1" x14ac:dyDescent="0.25">
      <c r="A463" t="str">
        <f t="shared" si="17"/>
        <v>HONDACIVIC</v>
      </c>
      <c r="B463" s="117" t="s">
        <v>4333</v>
      </c>
      <c r="C463" s="118" t="s">
        <v>4520</v>
      </c>
      <c r="D463" s="119" t="s">
        <v>4467</v>
      </c>
      <c r="E463" s="118" t="s">
        <v>4468</v>
      </c>
      <c r="F463" s="117" t="s">
        <v>5040</v>
      </c>
      <c r="G463" s="118" t="s">
        <v>4483</v>
      </c>
      <c r="H463" s="120" t="str">
        <f t="shared" si="16"/>
        <v>03401006</v>
      </c>
      <c r="I463" s="185">
        <v>0</v>
      </c>
    </row>
    <row r="464" spans="1:9" hidden="1" x14ac:dyDescent="0.25">
      <c r="A464" t="str">
        <f t="shared" si="17"/>
        <v>HONDACRV</v>
      </c>
      <c r="B464" s="117" t="s">
        <v>4333</v>
      </c>
      <c r="C464" s="118" t="s">
        <v>4520</v>
      </c>
      <c r="D464" s="119" t="s">
        <v>4470</v>
      </c>
      <c r="E464" s="118" t="s">
        <v>4471</v>
      </c>
      <c r="F464" s="117" t="s">
        <v>5044</v>
      </c>
      <c r="G464" s="118" t="s">
        <v>4602</v>
      </c>
      <c r="H464" s="120" t="str">
        <f t="shared" si="16"/>
        <v>03402022</v>
      </c>
      <c r="I464" s="185">
        <v>0</v>
      </c>
    </row>
    <row r="465" spans="1:9" hidden="1" x14ac:dyDescent="0.25">
      <c r="A465" t="str">
        <f t="shared" si="17"/>
        <v>HONDAELEMENT</v>
      </c>
      <c r="B465" s="117" t="s">
        <v>4333</v>
      </c>
      <c r="C465" s="118" t="s">
        <v>4520</v>
      </c>
      <c r="D465" s="119" t="s">
        <v>4467</v>
      </c>
      <c r="E465" s="118" t="s">
        <v>4468</v>
      </c>
      <c r="F465" s="117" t="s">
        <v>5041</v>
      </c>
      <c r="G465" s="118" t="s">
        <v>4476</v>
      </c>
      <c r="H465" s="120" t="str">
        <f t="shared" si="16"/>
        <v>03401009</v>
      </c>
      <c r="I465" s="185">
        <v>0</v>
      </c>
    </row>
    <row r="466" spans="1:9" hidden="1" x14ac:dyDescent="0.25">
      <c r="A466" t="str">
        <f t="shared" si="17"/>
        <v>HONDAFIT</v>
      </c>
      <c r="B466" s="117" t="s">
        <v>4333</v>
      </c>
      <c r="C466" s="118" t="s">
        <v>4520</v>
      </c>
      <c r="D466" s="119" t="s">
        <v>4467</v>
      </c>
      <c r="E466" s="118" t="s">
        <v>4468</v>
      </c>
      <c r="F466" s="117" t="s">
        <v>5042</v>
      </c>
      <c r="G466" s="118" t="s">
        <v>4504</v>
      </c>
      <c r="H466" s="120" t="str">
        <f t="shared" si="16"/>
        <v>03401010</v>
      </c>
      <c r="I466" s="185">
        <v>0</v>
      </c>
    </row>
    <row r="467" spans="1:9" hidden="1" x14ac:dyDescent="0.25">
      <c r="A467" t="str">
        <f t="shared" si="17"/>
        <v>HONDAINSIGHT</v>
      </c>
      <c r="B467" s="117" t="s">
        <v>4333</v>
      </c>
      <c r="C467" s="118" t="s">
        <v>4520</v>
      </c>
      <c r="D467" s="119" t="s">
        <v>4467</v>
      </c>
      <c r="E467" s="118" t="s">
        <v>4468</v>
      </c>
      <c r="F467" s="117" t="s">
        <v>5043</v>
      </c>
      <c r="G467" s="118" t="s">
        <v>4492</v>
      </c>
      <c r="H467" s="120" t="str">
        <f t="shared" si="16"/>
        <v>03401011</v>
      </c>
      <c r="I467" s="185">
        <v>0</v>
      </c>
    </row>
    <row r="468" spans="1:9" hidden="1" x14ac:dyDescent="0.25">
      <c r="A468" t="str">
        <f t="shared" si="17"/>
        <v>HONDAODYSSEY</v>
      </c>
      <c r="B468" s="117" t="s">
        <v>4333</v>
      </c>
      <c r="C468" s="118" t="s">
        <v>4520</v>
      </c>
      <c r="D468" s="119" t="s">
        <v>4470</v>
      </c>
      <c r="E468" s="118" t="s">
        <v>4471</v>
      </c>
      <c r="F468" s="117" t="s">
        <v>5047</v>
      </c>
      <c r="G468" s="118" t="s">
        <v>4820</v>
      </c>
      <c r="H468" s="120" t="str">
        <f t="shared" si="16"/>
        <v>03402082</v>
      </c>
      <c r="I468" s="185">
        <v>0</v>
      </c>
    </row>
    <row r="469" spans="1:9" hidden="1" x14ac:dyDescent="0.25">
      <c r="A469" t="str">
        <f t="shared" si="17"/>
        <v>HONDAPASSPORT</v>
      </c>
      <c r="B469" s="117" t="s">
        <v>4333</v>
      </c>
      <c r="C469" s="118" t="s">
        <v>4520</v>
      </c>
      <c r="D469" s="119" t="s">
        <v>4470</v>
      </c>
      <c r="E469" s="118" t="s">
        <v>4471</v>
      </c>
      <c r="F469" s="117" t="s">
        <v>5003</v>
      </c>
      <c r="G469" s="118" t="s">
        <v>4510</v>
      </c>
      <c r="H469" s="120" t="str">
        <f t="shared" si="16"/>
        <v>03402024</v>
      </c>
      <c r="I469" s="185">
        <v>0</v>
      </c>
    </row>
    <row r="470" spans="1:9" hidden="1" x14ac:dyDescent="0.25">
      <c r="A470" t="str">
        <f t="shared" si="17"/>
        <v>HONDAPILOT</v>
      </c>
      <c r="B470" s="117" t="s">
        <v>4333</v>
      </c>
      <c r="C470" s="118" t="s">
        <v>4520</v>
      </c>
      <c r="D470" s="119" t="s">
        <v>4470</v>
      </c>
      <c r="E470" s="118" t="s">
        <v>4471</v>
      </c>
      <c r="F470" s="117" t="s">
        <v>5045</v>
      </c>
      <c r="G470" s="118" t="s">
        <v>4511</v>
      </c>
      <c r="H470" s="120" t="str">
        <f t="shared" si="16"/>
        <v>03402025</v>
      </c>
      <c r="I470" s="185">
        <v>0</v>
      </c>
    </row>
    <row r="471" spans="1:9" hidden="1" x14ac:dyDescent="0.25">
      <c r="A471" t="str">
        <f t="shared" si="17"/>
        <v xml:space="preserve">HONDARIDGELINE </v>
      </c>
      <c r="B471" s="117" t="s">
        <v>4333</v>
      </c>
      <c r="C471" s="118" t="s">
        <v>4520</v>
      </c>
      <c r="D471" s="119" t="s">
        <v>4373</v>
      </c>
      <c r="E471" s="118" t="s">
        <v>4481</v>
      </c>
      <c r="F471" s="117" t="s">
        <v>5051</v>
      </c>
      <c r="G471" s="118" t="s">
        <v>4665</v>
      </c>
      <c r="H471" s="120" t="str">
        <f t="shared" si="16"/>
        <v>03405080</v>
      </c>
      <c r="I471" s="185">
        <v>0</v>
      </c>
    </row>
    <row r="472" spans="1:9" hidden="1" x14ac:dyDescent="0.25">
      <c r="A472" t="str">
        <f t="shared" si="17"/>
        <v xml:space="preserve">HONDAWILLYS </v>
      </c>
      <c r="B472" s="117" t="s">
        <v>4333</v>
      </c>
      <c r="C472" s="118" t="s">
        <v>4520</v>
      </c>
      <c r="D472" s="119" t="s">
        <v>4470</v>
      </c>
      <c r="E472" s="118" t="s">
        <v>4471</v>
      </c>
      <c r="F472" s="117" t="s">
        <v>5046</v>
      </c>
      <c r="G472" s="118" t="s">
        <v>4512</v>
      </c>
      <c r="H472" s="120" t="str">
        <f t="shared" si="16"/>
        <v>03402026</v>
      </c>
      <c r="I472" s="185">
        <v>0</v>
      </c>
    </row>
    <row r="473" spans="1:9" hidden="1" x14ac:dyDescent="0.25">
      <c r="A473" t="str">
        <f t="shared" si="17"/>
        <v>HYUNDAI110</v>
      </c>
      <c r="B473" s="117" t="s">
        <v>4334</v>
      </c>
      <c r="C473" s="118" t="s">
        <v>4518</v>
      </c>
      <c r="D473" s="119" t="s">
        <v>4467</v>
      </c>
      <c r="E473" s="121" t="s">
        <v>4468</v>
      </c>
      <c r="F473" s="117" t="s">
        <v>4633</v>
      </c>
      <c r="G473" s="118" t="s">
        <v>4469</v>
      </c>
      <c r="H473" s="120" t="str">
        <f t="shared" si="16"/>
        <v>03201001</v>
      </c>
      <c r="I473" s="185">
        <v>0</v>
      </c>
    </row>
    <row r="474" spans="1:9" hidden="1" x14ac:dyDescent="0.25">
      <c r="A474" t="str">
        <f t="shared" si="17"/>
        <v>HYUNDAIACCENT</v>
      </c>
      <c r="B474" s="117" t="s">
        <v>4334</v>
      </c>
      <c r="C474" s="118" t="s">
        <v>4518</v>
      </c>
      <c r="D474" s="119" t="s">
        <v>4467</v>
      </c>
      <c r="E474" s="121" t="s">
        <v>4468</v>
      </c>
      <c r="F474" s="117" t="s">
        <v>4982</v>
      </c>
      <c r="G474" s="118" t="s">
        <v>4466</v>
      </c>
      <c r="H474" s="120" t="str">
        <f t="shared" si="16"/>
        <v>03201002</v>
      </c>
      <c r="I474" s="185">
        <v>0</v>
      </c>
    </row>
    <row r="475" spans="1:9" hidden="1" x14ac:dyDescent="0.25">
      <c r="A475" t="str">
        <f t="shared" si="17"/>
        <v>HYUNDAIACCORD</v>
      </c>
      <c r="B475" s="117" t="s">
        <v>4334</v>
      </c>
      <c r="C475" s="118" t="s">
        <v>4518</v>
      </c>
      <c r="D475" s="119" t="s">
        <v>4467</v>
      </c>
      <c r="E475" s="121" t="s">
        <v>4468</v>
      </c>
      <c r="F475" s="117" t="s">
        <v>4983</v>
      </c>
      <c r="G475" s="118" t="s">
        <v>4472</v>
      </c>
      <c r="H475" s="120" t="str">
        <f t="shared" si="16"/>
        <v>03201003</v>
      </c>
      <c r="I475" s="185">
        <v>0</v>
      </c>
    </row>
    <row r="476" spans="1:9" hidden="1" x14ac:dyDescent="0.25">
      <c r="A476" t="str">
        <f t="shared" si="17"/>
        <v>HYUNDAIAERO600</v>
      </c>
      <c r="B476" s="117" t="s">
        <v>4334</v>
      </c>
      <c r="C476" s="118" t="s">
        <v>4518</v>
      </c>
      <c r="D476" s="119" t="s">
        <v>4453</v>
      </c>
      <c r="E476" s="121" t="s">
        <v>4489</v>
      </c>
      <c r="F476" s="117" t="s">
        <v>5032</v>
      </c>
      <c r="G476" s="118" t="s">
        <v>4516</v>
      </c>
      <c r="H476" s="120" t="str">
        <f t="shared" si="16"/>
        <v>03215030</v>
      </c>
      <c r="I476" s="185">
        <v>0</v>
      </c>
    </row>
    <row r="477" spans="1:9" hidden="1" x14ac:dyDescent="0.25">
      <c r="A477" t="str">
        <f t="shared" si="17"/>
        <v xml:space="preserve">HYUNDAIAEROCITY </v>
      </c>
      <c r="B477" s="117" t="s">
        <v>4334</v>
      </c>
      <c r="C477" s="118" t="s">
        <v>4518</v>
      </c>
      <c r="D477" s="119" t="s">
        <v>4453</v>
      </c>
      <c r="E477" s="121" t="s">
        <v>4489</v>
      </c>
      <c r="F477" s="117" t="s">
        <v>5033</v>
      </c>
      <c r="G477" s="118" t="s">
        <v>4517</v>
      </c>
      <c r="H477" s="120" t="str">
        <f t="shared" si="16"/>
        <v>03215031</v>
      </c>
      <c r="I477" s="185">
        <v>0</v>
      </c>
    </row>
    <row r="478" spans="1:9" hidden="1" x14ac:dyDescent="0.25">
      <c r="A478" t="str">
        <f t="shared" si="17"/>
        <v>HYUNDAIAEROSPACE</v>
      </c>
      <c r="B478" s="117" t="s">
        <v>4334</v>
      </c>
      <c r="C478" s="118" t="s">
        <v>4518</v>
      </c>
      <c r="D478" s="119" t="s">
        <v>4453</v>
      </c>
      <c r="E478" s="121" t="s">
        <v>4489</v>
      </c>
      <c r="F478" s="117" t="s">
        <v>5034</v>
      </c>
      <c r="G478" s="118" t="s">
        <v>4518</v>
      </c>
      <c r="H478" s="120" t="str">
        <f t="shared" si="16"/>
        <v>03215032</v>
      </c>
      <c r="I478" s="185">
        <v>0</v>
      </c>
    </row>
    <row r="479" spans="1:9" hidden="1" x14ac:dyDescent="0.25">
      <c r="A479" t="str">
        <f t="shared" si="17"/>
        <v>HYUNDAIAEROTOWN</v>
      </c>
      <c r="B479" s="117" t="s">
        <v>4334</v>
      </c>
      <c r="C479" s="118" t="s">
        <v>4518</v>
      </c>
      <c r="D479" s="119" t="s">
        <v>4453</v>
      </c>
      <c r="E479" s="121" t="s">
        <v>4489</v>
      </c>
      <c r="F479" s="117" t="s">
        <v>5035</v>
      </c>
      <c r="G479" s="118" t="s">
        <v>4519</v>
      </c>
      <c r="H479" s="120" t="str">
        <f t="shared" si="16"/>
        <v>03215033</v>
      </c>
      <c r="I479" s="185">
        <v>0</v>
      </c>
    </row>
    <row r="480" spans="1:9" hidden="1" x14ac:dyDescent="0.25">
      <c r="A480" t="str">
        <f t="shared" si="17"/>
        <v>HYUNDAIATOS</v>
      </c>
      <c r="B480" s="117" t="s">
        <v>4334</v>
      </c>
      <c r="C480" s="118" t="s">
        <v>4518</v>
      </c>
      <c r="D480" s="119" t="s">
        <v>4467</v>
      </c>
      <c r="E480" s="121" t="s">
        <v>4468</v>
      </c>
      <c r="F480" s="117" t="s">
        <v>4714</v>
      </c>
      <c r="G480" s="118" t="s">
        <v>4473</v>
      </c>
      <c r="H480" s="120" t="str">
        <f t="shared" si="16"/>
        <v>03201004</v>
      </c>
      <c r="I480" s="185">
        <v>0</v>
      </c>
    </row>
    <row r="481" spans="1:9" hidden="1" x14ac:dyDescent="0.25">
      <c r="A481" t="str">
        <f t="shared" si="17"/>
        <v>HYUNDAIAVANTE</v>
      </c>
      <c r="B481" s="117" t="s">
        <v>4334</v>
      </c>
      <c r="C481" s="118" t="s">
        <v>4518</v>
      </c>
      <c r="D481" s="119" t="s">
        <v>4467</v>
      </c>
      <c r="E481" s="121" t="s">
        <v>4468</v>
      </c>
      <c r="F481" s="117" t="s">
        <v>4984</v>
      </c>
      <c r="G481" s="118" t="s">
        <v>4474</v>
      </c>
      <c r="H481" s="120" t="str">
        <f t="shared" si="16"/>
        <v>03201005</v>
      </c>
      <c r="I481" s="185">
        <v>0</v>
      </c>
    </row>
    <row r="482" spans="1:9" hidden="1" x14ac:dyDescent="0.25">
      <c r="A482" t="str">
        <f t="shared" si="17"/>
        <v xml:space="preserve">HYUNDAIAZERA </v>
      </c>
      <c r="B482" s="117" t="s">
        <v>4334</v>
      </c>
      <c r="C482" s="118" t="s">
        <v>4518</v>
      </c>
      <c r="D482" s="119" t="s">
        <v>4467</v>
      </c>
      <c r="E482" s="121" t="s">
        <v>4468</v>
      </c>
      <c r="F482" s="117" t="s">
        <v>4985</v>
      </c>
      <c r="G482" s="118" t="s">
        <v>4483</v>
      </c>
      <c r="H482" s="120" t="str">
        <f t="shared" si="16"/>
        <v>03201006</v>
      </c>
      <c r="I482" s="185">
        <v>0</v>
      </c>
    </row>
    <row r="483" spans="1:9" hidden="1" x14ac:dyDescent="0.25">
      <c r="A483" t="str">
        <f t="shared" si="17"/>
        <v>HYUNDAICHORUS</v>
      </c>
      <c r="B483" s="117" t="s">
        <v>4334</v>
      </c>
      <c r="C483" s="118" t="s">
        <v>4518</v>
      </c>
      <c r="D483" s="119" t="s">
        <v>4452</v>
      </c>
      <c r="E483" s="121" t="s">
        <v>4572</v>
      </c>
      <c r="F483" s="117" t="s">
        <v>5030</v>
      </c>
      <c r="G483" s="118" t="s">
        <v>4520</v>
      </c>
      <c r="H483" s="120" t="str">
        <f t="shared" si="16"/>
        <v>03214034</v>
      </c>
      <c r="I483" s="185">
        <v>0</v>
      </c>
    </row>
    <row r="484" spans="1:9" hidden="1" x14ac:dyDescent="0.25">
      <c r="A484" t="str">
        <f t="shared" si="17"/>
        <v>HYUNDAICOOSNECK</v>
      </c>
      <c r="B484" s="117" t="s">
        <v>4334</v>
      </c>
      <c r="C484" s="124" t="s">
        <v>4518</v>
      </c>
      <c r="D484" s="125" t="s">
        <v>4484</v>
      </c>
      <c r="E484" s="118" t="s">
        <v>4485</v>
      </c>
      <c r="F484" s="124" t="s">
        <v>5993</v>
      </c>
      <c r="G484" s="124" t="s">
        <v>4548</v>
      </c>
      <c r="H484" s="120" t="str">
        <f t="shared" si="16"/>
        <v>03207090</v>
      </c>
      <c r="I484" s="185">
        <v>0</v>
      </c>
    </row>
    <row r="485" spans="1:9" hidden="1" x14ac:dyDescent="0.25">
      <c r="A485" t="str">
        <f t="shared" si="17"/>
        <v>HYUNDAICOUNTY</v>
      </c>
      <c r="B485" s="117" t="s">
        <v>4334</v>
      </c>
      <c r="C485" s="118" t="s">
        <v>4518</v>
      </c>
      <c r="D485" s="119" t="s">
        <v>4452</v>
      </c>
      <c r="E485" s="121" t="s">
        <v>4572</v>
      </c>
      <c r="F485" s="117" t="s">
        <v>5031</v>
      </c>
      <c r="G485" s="118" t="s">
        <v>4521</v>
      </c>
      <c r="H485" s="120" t="str">
        <f t="shared" si="16"/>
        <v>03214035</v>
      </c>
      <c r="I485" s="185">
        <v>0</v>
      </c>
    </row>
    <row r="486" spans="1:9" hidden="1" x14ac:dyDescent="0.25">
      <c r="A486" t="str">
        <f t="shared" si="17"/>
        <v>HYUNDAIELANTRA</v>
      </c>
      <c r="B486" s="117" t="s">
        <v>4334</v>
      </c>
      <c r="C486" s="118" t="s">
        <v>4518</v>
      </c>
      <c r="D486" s="119" t="s">
        <v>4467</v>
      </c>
      <c r="E486" s="121" t="s">
        <v>4468</v>
      </c>
      <c r="F486" s="117" t="s">
        <v>4986</v>
      </c>
      <c r="G486" s="118" t="s">
        <v>4476</v>
      </c>
      <c r="H486" s="120" t="str">
        <f t="shared" si="16"/>
        <v>03201009</v>
      </c>
      <c r="I486" s="185">
        <v>0</v>
      </c>
    </row>
    <row r="487" spans="1:9" hidden="1" x14ac:dyDescent="0.25">
      <c r="A487" t="str">
        <f t="shared" si="17"/>
        <v>HYUNDAIEON</v>
      </c>
      <c r="B487" s="117" t="s">
        <v>4334</v>
      </c>
      <c r="C487" s="124" t="s">
        <v>4518</v>
      </c>
      <c r="D487" s="125" t="s">
        <v>4467</v>
      </c>
      <c r="E487" s="118" t="s">
        <v>4468</v>
      </c>
      <c r="F487" s="124" t="s">
        <v>5938</v>
      </c>
      <c r="G487" s="124" t="s">
        <v>4569</v>
      </c>
      <c r="H487" s="120" t="str">
        <f t="shared" si="16"/>
        <v>03201088</v>
      </c>
      <c r="I487" s="185">
        <v>0</v>
      </c>
    </row>
    <row r="488" spans="1:9" hidden="1" x14ac:dyDescent="0.25">
      <c r="A488" t="str">
        <f t="shared" si="17"/>
        <v>HYUNDAIEXCEL</v>
      </c>
      <c r="B488" s="117" t="s">
        <v>4334</v>
      </c>
      <c r="C488" s="118" t="s">
        <v>4518</v>
      </c>
      <c r="D488" s="119" t="s">
        <v>4467</v>
      </c>
      <c r="E488" s="121" t="s">
        <v>4468</v>
      </c>
      <c r="F488" s="117" t="s">
        <v>4987</v>
      </c>
      <c r="G488" s="118" t="s">
        <v>4504</v>
      </c>
      <c r="H488" s="120" t="str">
        <f t="shared" si="16"/>
        <v>03201010</v>
      </c>
      <c r="I488" s="185">
        <v>0</v>
      </c>
    </row>
    <row r="489" spans="1:9" hidden="1" x14ac:dyDescent="0.25">
      <c r="A489" t="str">
        <f t="shared" si="17"/>
        <v>HYUNDAIGALLOPER</v>
      </c>
      <c r="B489" s="117" t="s">
        <v>4334</v>
      </c>
      <c r="C489" s="118" t="s">
        <v>4518</v>
      </c>
      <c r="D489" s="119" t="s">
        <v>4470</v>
      </c>
      <c r="E489" s="121" t="s">
        <v>4471</v>
      </c>
      <c r="F489" s="117" t="s">
        <v>5004</v>
      </c>
      <c r="G489" s="118" t="s">
        <v>4695</v>
      </c>
      <c r="H489" s="120" t="str">
        <f t="shared" si="16"/>
        <v>03202053</v>
      </c>
      <c r="I489" s="185">
        <v>0</v>
      </c>
    </row>
    <row r="490" spans="1:9" hidden="1" x14ac:dyDescent="0.25">
      <c r="A490" t="str">
        <f t="shared" si="17"/>
        <v>HYUNDAIGENESIS</v>
      </c>
      <c r="B490" s="117" t="s">
        <v>4334</v>
      </c>
      <c r="C490" s="118" t="s">
        <v>4518</v>
      </c>
      <c r="D490" s="119" t="s">
        <v>4467</v>
      </c>
      <c r="E490" s="121" t="s">
        <v>4468</v>
      </c>
      <c r="F490" s="117" t="s">
        <v>4988</v>
      </c>
      <c r="G490" s="118" t="s">
        <v>4492</v>
      </c>
      <c r="H490" s="120" t="str">
        <f t="shared" si="16"/>
        <v>03201011</v>
      </c>
      <c r="I490" s="185">
        <v>0</v>
      </c>
    </row>
    <row r="491" spans="1:9" hidden="1" x14ac:dyDescent="0.25">
      <c r="A491" t="str">
        <f t="shared" si="17"/>
        <v xml:space="preserve">HYUNDAIGETZ </v>
      </c>
      <c r="B491" s="117" t="s">
        <v>4334</v>
      </c>
      <c r="C491" s="118" t="s">
        <v>4518</v>
      </c>
      <c r="D491" s="119" t="s">
        <v>4467</v>
      </c>
      <c r="E491" s="121" t="s">
        <v>4468</v>
      </c>
      <c r="F491" s="117" t="s">
        <v>4989</v>
      </c>
      <c r="G491" s="118" t="s">
        <v>4477</v>
      </c>
      <c r="H491" s="120" t="str">
        <f t="shared" si="16"/>
        <v>03201012</v>
      </c>
      <c r="I491" s="185">
        <v>0</v>
      </c>
    </row>
    <row r="492" spans="1:9" hidden="1" x14ac:dyDescent="0.25">
      <c r="A492" t="str">
        <f t="shared" si="17"/>
        <v>HYUNDAIGL COUPE</v>
      </c>
      <c r="B492" s="117" t="s">
        <v>4334</v>
      </c>
      <c r="C492" s="118" t="s">
        <v>4518</v>
      </c>
      <c r="D492" s="119" t="s">
        <v>4467</v>
      </c>
      <c r="E492" s="121" t="s">
        <v>4468</v>
      </c>
      <c r="F492" s="117" t="s">
        <v>4990</v>
      </c>
      <c r="G492" s="118" t="s">
        <v>4493</v>
      </c>
      <c r="H492" s="120" t="str">
        <f t="shared" si="16"/>
        <v>03201013</v>
      </c>
      <c r="I492" s="185">
        <v>0</v>
      </c>
    </row>
    <row r="493" spans="1:9" hidden="1" x14ac:dyDescent="0.25">
      <c r="A493" t="str">
        <f t="shared" si="17"/>
        <v>HYUNDAIGRACE</v>
      </c>
      <c r="B493" s="117" t="s">
        <v>4334</v>
      </c>
      <c r="C493" s="118" t="s">
        <v>4518</v>
      </c>
      <c r="D493" s="119" t="s">
        <v>4451</v>
      </c>
      <c r="E493" s="121" t="s">
        <v>4487</v>
      </c>
      <c r="F493" s="117" t="s">
        <v>5025</v>
      </c>
      <c r="G493" s="118" t="s">
        <v>4523</v>
      </c>
      <c r="H493" s="120" t="str">
        <f t="shared" si="16"/>
        <v>03213036</v>
      </c>
      <c r="I493" s="185">
        <v>0</v>
      </c>
    </row>
    <row r="494" spans="1:9" hidden="1" x14ac:dyDescent="0.25">
      <c r="A494" t="str">
        <f t="shared" si="17"/>
        <v>HYUNDAIH1</v>
      </c>
      <c r="B494" s="117" t="s">
        <v>4334</v>
      </c>
      <c r="C494" s="118" t="s">
        <v>4518</v>
      </c>
      <c r="D494" s="119" t="s">
        <v>4451</v>
      </c>
      <c r="E494" s="121" t="s">
        <v>4487</v>
      </c>
      <c r="F494" s="117" t="s">
        <v>5029</v>
      </c>
      <c r="G494" s="118" t="s">
        <v>4563</v>
      </c>
      <c r="H494" s="120" t="str">
        <f t="shared" si="16"/>
        <v>03213077</v>
      </c>
      <c r="I494" s="185">
        <v>0</v>
      </c>
    </row>
    <row r="495" spans="1:9" hidden="1" x14ac:dyDescent="0.25">
      <c r="A495" t="str">
        <f t="shared" si="17"/>
        <v>HYUNDAIH100</v>
      </c>
      <c r="B495" s="117" t="s">
        <v>4334</v>
      </c>
      <c r="C495" s="118" t="s">
        <v>4518</v>
      </c>
      <c r="D495" s="119" t="s">
        <v>4373</v>
      </c>
      <c r="E495" s="121" t="s">
        <v>4481</v>
      </c>
      <c r="F495" s="117" t="s">
        <v>5012</v>
      </c>
      <c r="G495" s="118" t="s">
        <v>4524</v>
      </c>
      <c r="H495" s="120" t="str">
        <f t="shared" si="16"/>
        <v>03205037</v>
      </c>
      <c r="I495" s="185">
        <v>0</v>
      </c>
    </row>
    <row r="496" spans="1:9" hidden="1" x14ac:dyDescent="0.25">
      <c r="A496" t="str">
        <f t="shared" si="17"/>
        <v>HYUNDAIH100 BUS</v>
      </c>
      <c r="B496" s="117" t="s">
        <v>4334</v>
      </c>
      <c r="C496" s="118" t="s">
        <v>4518</v>
      </c>
      <c r="D496" s="119" t="s">
        <v>4451</v>
      </c>
      <c r="E496" s="121" t="s">
        <v>4487</v>
      </c>
      <c r="F496" s="117" t="s">
        <v>6070</v>
      </c>
      <c r="G496" s="118" t="s">
        <v>4524</v>
      </c>
      <c r="H496" s="120" t="str">
        <f t="shared" si="16"/>
        <v>03213037</v>
      </c>
      <c r="I496" s="185">
        <v>0</v>
      </c>
    </row>
    <row r="497" spans="1:9" hidden="1" x14ac:dyDescent="0.25">
      <c r="A497" t="str">
        <f t="shared" si="17"/>
        <v xml:space="preserve">HYUNDAIH260 </v>
      </c>
      <c r="B497" s="117" t="s">
        <v>4334</v>
      </c>
      <c r="C497" s="118" t="s">
        <v>4518</v>
      </c>
      <c r="D497" s="119" t="s">
        <v>4451</v>
      </c>
      <c r="E497" s="121" t="s">
        <v>4487</v>
      </c>
      <c r="F497" s="117" t="s">
        <v>5027</v>
      </c>
      <c r="G497" s="118" t="s">
        <v>4561</v>
      </c>
      <c r="H497" s="120" t="str">
        <f t="shared" si="16"/>
        <v>03213073</v>
      </c>
      <c r="I497" s="185">
        <v>0</v>
      </c>
    </row>
    <row r="498" spans="1:9" hidden="1" x14ac:dyDescent="0.25">
      <c r="A498" t="str">
        <f t="shared" si="17"/>
        <v xml:space="preserve">HYUNDAIHD </v>
      </c>
      <c r="B498" s="117" t="s">
        <v>4334</v>
      </c>
      <c r="C498" s="118" t="s">
        <v>4518</v>
      </c>
      <c r="D498" s="119" t="s">
        <v>4454</v>
      </c>
      <c r="E498" s="121" t="s">
        <v>4685</v>
      </c>
      <c r="F498" s="117" t="s">
        <v>5018</v>
      </c>
      <c r="G498" s="118" t="s">
        <v>4555</v>
      </c>
      <c r="H498" s="120" t="str">
        <f t="shared" si="16"/>
        <v>03206068</v>
      </c>
      <c r="I498" s="185">
        <v>0</v>
      </c>
    </row>
    <row r="499" spans="1:9" hidden="1" x14ac:dyDescent="0.25">
      <c r="A499" t="str">
        <f t="shared" si="17"/>
        <v>HYUNDAIHD120</v>
      </c>
      <c r="B499" s="117" t="s">
        <v>4334</v>
      </c>
      <c r="C499" s="118" t="s">
        <v>4518</v>
      </c>
      <c r="D499" s="119" t="s">
        <v>4454</v>
      </c>
      <c r="E499" s="121" t="s">
        <v>4685</v>
      </c>
      <c r="F499" s="117" t="s">
        <v>5013</v>
      </c>
      <c r="G499" s="118" t="s">
        <v>4529</v>
      </c>
      <c r="H499" s="120" t="str">
        <f t="shared" si="16"/>
        <v>03206041</v>
      </c>
      <c r="I499" s="185">
        <v>-0.15</v>
      </c>
    </row>
    <row r="500" spans="1:9" hidden="1" x14ac:dyDescent="0.25">
      <c r="A500" t="str">
        <f t="shared" si="17"/>
        <v>HYUNDAIHD160</v>
      </c>
      <c r="B500" s="117" t="s">
        <v>4334</v>
      </c>
      <c r="C500" s="118" t="s">
        <v>4518</v>
      </c>
      <c r="D500" s="119" t="s">
        <v>4454</v>
      </c>
      <c r="E500" s="121" t="s">
        <v>4685</v>
      </c>
      <c r="F500" s="117" t="s">
        <v>5014</v>
      </c>
      <c r="G500" s="118" t="s">
        <v>4530</v>
      </c>
      <c r="H500" s="120" t="str">
        <f t="shared" si="16"/>
        <v>03206042</v>
      </c>
      <c r="I500" s="185">
        <v>0</v>
      </c>
    </row>
    <row r="501" spans="1:9" hidden="1" x14ac:dyDescent="0.25">
      <c r="A501" t="str">
        <f t="shared" si="17"/>
        <v>HYUNDAIHD250</v>
      </c>
      <c r="B501" s="117" t="s">
        <v>4334</v>
      </c>
      <c r="C501" s="118" t="s">
        <v>4518</v>
      </c>
      <c r="D501" s="119" t="s">
        <v>4455</v>
      </c>
      <c r="E501" s="121" t="s">
        <v>4693</v>
      </c>
      <c r="F501" s="117" t="s">
        <v>5019</v>
      </c>
      <c r="G501" s="118" t="s">
        <v>4531</v>
      </c>
      <c r="H501" s="120" t="str">
        <f t="shared" si="16"/>
        <v>03208043</v>
      </c>
      <c r="I501" s="185">
        <v>0</v>
      </c>
    </row>
    <row r="502" spans="1:9" hidden="1" x14ac:dyDescent="0.25">
      <c r="A502" t="str">
        <f t="shared" si="17"/>
        <v>HYUNDAIHD270</v>
      </c>
      <c r="B502" s="117" t="s">
        <v>4334</v>
      </c>
      <c r="C502" s="118" t="s">
        <v>4518</v>
      </c>
      <c r="D502" s="119" t="s">
        <v>4376</v>
      </c>
      <c r="E502" s="121" t="s">
        <v>4704</v>
      </c>
      <c r="F502" s="117" t="s">
        <v>5022</v>
      </c>
      <c r="G502" s="118" t="s">
        <v>4651</v>
      </c>
      <c r="H502" s="120" t="str">
        <f t="shared" si="16"/>
        <v>03211075</v>
      </c>
      <c r="I502" s="185">
        <v>0</v>
      </c>
    </row>
    <row r="503" spans="1:9" hidden="1" x14ac:dyDescent="0.25">
      <c r="A503" t="str">
        <f t="shared" si="17"/>
        <v>HYUNDAIHD320</v>
      </c>
      <c r="B503" s="117" t="s">
        <v>4334</v>
      </c>
      <c r="C503" s="118" t="s">
        <v>4518</v>
      </c>
      <c r="D503" s="119" t="s">
        <v>4456</v>
      </c>
      <c r="E503" s="121" t="s">
        <v>4414</v>
      </c>
      <c r="F503" s="117" t="s">
        <v>5021</v>
      </c>
      <c r="G503" s="118" t="s">
        <v>4532</v>
      </c>
      <c r="H503" s="120" t="str">
        <f t="shared" si="16"/>
        <v>03210044</v>
      </c>
      <c r="I503" s="185">
        <v>0</v>
      </c>
    </row>
    <row r="504" spans="1:9" hidden="1" x14ac:dyDescent="0.25">
      <c r="A504" t="str">
        <f t="shared" si="17"/>
        <v>HYUNDAIHD370</v>
      </c>
      <c r="B504" s="117" t="s">
        <v>4334</v>
      </c>
      <c r="C504" s="118" t="s">
        <v>4518</v>
      </c>
      <c r="D504" s="119" t="s">
        <v>4376</v>
      </c>
      <c r="E504" s="121" t="s">
        <v>4704</v>
      </c>
      <c r="F504" s="117" t="s">
        <v>5023</v>
      </c>
      <c r="G504" s="118" t="s">
        <v>4562</v>
      </c>
      <c r="H504" s="120" t="str">
        <f t="shared" si="16"/>
        <v>03211076</v>
      </c>
      <c r="I504" s="185">
        <v>0</v>
      </c>
    </row>
    <row r="505" spans="1:9" hidden="1" x14ac:dyDescent="0.25">
      <c r="A505" t="str">
        <f t="shared" si="17"/>
        <v>HYUNDAIHD45</v>
      </c>
      <c r="B505" s="117" t="s">
        <v>4334</v>
      </c>
      <c r="C505" s="118" t="s">
        <v>4518</v>
      </c>
      <c r="D505" s="119" t="s">
        <v>4454</v>
      </c>
      <c r="E505" s="121" t="s">
        <v>4685</v>
      </c>
      <c r="F505" s="117" t="s">
        <v>5015</v>
      </c>
      <c r="G505" s="118" t="s">
        <v>4533</v>
      </c>
      <c r="H505" s="120" t="str">
        <f t="shared" si="16"/>
        <v>03206045</v>
      </c>
      <c r="I505" s="185">
        <v>0</v>
      </c>
    </row>
    <row r="506" spans="1:9" hidden="1" x14ac:dyDescent="0.25">
      <c r="A506" t="str">
        <f t="shared" si="17"/>
        <v>HYUNDAIHD65</v>
      </c>
      <c r="B506" s="117" t="s">
        <v>4334</v>
      </c>
      <c r="C506" s="118" t="s">
        <v>4518</v>
      </c>
      <c r="D506" s="119" t="s">
        <v>4455</v>
      </c>
      <c r="E506" s="121" t="s">
        <v>4693</v>
      </c>
      <c r="F506" s="117" t="s">
        <v>5016</v>
      </c>
      <c r="G506" s="118" t="s">
        <v>4534</v>
      </c>
      <c r="H506" s="120" t="str">
        <f t="shared" si="16"/>
        <v>03208046</v>
      </c>
      <c r="I506" s="185">
        <v>0</v>
      </c>
    </row>
    <row r="507" spans="1:9" hidden="1" x14ac:dyDescent="0.25">
      <c r="A507" t="str">
        <f t="shared" si="17"/>
        <v>HYUNDAIHD72</v>
      </c>
      <c r="B507" s="117" t="s">
        <v>4334</v>
      </c>
      <c r="C507" s="118" t="s">
        <v>4518</v>
      </c>
      <c r="D507" s="119" t="s">
        <v>4455</v>
      </c>
      <c r="E507" s="121" t="s">
        <v>4693</v>
      </c>
      <c r="F507" s="117" t="s">
        <v>5020</v>
      </c>
      <c r="G507" s="118" t="s">
        <v>4535</v>
      </c>
      <c r="H507" s="120" t="str">
        <f t="shared" si="16"/>
        <v>03208047</v>
      </c>
      <c r="I507" s="185">
        <v>-0.19</v>
      </c>
    </row>
    <row r="508" spans="1:9" hidden="1" x14ac:dyDescent="0.25">
      <c r="A508" t="str">
        <f t="shared" si="17"/>
        <v>HYUNDAII10</v>
      </c>
      <c r="B508" s="117" t="s">
        <v>4334</v>
      </c>
      <c r="C508" s="118" t="s">
        <v>4518</v>
      </c>
      <c r="D508" s="119" t="s">
        <v>4467</v>
      </c>
      <c r="E508" s="121" t="s">
        <v>4468</v>
      </c>
      <c r="F508" s="117" t="s">
        <v>4991</v>
      </c>
      <c r="G508" s="118" t="s">
        <v>4497</v>
      </c>
      <c r="H508" s="120" t="str">
        <f t="shared" si="16"/>
        <v>03201015</v>
      </c>
      <c r="I508" s="185">
        <v>0</v>
      </c>
    </row>
    <row r="509" spans="1:9" hidden="1" x14ac:dyDescent="0.25">
      <c r="A509" t="str">
        <f t="shared" si="17"/>
        <v>HYUNDAII20</v>
      </c>
      <c r="B509" s="117" t="s">
        <v>4334</v>
      </c>
      <c r="C509" s="124" t="s">
        <v>4518</v>
      </c>
      <c r="D509" s="125" t="s">
        <v>4467</v>
      </c>
      <c r="E509" s="118" t="s">
        <v>4468</v>
      </c>
      <c r="F509" s="124" t="s">
        <v>5981</v>
      </c>
      <c r="G509" s="124" t="s">
        <v>4570</v>
      </c>
      <c r="H509" s="120" t="str">
        <f t="shared" si="16"/>
        <v>03201089</v>
      </c>
      <c r="I509" s="185">
        <v>0</v>
      </c>
    </row>
    <row r="510" spans="1:9" hidden="1" x14ac:dyDescent="0.25">
      <c r="A510" t="str">
        <f t="shared" si="17"/>
        <v>HYUNDAII30</v>
      </c>
      <c r="B510" s="117" t="s">
        <v>4334</v>
      </c>
      <c r="C510" s="118" t="s">
        <v>4518</v>
      </c>
      <c r="D510" s="119" t="s">
        <v>4467</v>
      </c>
      <c r="E510" s="121" t="s">
        <v>4468</v>
      </c>
      <c r="F510" s="117" t="s">
        <v>4992</v>
      </c>
      <c r="G510" s="118" t="s">
        <v>4498</v>
      </c>
      <c r="H510" s="120" t="str">
        <f t="shared" si="16"/>
        <v>03201016</v>
      </c>
      <c r="I510" s="185">
        <v>0</v>
      </c>
    </row>
    <row r="511" spans="1:9" hidden="1" x14ac:dyDescent="0.25">
      <c r="A511" t="str">
        <f t="shared" si="17"/>
        <v xml:space="preserve">HYUNDAIMARCIA </v>
      </c>
      <c r="B511" s="117" t="s">
        <v>4334</v>
      </c>
      <c r="C511" s="118" t="s">
        <v>4518</v>
      </c>
      <c r="D511" s="119" t="s">
        <v>4467</v>
      </c>
      <c r="E511" s="121" t="s">
        <v>4468</v>
      </c>
      <c r="F511" s="117" t="s">
        <v>4993</v>
      </c>
      <c r="G511" s="118" t="s">
        <v>4499</v>
      </c>
      <c r="H511" s="120" t="str">
        <f t="shared" si="16"/>
        <v>03201017</v>
      </c>
      <c r="I511" s="185">
        <v>0</v>
      </c>
    </row>
    <row r="512" spans="1:9" hidden="1" x14ac:dyDescent="0.25">
      <c r="A512" t="str">
        <f t="shared" si="17"/>
        <v>HYUNDAIMATRIX</v>
      </c>
      <c r="B512" s="117" t="s">
        <v>4334</v>
      </c>
      <c r="C512" s="118" t="s">
        <v>4518</v>
      </c>
      <c r="D512" s="119" t="s">
        <v>4467</v>
      </c>
      <c r="E512" s="121" t="s">
        <v>4468</v>
      </c>
      <c r="F512" s="117" t="s">
        <v>4994</v>
      </c>
      <c r="G512" s="118" t="s">
        <v>4495</v>
      </c>
      <c r="H512" s="120" t="str">
        <f t="shared" si="16"/>
        <v>03201018</v>
      </c>
      <c r="I512" s="185">
        <v>0</v>
      </c>
    </row>
    <row r="513" spans="1:9" hidden="1" x14ac:dyDescent="0.25">
      <c r="A513" t="str">
        <f t="shared" si="17"/>
        <v>HYUNDAIMICROBUS</v>
      </c>
      <c r="B513" s="117" t="s">
        <v>4334</v>
      </c>
      <c r="C513" s="118" t="s">
        <v>4518</v>
      </c>
      <c r="D513" s="119" t="s">
        <v>4451</v>
      </c>
      <c r="E513" s="121" t="s">
        <v>4487</v>
      </c>
      <c r="F513" s="117" t="s">
        <v>5026</v>
      </c>
      <c r="G513" s="118" t="s">
        <v>4559</v>
      </c>
      <c r="H513" s="120" t="str">
        <f t="shared" si="16"/>
        <v>03213072</v>
      </c>
      <c r="I513" s="185">
        <v>0</v>
      </c>
    </row>
    <row r="514" spans="1:9" hidden="1" x14ac:dyDescent="0.25">
      <c r="A514" t="str">
        <f t="shared" si="17"/>
        <v>HYUNDAIMIGHTY</v>
      </c>
      <c r="B514" s="117" t="s">
        <v>4334</v>
      </c>
      <c r="C514" s="118" t="s">
        <v>4518</v>
      </c>
      <c r="D514" s="119" t="s">
        <v>4454</v>
      </c>
      <c r="E514" s="121" t="s">
        <v>4685</v>
      </c>
      <c r="F514" s="117" t="s">
        <v>5017</v>
      </c>
      <c r="G514" s="118" t="s">
        <v>4536</v>
      </c>
      <c r="H514" s="120" t="str">
        <f t="shared" ref="H514:H576" si="18">CONCATENATE(C514,E514,G514)</f>
        <v>03206048</v>
      </c>
      <c r="I514" s="185">
        <v>0</v>
      </c>
    </row>
    <row r="515" spans="1:9" hidden="1" x14ac:dyDescent="0.25">
      <c r="A515" t="str">
        <f t="shared" ref="A515:A576" si="19">CONCATENATE(B515,F515)</f>
        <v>HYUNDAIPASSPORT</v>
      </c>
      <c r="B515" s="117" t="s">
        <v>4334</v>
      </c>
      <c r="C515" s="118" t="s">
        <v>4518</v>
      </c>
      <c r="D515" s="119" t="s">
        <v>4470</v>
      </c>
      <c r="E515" s="121" t="s">
        <v>4471</v>
      </c>
      <c r="F515" s="117" t="s">
        <v>5003</v>
      </c>
      <c r="G515" s="118" t="s">
        <v>4537</v>
      </c>
      <c r="H515" s="120" t="str">
        <f t="shared" si="18"/>
        <v>03202049</v>
      </c>
      <c r="I515" s="185">
        <v>0</v>
      </c>
    </row>
    <row r="516" spans="1:9" hidden="1" x14ac:dyDescent="0.25">
      <c r="A516" t="str">
        <f t="shared" si="19"/>
        <v>HYUNDAIPONY</v>
      </c>
      <c r="B516" s="117" t="s">
        <v>4334</v>
      </c>
      <c r="C516" s="118" t="s">
        <v>4518</v>
      </c>
      <c r="D516" s="119" t="s">
        <v>4467</v>
      </c>
      <c r="E516" s="121" t="s">
        <v>4468</v>
      </c>
      <c r="F516" s="117" t="s">
        <v>5002</v>
      </c>
      <c r="G516" s="118" t="s">
        <v>4542</v>
      </c>
      <c r="H516" s="120" t="str">
        <f t="shared" si="18"/>
        <v>03201054</v>
      </c>
      <c r="I516" s="185">
        <v>0</v>
      </c>
    </row>
    <row r="517" spans="1:9" hidden="1" x14ac:dyDescent="0.25">
      <c r="A517" t="str">
        <f t="shared" si="19"/>
        <v>HYUNDAIPONY</v>
      </c>
      <c r="B517" s="117" t="s">
        <v>4334</v>
      </c>
      <c r="C517" s="118" t="s">
        <v>4518</v>
      </c>
      <c r="D517" s="119" t="s">
        <v>4470</v>
      </c>
      <c r="E517" s="121" t="s">
        <v>4471</v>
      </c>
      <c r="F517" s="117" t="s">
        <v>5002</v>
      </c>
      <c r="G517" s="118" t="s">
        <v>4542</v>
      </c>
      <c r="H517" s="120" t="str">
        <f t="shared" si="18"/>
        <v>03202054</v>
      </c>
      <c r="I517" s="185">
        <v>0</v>
      </c>
    </row>
    <row r="518" spans="1:9" hidden="1" x14ac:dyDescent="0.25">
      <c r="A518" t="str">
        <f t="shared" si="19"/>
        <v>HYUNDAIPORTER</v>
      </c>
      <c r="B518" s="117" t="s">
        <v>4334</v>
      </c>
      <c r="C518" s="118" t="s">
        <v>4518</v>
      </c>
      <c r="D518" s="119" t="s">
        <v>4373</v>
      </c>
      <c r="E518" s="121" t="s">
        <v>4481</v>
      </c>
      <c r="F518" s="117" t="s">
        <v>5011</v>
      </c>
      <c r="G518" s="118" t="s">
        <v>4507</v>
      </c>
      <c r="H518" s="120" t="str">
        <f t="shared" si="18"/>
        <v>03205020</v>
      </c>
      <c r="I518" s="185">
        <v>0</v>
      </c>
    </row>
    <row r="519" spans="1:9" hidden="1" x14ac:dyDescent="0.25">
      <c r="A519" t="str">
        <f t="shared" si="19"/>
        <v>HYUNDAISANTA FE</v>
      </c>
      <c r="B519" s="117" t="s">
        <v>4334</v>
      </c>
      <c r="C519" s="118" t="s">
        <v>4518</v>
      </c>
      <c r="D519" s="119" t="s">
        <v>4470</v>
      </c>
      <c r="E519" s="121" t="s">
        <v>4471</v>
      </c>
      <c r="F519" s="117" t="s">
        <v>5005</v>
      </c>
      <c r="G519" s="118" t="s">
        <v>4543</v>
      </c>
      <c r="H519" s="120" t="str">
        <f t="shared" si="18"/>
        <v>03202055</v>
      </c>
      <c r="I519" s="185">
        <v>0</v>
      </c>
    </row>
    <row r="520" spans="1:9" hidden="1" x14ac:dyDescent="0.25">
      <c r="A520" t="str">
        <f t="shared" si="19"/>
        <v>HYUNDAISANTAMO</v>
      </c>
      <c r="B520" s="117" t="s">
        <v>4334</v>
      </c>
      <c r="C520" s="118" t="s">
        <v>4518</v>
      </c>
      <c r="D520" s="119" t="s">
        <v>4470</v>
      </c>
      <c r="E520" s="121" t="s">
        <v>4471</v>
      </c>
      <c r="F520" s="117" t="s">
        <v>5006</v>
      </c>
      <c r="G520" s="118" t="s">
        <v>4698</v>
      </c>
      <c r="H520" s="120" t="str">
        <f t="shared" si="18"/>
        <v>03202056</v>
      </c>
      <c r="I520" s="185">
        <v>0</v>
      </c>
    </row>
    <row r="521" spans="1:9" hidden="1" x14ac:dyDescent="0.25">
      <c r="A521" t="str">
        <f t="shared" si="19"/>
        <v>HYUNDAISONATA</v>
      </c>
      <c r="B521" s="117" t="s">
        <v>4334</v>
      </c>
      <c r="C521" s="118" t="s">
        <v>4518</v>
      </c>
      <c r="D521" s="119" t="s">
        <v>4467</v>
      </c>
      <c r="E521" s="121" t="s">
        <v>4468</v>
      </c>
      <c r="F521" s="117" t="s">
        <v>4996</v>
      </c>
      <c r="G521" s="118" t="s">
        <v>4602</v>
      </c>
      <c r="H521" s="120" t="str">
        <f t="shared" si="18"/>
        <v>03201022</v>
      </c>
      <c r="I521" s="185">
        <v>0</v>
      </c>
    </row>
    <row r="522" spans="1:9" hidden="1" x14ac:dyDescent="0.25">
      <c r="A522" t="str">
        <f t="shared" si="19"/>
        <v>HYUNDAISTAREX</v>
      </c>
      <c r="B522" s="117" t="s">
        <v>4334</v>
      </c>
      <c r="C522" s="118" t="s">
        <v>4518</v>
      </c>
      <c r="D522" s="119" t="s">
        <v>4451</v>
      </c>
      <c r="E522" s="121" t="s">
        <v>4487</v>
      </c>
      <c r="F522" s="117" t="s">
        <v>5028</v>
      </c>
      <c r="G522" s="118" t="s">
        <v>4626</v>
      </c>
      <c r="H522" s="120" t="str">
        <f t="shared" si="18"/>
        <v>03213074</v>
      </c>
      <c r="I522" s="185">
        <v>0</v>
      </c>
    </row>
    <row r="523" spans="1:9" hidden="1" x14ac:dyDescent="0.25">
      <c r="A523" t="str">
        <f t="shared" si="19"/>
        <v>HYUNDAISTELLAR</v>
      </c>
      <c r="B523" s="117" t="s">
        <v>4334</v>
      </c>
      <c r="C523" s="118" t="s">
        <v>4518</v>
      </c>
      <c r="D523" s="119" t="s">
        <v>4467</v>
      </c>
      <c r="E523" s="121" t="s">
        <v>4468</v>
      </c>
      <c r="F523" s="117" t="s">
        <v>4997</v>
      </c>
      <c r="G523" s="118" t="s">
        <v>4509</v>
      </c>
      <c r="H523" s="120" t="str">
        <f t="shared" si="18"/>
        <v>03201023</v>
      </c>
      <c r="I523" s="185">
        <v>0</v>
      </c>
    </row>
    <row r="524" spans="1:9" hidden="1" x14ac:dyDescent="0.25">
      <c r="A524" t="str">
        <f t="shared" si="19"/>
        <v>HYUNDAISUPER</v>
      </c>
      <c r="B524" s="117" t="s">
        <v>4334</v>
      </c>
      <c r="C524" s="118" t="s">
        <v>4518</v>
      </c>
      <c r="D524" s="119" t="s">
        <v>4467</v>
      </c>
      <c r="E524" s="121" t="s">
        <v>4468</v>
      </c>
      <c r="F524" s="117" t="s">
        <v>4998</v>
      </c>
      <c r="G524" s="118" t="s">
        <v>4510</v>
      </c>
      <c r="H524" s="120" t="str">
        <f t="shared" si="18"/>
        <v>03201024</v>
      </c>
      <c r="I524" s="185">
        <v>0</v>
      </c>
    </row>
    <row r="525" spans="1:9" hidden="1" x14ac:dyDescent="0.25">
      <c r="A525" t="str">
        <f t="shared" si="19"/>
        <v>HYUNDAITERRACAN</v>
      </c>
      <c r="B525" s="117" t="s">
        <v>4334</v>
      </c>
      <c r="C525" s="118" t="s">
        <v>4518</v>
      </c>
      <c r="D525" s="119" t="s">
        <v>4470</v>
      </c>
      <c r="E525" s="121" t="s">
        <v>4471</v>
      </c>
      <c r="F525" s="117" t="s">
        <v>5007</v>
      </c>
      <c r="G525" s="118" t="s">
        <v>4661</v>
      </c>
      <c r="H525" s="120" t="str">
        <f t="shared" si="18"/>
        <v>03202057</v>
      </c>
      <c r="I525" s="185">
        <v>0</v>
      </c>
    </row>
    <row r="526" spans="1:9" hidden="1" x14ac:dyDescent="0.25">
      <c r="A526" t="str">
        <f t="shared" si="19"/>
        <v>HYUNDAITIBURON</v>
      </c>
      <c r="B526" s="117" t="s">
        <v>4334</v>
      </c>
      <c r="C526" s="118" t="s">
        <v>4518</v>
      </c>
      <c r="D526" s="119" t="s">
        <v>4467</v>
      </c>
      <c r="E526" s="121" t="s">
        <v>4468</v>
      </c>
      <c r="F526" s="117" t="s">
        <v>4999</v>
      </c>
      <c r="G526" s="118" t="s">
        <v>4511</v>
      </c>
      <c r="H526" s="120" t="str">
        <f t="shared" si="18"/>
        <v>03201025</v>
      </c>
      <c r="I526" s="185">
        <v>0</v>
      </c>
    </row>
    <row r="527" spans="1:9" hidden="1" x14ac:dyDescent="0.25">
      <c r="A527" t="str">
        <f t="shared" si="19"/>
        <v>HYUNDAITRAJET</v>
      </c>
      <c r="B527" s="117" t="s">
        <v>4334</v>
      </c>
      <c r="C527" s="118" t="s">
        <v>4518</v>
      </c>
      <c r="D527" s="119" t="s">
        <v>4470</v>
      </c>
      <c r="E527" s="121" t="s">
        <v>4471</v>
      </c>
      <c r="F527" s="117" t="s">
        <v>5008</v>
      </c>
      <c r="G527" s="118" t="s">
        <v>4636</v>
      </c>
      <c r="H527" s="120" t="str">
        <f t="shared" si="18"/>
        <v>03202058</v>
      </c>
      <c r="I527" s="185">
        <v>0</v>
      </c>
    </row>
    <row r="528" spans="1:9" hidden="1" x14ac:dyDescent="0.25">
      <c r="A528" t="str">
        <f t="shared" si="19"/>
        <v>HYUNDAITUCSON</v>
      </c>
      <c r="B528" s="117" t="s">
        <v>4334</v>
      </c>
      <c r="C528" s="118" t="s">
        <v>4518</v>
      </c>
      <c r="D528" s="119" t="s">
        <v>4470</v>
      </c>
      <c r="E528" s="121" t="s">
        <v>4471</v>
      </c>
      <c r="F528" s="117" t="s">
        <v>5009</v>
      </c>
      <c r="G528" s="118" t="s">
        <v>4638</v>
      </c>
      <c r="H528" s="120" t="str">
        <f t="shared" si="18"/>
        <v>03202059</v>
      </c>
      <c r="I528" s="185">
        <v>0</v>
      </c>
    </row>
    <row r="529" spans="1:9" hidden="1" x14ac:dyDescent="0.25">
      <c r="A529" t="str">
        <f t="shared" si="19"/>
        <v>HYUNDAIUNIVERSE</v>
      </c>
      <c r="B529" s="117" t="s">
        <v>4334</v>
      </c>
      <c r="C529" s="118" t="s">
        <v>4518</v>
      </c>
      <c r="D529" s="119" t="s">
        <v>4453</v>
      </c>
      <c r="E529" s="121" t="s">
        <v>4489</v>
      </c>
      <c r="F529" s="117" t="s">
        <v>5036</v>
      </c>
      <c r="G529" s="118" t="s">
        <v>4525</v>
      </c>
      <c r="H529" s="120" t="str">
        <f t="shared" si="18"/>
        <v>03215038</v>
      </c>
      <c r="I529" s="185">
        <v>0</v>
      </c>
    </row>
    <row r="530" spans="1:9" hidden="1" x14ac:dyDescent="0.25">
      <c r="A530" t="str">
        <f t="shared" si="19"/>
        <v>HYUNDAIUNIVERSE SPACE</v>
      </c>
      <c r="B530" s="117" t="s">
        <v>4334</v>
      </c>
      <c r="C530" s="118" t="s">
        <v>4518</v>
      </c>
      <c r="D530" s="119" t="s">
        <v>4453</v>
      </c>
      <c r="E530" s="121" t="s">
        <v>4489</v>
      </c>
      <c r="F530" s="117" t="s">
        <v>5037</v>
      </c>
      <c r="G530" s="118" t="s">
        <v>4526</v>
      </c>
      <c r="H530" s="120" t="str">
        <f t="shared" si="18"/>
        <v>03215039</v>
      </c>
      <c r="I530" s="185">
        <v>0</v>
      </c>
    </row>
    <row r="531" spans="1:9" hidden="1" x14ac:dyDescent="0.25">
      <c r="A531" t="str">
        <f t="shared" si="19"/>
        <v xml:space="preserve">HYUNDAIVERACRUZ </v>
      </c>
      <c r="B531" s="117" t="s">
        <v>4334</v>
      </c>
      <c r="C531" s="118" t="s">
        <v>4518</v>
      </c>
      <c r="D531" s="119" t="s">
        <v>4470</v>
      </c>
      <c r="E531" s="121" t="s">
        <v>4471</v>
      </c>
      <c r="F531" s="117" t="s">
        <v>5010</v>
      </c>
      <c r="G531" s="118" t="s">
        <v>4544</v>
      </c>
      <c r="H531" s="120" t="str">
        <f t="shared" si="18"/>
        <v>03202060</v>
      </c>
      <c r="I531" s="185">
        <v>0</v>
      </c>
    </row>
    <row r="532" spans="1:9" hidden="1" x14ac:dyDescent="0.25">
      <c r="A532" t="str">
        <f t="shared" si="19"/>
        <v xml:space="preserve">HYUNDAIXG </v>
      </c>
      <c r="B532" s="117" t="s">
        <v>4334</v>
      </c>
      <c r="C532" s="118" t="s">
        <v>4518</v>
      </c>
      <c r="D532" s="119" t="s">
        <v>4467</v>
      </c>
      <c r="E532" s="121" t="s">
        <v>4468</v>
      </c>
      <c r="F532" s="117" t="s">
        <v>5000</v>
      </c>
      <c r="G532" s="118" t="s">
        <v>4513</v>
      </c>
      <c r="H532" s="120" t="str">
        <f t="shared" si="18"/>
        <v>03201027</v>
      </c>
      <c r="I532" s="185">
        <v>0</v>
      </c>
    </row>
    <row r="533" spans="1:9" hidden="1" x14ac:dyDescent="0.25">
      <c r="A533" t="str">
        <f t="shared" si="19"/>
        <v>HYUNDAIACCENT</v>
      </c>
      <c r="B533" s="117" t="s">
        <v>4334</v>
      </c>
      <c r="C533" s="118" t="s">
        <v>4518</v>
      </c>
      <c r="D533" s="119" t="s">
        <v>4467</v>
      </c>
      <c r="E533" s="121" t="s">
        <v>4468</v>
      </c>
      <c r="F533" s="117" t="s">
        <v>4982</v>
      </c>
      <c r="G533" s="118" t="s">
        <v>4466</v>
      </c>
      <c r="H533" s="120" t="str">
        <f t="shared" si="18"/>
        <v>03201002</v>
      </c>
      <c r="I533" s="185">
        <v>0</v>
      </c>
    </row>
    <row r="534" spans="1:9" hidden="1" x14ac:dyDescent="0.25">
      <c r="A534" t="str">
        <f t="shared" si="19"/>
        <v>HYUNDAICOUPE</v>
      </c>
      <c r="B534" s="117" t="s">
        <v>4334</v>
      </c>
      <c r="C534" s="118" t="s">
        <v>4518</v>
      </c>
      <c r="D534" s="119" t="s">
        <v>4467</v>
      </c>
      <c r="E534" s="121" t="s">
        <v>4468</v>
      </c>
      <c r="F534" s="117" t="s">
        <v>4995</v>
      </c>
      <c r="G534" s="118" t="s">
        <v>4508</v>
      </c>
      <c r="H534" s="120" t="str">
        <f t="shared" si="18"/>
        <v>03201021</v>
      </c>
      <c r="I534" s="185">
        <v>0</v>
      </c>
    </row>
    <row r="535" spans="1:9" hidden="1" x14ac:dyDescent="0.25">
      <c r="A535" t="str">
        <f t="shared" si="19"/>
        <v>HYUNDAIEQUUS</v>
      </c>
      <c r="B535" s="117" t="s">
        <v>4334</v>
      </c>
      <c r="C535" s="118" t="s">
        <v>4518</v>
      </c>
      <c r="D535" s="119" t="s">
        <v>4467</v>
      </c>
      <c r="E535" s="121" t="s">
        <v>4468</v>
      </c>
      <c r="F535" s="117" t="s">
        <v>5001</v>
      </c>
      <c r="G535" s="118" t="s">
        <v>4514</v>
      </c>
      <c r="H535" s="120" t="str">
        <f t="shared" si="18"/>
        <v>03201028</v>
      </c>
      <c r="I535" s="185">
        <v>0</v>
      </c>
    </row>
    <row r="536" spans="1:9" hidden="1" x14ac:dyDescent="0.25">
      <c r="A536" t="str">
        <f t="shared" si="19"/>
        <v>HYUNDAIH-1</v>
      </c>
      <c r="B536" s="117" t="s">
        <v>4334</v>
      </c>
      <c r="C536" s="118" t="s">
        <v>4518</v>
      </c>
      <c r="D536" s="119" t="s">
        <v>4451</v>
      </c>
      <c r="E536" s="121" t="s">
        <v>4487</v>
      </c>
      <c r="F536" s="117" t="s">
        <v>5024</v>
      </c>
      <c r="G536" s="118" t="s">
        <v>4483</v>
      </c>
      <c r="H536" s="120" t="str">
        <f t="shared" si="18"/>
        <v>03213006</v>
      </c>
      <c r="I536" s="185">
        <v>0</v>
      </c>
    </row>
    <row r="537" spans="1:9" hidden="1" x14ac:dyDescent="0.25">
      <c r="A537" t="str">
        <f t="shared" si="19"/>
        <v>HYUNDAIH-1</v>
      </c>
      <c r="B537" s="117" t="s">
        <v>4334</v>
      </c>
      <c r="C537" s="118" t="s">
        <v>4518</v>
      </c>
      <c r="D537" s="119" t="s">
        <v>4470</v>
      </c>
      <c r="E537" s="118" t="s">
        <v>4471</v>
      </c>
      <c r="F537" s="117" t="s">
        <v>5024</v>
      </c>
      <c r="G537" s="118" t="s">
        <v>4483</v>
      </c>
      <c r="H537" s="120" t="str">
        <f t="shared" si="18"/>
        <v>03202006</v>
      </c>
      <c r="I537" s="185">
        <v>0</v>
      </c>
    </row>
    <row r="538" spans="1:9" hidden="1" x14ac:dyDescent="0.25">
      <c r="A538" t="str">
        <f t="shared" si="19"/>
        <v>HYUNDAIH100 CAMION</v>
      </c>
      <c r="B538" s="117" t="s">
        <v>4334</v>
      </c>
      <c r="C538" s="118" t="s">
        <v>4518</v>
      </c>
      <c r="D538" s="119" t="s">
        <v>4454</v>
      </c>
      <c r="E538" s="121" t="s">
        <v>4685</v>
      </c>
      <c r="F538" s="117" t="s">
        <v>6071</v>
      </c>
      <c r="G538" s="118" t="s">
        <v>4524</v>
      </c>
      <c r="H538" s="120" t="str">
        <f t="shared" si="18"/>
        <v>03206037</v>
      </c>
      <c r="I538" s="185">
        <v>0</v>
      </c>
    </row>
    <row r="539" spans="1:9" hidden="1" x14ac:dyDescent="0.25">
      <c r="A539" t="str">
        <f t="shared" si="19"/>
        <v>HYUNDAITRUCK</v>
      </c>
      <c r="B539" s="117" t="s">
        <v>4334</v>
      </c>
      <c r="C539" s="118" t="s">
        <v>4518</v>
      </c>
      <c r="D539" s="119" t="s">
        <v>4456</v>
      </c>
      <c r="E539" s="121" t="s">
        <v>4414</v>
      </c>
      <c r="F539" s="117" t="s">
        <v>4947</v>
      </c>
      <c r="G539" s="118" t="s">
        <v>4538</v>
      </c>
      <c r="H539" s="120" t="str">
        <f t="shared" si="18"/>
        <v>03210050</v>
      </c>
      <c r="I539" s="185">
        <v>0</v>
      </c>
    </row>
    <row r="540" spans="1:9" hidden="1" x14ac:dyDescent="0.25">
      <c r="A540" t="str">
        <f t="shared" si="19"/>
        <v>INTERNATIONAL466</v>
      </c>
      <c r="B540" s="117" t="s">
        <v>4335</v>
      </c>
      <c r="C540" s="118" t="s">
        <v>4523</v>
      </c>
      <c r="D540" s="119" t="s">
        <v>4456</v>
      </c>
      <c r="E540" s="118" t="s">
        <v>4414</v>
      </c>
      <c r="F540" s="117" t="s">
        <v>5112</v>
      </c>
      <c r="G540" s="118" t="s">
        <v>4633</v>
      </c>
      <c r="H540" s="120" t="str">
        <f t="shared" si="18"/>
        <v>03610110</v>
      </c>
      <c r="I540" s="185">
        <v>0</v>
      </c>
    </row>
    <row r="541" spans="1:9" hidden="1" x14ac:dyDescent="0.25">
      <c r="A541" t="str">
        <f t="shared" si="19"/>
        <v>INTERNATIONAL940</v>
      </c>
      <c r="B541" s="117" t="s">
        <v>4335</v>
      </c>
      <c r="C541" s="118" t="s">
        <v>4523</v>
      </c>
      <c r="D541" s="119" t="s">
        <v>2140</v>
      </c>
      <c r="E541" s="118" t="s">
        <v>4571</v>
      </c>
      <c r="F541" s="117" t="s">
        <v>5076</v>
      </c>
      <c r="G541" s="118" t="s">
        <v>4564</v>
      </c>
      <c r="H541" s="120" t="str">
        <f t="shared" si="18"/>
        <v>03609078</v>
      </c>
      <c r="I541" s="185">
        <v>0</v>
      </c>
    </row>
    <row r="542" spans="1:9" hidden="1" x14ac:dyDescent="0.25">
      <c r="A542" t="str">
        <f t="shared" si="19"/>
        <v>INTERNATIONAL990</v>
      </c>
      <c r="B542" s="117" t="s">
        <v>4335</v>
      </c>
      <c r="C542" s="118" t="s">
        <v>4523</v>
      </c>
      <c r="D542" s="119" t="s">
        <v>2140</v>
      </c>
      <c r="E542" s="118" t="s">
        <v>4571</v>
      </c>
      <c r="F542" s="117" t="s">
        <v>5084</v>
      </c>
      <c r="G542" s="118" t="s">
        <v>4568</v>
      </c>
      <c r="H542" s="120" t="str">
        <f t="shared" si="18"/>
        <v>03609086</v>
      </c>
      <c r="I542" s="185">
        <v>0</v>
      </c>
    </row>
    <row r="543" spans="1:9" hidden="1" x14ac:dyDescent="0.25">
      <c r="A543" t="str">
        <f t="shared" si="19"/>
        <v>INTERNATIONAL1700</v>
      </c>
      <c r="B543" s="117" t="s">
        <v>4335</v>
      </c>
      <c r="C543" s="118" t="s">
        <v>4523</v>
      </c>
      <c r="D543" s="119" t="s">
        <v>4376</v>
      </c>
      <c r="E543" s="118" t="s">
        <v>4704</v>
      </c>
      <c r="F543" s="117" t="s">
        <v>5118</v>
      </c>
      <c r="G543" s="118" t="s">
        <v>4477</v>
      </c>
      <c r="H543" s="120" t="str">
        <f t="shared" si="18"/>
        <v>03611012</v>
      </c>
      <c r="I543" s="185">
        <v>0</v>
      </c>
    </row>
    <row r="544" spans="1:9" hidden="1" x14ac:dyDescent="0.25">
      <c r="A544" t="str">
        <f t="shared" si="19"/>
        <v>INTERNATIONAL1754</v>
      </c>
      <c r="B544" s="117" t="s">
        <v>4335</v>
      </c>
      <c r="C544" s="118" t="s">
        <v>4523</v>
      </c>
      <c r="D544" s="119" t="s">
        <v>4376</v>
      </c>
      <c r="E544" s="118" t="s">
        <v>4704</v>
      </c>
      <c r="F544" s="117" t="s">
        <v>5119</v>
      </c>
      <c r="G544" s="118" t="s">
        <v>4493</v>
      </c>
      <c r="H544" s="120" t="str">
        <f t="shared" si="18"/>
        <v>03611013</v>
      </c>
      <c r="I544" s="185">
        <v>0</v>
      </c>
    </row>
    <row r="545" spans="1:9" hidden="1" x14ac:dyDescent="0.25">
      <c r="A545" t="str">
        <f t="shared" si="19"/>
        <v>INTERNATIONAL1810</v>
      </c>
      <c r="B545" s="117" t="s">
        <v>4335</v>
      </c>
      <c r="C545" s="118" t="s">
        <v>4523</v>
      </c>
      <c r="D545" s="119" t="s">
        <v>2140</v>
      </c>
      <c r="E545" s="118" t="s">
        <v>4571</v>
      </c>
      <c r="F545" s="117" t="s">
        <v>5059</v>
      </c>
      <c r="G545" s="118" t="s">
        <v>4638</v>
      </c>
      <c r="H545" s="120" t="str">
        <f t="shared" si="18"/>
        <v>03609059</v>
      </c>
      <c r="I545" s="185">
        <v>0</v>
      </c>
    </row>
    <row r="546" spans="1:9" hidden="1" x14ac:dyDescent="0.25">
      <c r="A546" t="str">
        <f t="shared" si="19"/>
        <v>INTERNATIONAL1954</v>
      </c>
      <c r="B546" s="117" t="s">
        <v>4335</v>
      </c>
      <c r="C546" s="118" t="s">
        <v>4523</v>
      </c>
      <c r="D546" s="119" t="s">
        <v>4456</v>
      </c>
      <c r="E546" s="118" t="s">
        <v>4414</v>
      </c>
      <c r="F546" s="117" t="s">
        <v>5099</v>
      </c>
      <c r="G546" s="118" t="s">
        <v>4494</v>
      </c>
      <c r="H546" s="120" t="str">
        <f t="shared" si="18"/>
        <v>03610014</v>
      </c>
      <c r="I546" s="185">
        <v>0</v>
      </c>
    </row>
    <row r="547" spans="1:9" hidden="1" x14ac:dyDescent="0.25">
      <c r="A547" t="str">
        <f t="shared" si="19"/>
        <v>INTERNATIONAL1954</v>
      </c>
      <c r="B547" s="117" t="s">
        <v>4335</v>
      </c>
      <c r="C547" s="118" t="s">
        <v>4523</v>
      </c>
      <c r="D547" s="119" t="s">
        <v>4376</v>
      </c>
      <c r="E547" s="118" t="s">
        <v>4704</v>
      </c>
      <c r="F547" s="117" t="s">
        <v>5099</v>
      </c>
      <c r="G547" s="118" t="s">
        <v>4494</v>
      </c>
      <c r="H547" s="120" t="str">
        <f t="shared" si="18"/>
        <v>03611014</v>
      </c>
      <c r="I547" s="185">
        <v>0</v>
      </c>
    </row>
    <row r="548" spans="1:9" hidden="1" x14ac:dyDescent="0.25">
      <c r="A548" t="str">
        <f t="shared" si="19"/>
        <v>INTERNATIONAL2000</v>
      </c>
      <c r="B548" s="117" t="s">
        <v>4335</v>
      </c>
      <c r="C548" s="118" t="s">
        <v>4523</v>
      </c>
      <c r="D548" s="119" t="s">
        <v>2140</v>
      </c>
      <c r="E548" s="118" t="s">
        <v>4571</v>
      </c>
      <c r="F548" s="117" t="s">
        <v>5054</v>
      </c>
      <c r="G548" s="118" t="s">
        <v>4497</v>
      </c>
      <c r="H548" s="120" t="str">
        <f t="shared" si="18"/>
        <v>03609015</v>
      </c>
      <c r="I548" s="185">
        <v>0</v>
      </c>
    </row>
    <row r="549" spans="1:9" hidden="1" x14ac:dyDescent="0.25">
      <c r="A549" t="str">
        <f t="shared" si="19"/>
        <v>INTERNATIONAL2554</v>
      </c>
      <c r="B549" s="117" t="s">
        <v>4335</v>
      </c>
      <c r="C549" s="118" t="s">
        <v>4523</v>
      </c>
      <c r="D549" s="119" t="s">
        <v>4376</v>
      </c>
      <c r="E549" s="118" t="s">
        <v>4704</v>
      </c>
      <c r="F549" s="117" t="s">
        <v>5120</v>
      </c>
      <c r="G549" s="118" t="s">
        <v>4498</v>
      </c>
      <c r="H549" s="120" t="str">
        <f t="shared" si="18"/>
        <v>03611016</v>
      </c>
      <c r="I549" s="185">
        <v>0</v>
      </c>
    </row>
    <row r="550" spans="1:9" hidden="1" x14ac:dyDescent="0.25">
      <c r="A550" t="str">
        <f t="shared" si="19"/>
        <v>INTERNATIONAL2574</v>
      </c>
      <c r="B550" s="117" t="s">
        <v>4335</v>
      </c>
      <c r="C550" s="118" t="s">
        <v>4523</v>
      </c>
      <c r="D550" s="119" t="s">
        <v>4376</v>
      </c>
      <c r="E550" s="118" t="s">
        <v>4704</v>
      </c>
      <c r="F550" s="117" t="s">
        <v>5121</v>
      </c>
      <c r="G550" s="118" t="s">
        <v>4499</v>
      </c>
      <c r="H550" s="120" t="str">
        <f t="shared" si="18"/>
        <v>03611017</v>
      </c>
      <c r="I550" s="185">
        <v>0</v>
      </c>
    </row>
    <row r="551" spans="1:9" hidden="1" x14ac:dyDescent="0.25">
      <c r="A551" t="str">
        <f t="shared" si="19"/>
        <v>INTERNATIONAL3400</v>
      </c>
      <c r="B551" s="117" t="s">
        <v>4335</v>
      </c>
      <c r="C551" s="118" t="s">
        <v>4523</v>
      </c>
      <c r="D551" s="119" t="s">
        <v>4453</v>
      </c>
      <c r="E551" s="118" t="s">
        <v>4489</v>
      </c>
      <c r="F551" s="117" t="s">
        <v>5142</v>
      </c>
      <c r="G551" s="118" t="s">
        <v>4495</v>
      </c>
      <c r="H551" s="120" t="str">
        <f t="shared" si="18"/>
        <v>03615018</v>
      </c>
      <c r="I551" s="185">
        <v>0</v>
      </c>
    </row>
    <row r="552" spans="1:9" hidden="1" x14ac:dyDescent="0.25">
      <c r="A552" t="str">
        <f t="shared" si="19"/>
        <v>INTERNATIONAL3800</v>
      </c>
      <c r="B552" s="117" t="s">
        <v>4335</v>
      </c>
      <c r="C552" s="118" t="s">
        <v>4523</v>
      </c>
      <c r="D552" s="119" t="s">
        <v>4453</v>
      </c>
      <c r="E552" s="118" t="s">
        <v>4489</v>
      </c>
      <c r="F552" s="117" t="s">
        <v>5134</v>
      </c>
      <c r="G552" s="118" t="s">
        <v>4466</v>
      </c>
      <c r="H552" s="120" t="str">
        <f t="shared" si="18"/>
        <v>03615002</v>
      </c>
      <c r="I552" s="185">
        <v>0</v>
      </c>
    </row>
    <row r="553" spans="1:9" hidden="1" x14ac:dyDescent="0.25">
      <c r="A553" t="str">
        <f t="shared" si="19"/>
        <v>INTERNATIONAL4000</v>
      </c>
      <c r="B553" s="117" t="s">
        <v>4335</v>
      </c>
      <c r="C553" s="118" t="s">
        <v>4523</v>
      </c>
      <c r="D553" s="119" t="s">
        <v>4456</v>
      </c>
      <c r="E553" s="118" t="s">
        <v>4414</v>
      </c>
      <c r="F553" s="117" t="s">
        <v>5100</v>
      </c>
      <c r="G553" s="118" t="s">
        <v>4496</v>
      </c>
      <c r="H553" s="120" t="str">
        <f t="shared" si="18"/>
        <v>03610019</v>
      </c>
      <c r="I553" s="185">
        <v>-0.1</v>
      </c>
    </row>
    <row r="554" spans="1:9" hidden="1" x14ac:dyDescent="0.25">
      <c r="A554" t="str">
        <f t="shared" si="19"/>
        <v>INTERNATIONAL4170</v>
      </c>
      <c r="B554" s="117" t="s">
        <v>4335</v>
      </c>
      <c r="C554" s="118" t="s">
        <v>4523</v>
      </c>
      <c r="D554" s="119" t="s">
        <v>2140</v>
      </c>
      <c r="E554" s="118" t="s">
        <v>4571</v>
      </c>
      <c r="F554" s="117" t="s">
        <v>5060</v>
      </c>
      <c r="G554" s="118" t="s">
        <v>4544</v>
      </c>
      <c r="H554" s="120" t="str">
        <f t="shared" si="18"/>
        <v>03609060</v>
      </c>
      <c r="I554" s="185">
        <v>0</v>
      </c>
    </row>
    <row r="555" spans="1:9" hidden="1" x14ac:dyDescent="0.25">
      <c r="A555" t="str">
        <f t="shared" si="19"/>
        <v>INTERNATIONAL4300 MULA</v>
      </c>
      <c r="B555" s="117" t="s">
        <v>4335</v>
      </c>
      <c r="C555" s="118" t="s">
        <v>4523</v>
      </c>
      <c r="D555" s="119" t="s">
        <v>2140</v>
      </c>
      <c r="E555" s="118" t="s">
        <v>4571</v>
      </c>
      <c r="F555" s="117" t="s">
        <v>6061</v>
      </c>
      <c r="G555" s="118" t="s">
        <v>4545</v>
      </c>
      <c r="H555" s="120" t="str">
        <f t="shared" si="18"/>
        <v>03609061</v>
      </c>
      <c r="I555" s="185">
        <v>-0.1</v>
      </c>
    </row>
    <row r="556" spans="1:9" hidden="1" x14ac:dyDescent="0.25">
      <c r="A556" t="str">
        <f t="shared" si="19"/>
        <v>INTERNATIONAL4300</v>
      </c>
      <c r="B556" s="117" t="s">
        <v>4335</v>
      </c>
      <c r="C556" s="118" t="s">
        <v>4523</v>
      </c>
      <c r="D556" s="119" t="s">
        <v>4456</v>
      </c>
      <c r="E556" s="118" t="s">
        <v>4414</v>
      </c>
      <c r="F556" s="117" t="s">
        <v>5061</v>
      </c>
      <c r="G556" s="118" t="s">
        <v>4545</v>
      </c>
      <c r="H556" s="120" t="str">
        <f t="shared" si="18"/>
        <v>03610061</v>
      </c>
      <c r="I556" s="185">
        <v>-0.1</v>
      </c>
    </row>
    <row r="557" spans="1:9" hidden="1" x14ac:dyDescent="0.25">
      <c r="A557" t="str">
        <f t="shared" si="19"/>
        <v>INTERNATIONAL4400</v>
      </c>
      <c r="B557" s="117" t="s">
        <v>4335</v>
      </c>
      <c r="C557" s="118" t="s">
        <v>4523</v>
      </c>
      <c r="D557" s="119" t="s">
        <v>2140</v>
      </c>
      <c r="E557" s="118" t="s">
        <v>4571</v>
      </c>
      <c r="F557" s="117" t="s">
        <v>5062</v>
      </c>
      <c r="G557" s="118" t="s">
        <v>4546</v>
      </c>
      <c r="H557" s="120" t="str">
        <f t="shared" si="18"/>
        <v>03609062</v>
      </c>
      <c r="I557" s="185">
        <v>0</v>
      </c>
    </row>
    <row r="558" spans="1:9" hidden="1" x14ac:dyDescent="0.25">
      <c r="A558" t="str">
        <f t="shared" si="19"/>
        <v>INTERNATIONAL4600</v>
      </c>
      <c r="B558" s="117" t="s">
        <v>4335</v>
      </c>
      <c r="C558" s="118" t="s">
        <v>4523</v>
      </c>
      <c r="D558" s="119" t="s">
        <v>4376</v>
      </c>
      <c r="E558" s="118" t="s">
        <v>4704</v>
      </c>
      <c r="F558" s="117" t="s">
        <v>5122</v>
      </c>
      <c r="G558" s="118" t="s">
        <v>4507</v>
      </c>
      <c r="H558" s="120" t="str">
        <f t="shared" si="18"/>
        <v>03611020</v>
      </c>
      <c r="I558" s="185">
        <v>0</v>
      </c>
    </row>
    <row r="559" spans="1:9" hidden="1" x14ac:dyDescent="0.25">
      <c r="A559" t="str">
        <f t="shared" si="19"/>
        <v>INTERNATIONAL4700</v>
      </c>
      <c r="B559" s="117" t="s">
        <v>4335</v>
      </c>
      <c r="C559" s="118" t="s">
        <v>4523</v>
      </c>
      <c r="D559" s="119" t="s">
        <v>2140</v>
      </c>
      <c r="E559" s="118" t="s">
        <v>4571</v>
      </c>
      <c r="F559" s="117" t="s">
        <v>4971</v>
      </c>
      <c r="G559" s="118" t="s">
        <v>4547</v>
      </c>
      <c r="H559" s="120" t="str">
        <f t="shared" si="18"/>
        <v>03609063</v>
      </c>
      <c r="I559" s="185">
        <v>0</v>
      </c>
    </row>
    <row r="560" spans="1:9" hidden="1" x14ac:dyDescent="0.25">
      <c r="A560" t="str">
        <f t="shared" si="19"/>
        <v>INTERNATIONAL4770</v>
      </c>
      <c r="B560" s="117" t="s">
        <v>4335</v>
      </c>
      <c r="C560" s="118" t="s">
        <v>4523</v>
      </c>
      <c r="D560" s="119" t="s">
        <v>2140</v>
      </c>
      <c r="E560" s="118" t="s">
        <v>4571</v>
      </c>
      <c r="F560" s="117" t="s">
        <v>5097</v>
      </c>
      <c r="G560" s="118" t="s">
        <v>4633</v>
      </c>
      <c r="H560" s="120" t="str">
        <f t="shared" si="18"/>
        <v>03609110</v>
      </c>
      <c r="I560" s="185">
        <v>0</v>
      </c>
    </row>
    <row r="561" spans="1:9" hidden="1" x14ac:dyDescent="0.25">
      <c r="A561" t="str">
        <f t="shared" si="19"/>
        <v>INTERNATIONAL4800</v>
      </c>
      <c r="B561" s="117" t="s">
        <v>4335</v>
      </c>
      <c r="C561" s="118" t="s">
        <v>4523</v>
      </c>
      <c r="D561" s="119" t="s">
        <v>2140</v>
      </c>
      <c r="E561" s="118" t="s">
        <v>4571</v>
      </c>
      <c r="F561" s="117" t="s">
        <v>5063</v>
      </c>
      <c r="G561" s="118" t="s">
        <v>4551</v>
      </c>
      <c r="H561" s="120" t="str">
        <f t="shared" si="18"/>
        <v>03609064</v>
      </c>
      <c r="I561" s="185">
        <v>0</v>
      </c>
    </row>
    <row r="562" spans="1:9" hidden="1" x14ac:dyDescent="0.25">
      <c r="A562" t="str">
        <f t="shared" si="19"/>
        <v>INTERNATIONAL4900 MULA</v>
      </c>
      <c r="B562" s="117" t="s">
        <v>4335</v>
      </c>
      <c r="C562" s="118" t="s">
        <v>4523</v>
      </c>
      <c r="D562" s="119" t="s">
        <v>2140</v>
      </c>
      <c r="E562" s="118" t="s">
        <v>4571</v>
      </c>
      <c r="F562" s="117" t="s">
        <v>6062</v>
      </c>
      <c r="G562" s="118" t="s">
        <v>4602</v>
      </c>
      <c r="H562" s="120" t="str">
        <f t="shared" si="18"/>
        <v>03609022</v>
      </c>
      <c r="I562" s="185">
        <v>-0.1</v>
      </c>
    </row>
    <row r="563" spans="1:9" hidden="1" x14ac:dyDescent="0.25">
      <c r="A563" t="str">
        <f t="shared" si="19"/>
        <v>INTERNATIONAL4900</v>
      </c>
      <c r="B563" s="117" t="s">
        <v>4335</v>
      </c>
      <c r="C563" s="118" t="s">
        <v>4523</v>
      </c>
      <c r="D563" s="119" t="s">
        <v>4456</v>
      </c>
      <c r="E563" s="118" t="s">
        <v>4414</v>
      </c>
      <c r="F563" s="117" t="s">
        <v>5055</v>
      </c>
      <c r="G563" s="118" t="s">
        <v>4602</v>
      </c>
      <c r="H563" s="120" t="str">
        <f t="shared" si="18"/>
        <v>03610022</v>
      </c>
      <c r="I563" s="185">
        <v>-0.1</v>
      </c>
    </row>
    <row r="564" spans="1:9" hidden="1" x14ac:dyDescent="0.25">
      <c r="A564" t="str">
        <f t="shared" si="19"/>
        <v>INTERNATIONAL4900 VOLQUETE</v>
      </c>
      <c r="B564" s="117" t="s">
        <v>4335</v>
      </c>
      <c r="C564" s="118" t="s">
        <v>4523</v>
      </c>
      <c r="D564" s="119" t="s">
        <v>4376</v>
      </c>
      <c r="E564" s="118" t="s">
        <v>4704</v>
      </c>
      <c r="F564" s="117" t="s">
        <v>6063</v>
      </c>
      <c r="G564" s="118" t="s">
        <v>4602</v>
      </c>
      <c r="H564" s="120" t="str">
        <f t="shared" si="18"/>
        <v>03611022</v>
      </c>
      <c r="I564" s="185">
        <v>-0.1</v>
      </c>
    </row>
    <row r="565" spans="1:9" hidden="1" x14ac:dyDescent="0.25">
      <c r="A565" t="str">
        <f t="shared" si="19"/>
        <v>INTERNATIONAL5000</v>
      </c>
      <c r="B565" s="117" t="s">
        <v>4335</v>
      </c>
      <c r="C565" s="118" t="s">
        <v>4523</v>
      </c>
      <c r="D565" s="119" t="s">
        <v>4376</v>
      </c>
      <c r="E565" s="118" t="s">
        <v>4704</v>
      </c>
      <c r="F565" s="117" t="s">
        <v>5123</v>
      </c>
      <c r="G565" s="118" t="s">
        <v>4509</v>
      </c>
      <c r="H565" s="120" t="str">
        <f t="shared" si="18"/>
        <v>03611023</v>
      </c>
      <c r="I565" s="185">
        <v>0</v>
      </c>
    </row>
    <row r="566" spans="1:9" hidden="1" x14ac:dyDescent="0.25">
      <c r="A566" t="str">
        <f t="shared" si="19"/>
        <v>INTERNATIONAL7300</v>
      </c>
      <c r="B566" s="117" t="s">
        <v>4335</v>
      </c>
      <c r="C566" s="118" t="s">
        <v>4523</v>
      </c>
      <c r="D566" s="119" t="s">
        <v>4456</v>
      </c>
      <c r="E566" s="118" t="s">
        <v>4414</v>
      </c>
      <c r="F566" s="117" t="s">
        <v>5102</v>
      </c>
      <c r="G566" s="118" t="s">
        <v>4510</v>
      </c>
      <c r="H566" s="120" t="str">
        <f t="shared" si="18"/>
        <v>03610024</v>
      </c>
      <c r="I566" s="185">
        <v>0</v>
      </c>
    </row>
    <row r="567" spans="1:9" hidden="1" x14ac:dyDescent="0.25">
      <c r="A567" t="str">
        <f t="shared" si="19"/>
        <v>INTERNATIONAL7400</v>
      </c>
      <c r="B567" s="117" t="s">
        <v>4335</v>
      </c>
      <c r="C567" s="118" t="s">
        <v>4523</v>
      </c>
      <c r="D567" s="119" t="s">
        <v>2140</v>
      </c>
      <c r="E567" s="118" t="s">
        <v>4571</v>
      </c>
      <c r="F567" s="117" t="s">
        <v>5065</v>
      </c>
      <c r="G567" s="118" t="s">
        <v>4553</v>
      </c>
      <c r="H567" s="120" t="str">
        <f t="shared" si="18"/>
        <v>03609066</v>
      </c>
      <c r="I567" s="185">
        <v>0.15</v>
      </c>
    </row>
    <row r="568" spans="1:9" hidden="1" x14ac:dyDescent="0.25">
      <c r="A568" t="str">
        <f t="shared" si="19"/>
        <v>INTERNATIONAL7500</v>
      </c>
      <c r="B568" s="117" t="s">
        <v>4335</v>
      </c>
      <c r="C568" s="118" t="s">
        <v>4523</v>
      </c>
      <c r="D568" s="119" t="s">
        <v>2140</v>
      </c>
      <c r="E568" s="118" t="s">
        <v>4571</v>
      </c>
      <c r="F568" s="117" t="s">
        <v>5066</v>
      </c>
      <c r="G568" s="118" t="s">
        <v>4554</v>
      </c>
      <c r="H568" s="120" t="str">
        <f t="shared" si="18"/>
        <v>03609067</v>
      </c>
      <c r="I568" s="185">
        <v>0</v>
      </c>
    </row>
    <row r="569" spans="1:9" hidden="1" x14ac:dyDescent="0.25">
      <c r="A569" t="str">
        <f t="shared" si="19"/>
        <v>INTERNATIONAL7600</v>
      </c>
      <c r="B569" s="124" t="s">
        <v>4335</v>
      </c>
      <c r="C569" s="124" t="s">
        <v>4523</v>
      </c>
      <c r="D569" s="119" t="s">
        <v>4376</v>
      </c>
      <c r="E569" s="118" t="s">
        <v>4704</v>
      </c>
      <c r="F569" s="124" t="s">
        <v>4924</v>
      </c>
      <c r="G569" s="124" t="s">
        <v>4893</v>
      </c>
      <c r="H569" s="120" t="str">
        <f t="shared" si="18"/>
        <v>03611119</v>
      </c>
      <c r="I569" s="185">
        <v>0</v>
      </c>
    </row>
    <row r="570" spans="1:9" hidden="1" x14ac:dyDescent="0.25">
      <c r="A570" t="str">
        <f t="shared" si="19"/>
        <v>INTERNATIONAL8000</v>
      </c>
      <c r="B570" s="117" t="s">
        <v>4335</v>
      </c>
      <c r="C570" s="118" t="s">
        <v>4523</v>
      </c>
      <c r="D570" s="119" t="s">
        <v>2140</v>
      </c>
      <c r="E570" s="118" t="s">
        <v>4571</v>
      </c>
      <c r="F570" s="117" t="s">
        <v>4928</v>
      </c>
      <c r="G570" s="118" t="s">
        <v>4556</v>
      </c>
      <c r="H570" s="120" t="str">
        <f t="shared" si="18"/>
        <v>03609069</v>
      </c>
      <c r="I570" s="185">
        <v>0</v>
      </c>
    </row>
    <row r="571" spans="1:9" hidden="1" x14ac:dyDescent="0.25">
      <c r="A571" t="str">
        <f t="shared" si="19"/>
        <v>INTERNATIONAL8100</v>
      </c>
      <c r="B571" s="117" t="s">
        <v>4335</v>
      </c>
      <c r="C571" s="118" t="s">
        <v>4523</v>
      </c>
      <c r="D571" s="119" t="s">
        <v>2140</v>
      </c>
      <c r="E571" s="118" t="s">
        <v>4571</v>
      </c>
      <c r="F571" s="117" t="s">
        <v>5068</v>
      </c>
      <c r="G571" s="118" t="s">
        <v>4557</v>
      </c>
      <c r="H571" s="120" t="str">
        <f t="shared" si="18"/>
        <v>03609070</v>
      </c>
      <c r="I571" s="185">
        <v>0</v>
      </c>
    </row>
    <row r="572" spans="1:9" hidden="1" x14ac:dyDescent="0.25">
      <c r="A572" t="str">
        <f t="shared" si="19"/>
        <v>INTERNATIONAL8200</v>
      </c>
      <c r="B572" s="117" t="s">
        <v>4335</v>
      </c>
      <c r="C572" s="118" t="s">
        <v>4523</v>
      </c>
      <c r="D572" s="119" t="s">
        <v>2140</v>
      </c>
      <c r="E572" s="118" t="s">
        <v>4571</v>
      </c>
      <c r="F572" s="117" t="s">
        <v>5069</v>
      </c>
      <c r="G572" s="118" t="s">
        <v>4649</v>
      </c>
      <c r="H572" s="120" t="str">
        <f t="shared" si="18"/>
        <v>03609071</v>
      </c>
      <c r="I572" s="185">
        <v>0</v>
      </c>
    </row>
    <row r="573" spans="1:9" hidden="1" x14ac:dyDescent="0.25">
      <c r="A573" t="str">
        <f t="shared" si="19"/>
        <v>INTERNATIONAL8701</v>
      </c>
      <c r="B573" s="117" t="s">
        <v>4335</v>
      </c>
      <c r="C573" s="118" t="s">
        <v>4523</v>
      </c>
      <c r="D573" s="119" t="s">
        <v>4456</v>
      </c>
      <c r="E573" s="118" t="s">
        <v>4414</v>
      </c>
      <c r="F573" s="117" t="s">
        <v>5113</v>
      </c>
      <c r="G573" s="118" t="s">
        <v>4703</v>
      </c>
      <c r="H573" s="120" t="str">
        <f t="shared" si="18"/>
        <v>03610111</v>
      </c>
      <c r="I573" s="185">
        <v>-0.1</v>
      </c>
    </row>
    <row r="574" spans="1:9" hidden="1" x14ac:dyDescent="0.25">
      <c r="A574" t="str">
        <f t="shared" si="19"/>
        <v>INTERNATIONAL9000</v>
      </c>
      <c r="B574" s="117" t="s">
        <v>4335</v>
      </c>
      <c r="C574" s="118" t="s">
        <v>4523</v>
      </c>
      <c r="D574" s="119" t="s">
        <v>2140</v>
      </c>
      <c r="E574" s="118" t="s">
        <v>4571</v>
      </c>
      <c r="F574" s="117" t="s">
        <v>4929</v>
      </c>
      <c r="G574" s="118" t="s">
        <v>4657</v>
      </c>
      <c r="H574" s="120" t="str">
        <f t="shared" si="18"/>
        <v>03609105</v>
      </c>
      <c r="I574" s="185">
        <v>0</v>
      </c>
    </row>
    <row r="575" spans="1:9" hidden="1" x14ac:dyDescent="0.25">
      <c r="A575" t="str">
        <f t="shared" si="19"/>
        <v>INTERNATIONAL9100</v>
      </c>
      <c r="B575" s="117" t="s">
        <v>4335</v>
      </c>
      <c r="C575" s="118" t="s">
        <v>4523</v>
      </c>
      <c r="D575" s="119" t="s">
        <v>4456</v>
      </c>
      <c r="E575" s="118" t="s">
        <v>4414</v>
      </c>
      <c r="F575" s="117" t="s">
        <v>5114</v>
      </c>
      <c r="G575" s="118" t="s">
        <v>4925</v>
      </c>
      <c r="H575" s="120" t="str">
        <f t="shared" si="18"/>
        <v>03610112</v>
      </c>
      <c r="I575" s="185">
        <v>0</v>
      </c>
    </row>
    <row r="576" spans="1:9" hidden="1" x14ac:dyDescent="0.25">
      <c r="A576" t="str">
        <f t="shared" si="19"/>
        <v>INTERNATIONAL9200</v>
      </c>
      <c r="B576" s="117" t="s">
        <v>4335</v>
      </c>
      <c r="C576" s="118" t="s">
        <v>4523</v>
      </c>
      <c r="D576" s="119" t="s">
        <v>2140</v>
      </c>
      <c r="E576" s="118" t="s">
        <v>4571</v>
      </c>
      <c r="F576" s="117" t="s">
        <v>5071</v>
      </c>
      <c r="G576" s="118" t="s">
        <v>4561</v>
      </c>
      <c r="H576" s="120" t="str">
        <f t="shared" si="18"/>
        <v>03609073</v>
      </c>
      <c r="I576" s="185">
        <v>0.15</v>
      </c>
    </row>
    <row r="577" spans="1:9" hidden="1" x14ac:dyDescent="0.25">
      <c r="A577" t="str">
        <f t="shared" ref="A577:A640" si="20">CONCATENATE(B577,F577)</f>
        <v>INTERNATIONAL9300</v>
      </c>
      <c r="B577" s="117" t="s">
        <v>4335</v>
      </c>
      <c r="C577" s="118" t="s">
        <v>4523</v>
      </c>
      <c r="D577" s="119" t="s">
        <v>2140</v>
      </c>
      <c r="E577" s="118" t="s">
        <v>4571</v>
      </c>
      <c r="F577" s="117" t="s">
        <v>5075</v>
      </c>
      <c r="G577" s="118" t="s">
        <v>4563</v>
      </c>
      <c r="H577" s="120" t="str">
        <f t="shared" ref="H577:H640" si="21">CONCATENATE(C577,E577,G577)</f>
        <v>03609077</v>
      </c>
      <c r="I577" s="185">
        <v>0.15</v>
      </c>
    </row>
    <row r="578" spans="1:9" hidden="1" x14ac:dyDescent="0.25">
      <c r="A578" t="str">
        <f t="shared" si="20"/>
        <v>INTERNATIONAL9400</v>
      </c>
      <c r="B578" s="117" t="s">
        <v>4335</v>
      </c>
      <c r="C578" s="118" t="s">
        <v>4523</v>
      </c>
      <c r="D578" s="119" t="s">
        <v>2140</v>
      </c>
      <c r="E578" s="118" t="s">
        <v>4571</v>
      </c>
      <c r="F578" s="117" t="s">
        <v>5077</v>
      </c>
      <c r="G578" s="118" t="s">
        <v>4663</v>
      </c>
      <c r="H578" s="120" t="str">
        <f t="shared" si="21"/>
        <v>03609079</v>
      </c>
      <c r="I578" s="185">
        <v>0.15</v>
      </c>
    </row>
    <row r="579" spans="1:9" hidden="1" x14ac:dyDescent="0.25">
      <c r="A579" t="str">
        <f t="shared" si="20"/>
        <v>INTERNATIONAL9600</v>
      </c>
      <c r="B579" s="117" t="s">
        <v>4335</v>
      </c>
      <c r="C579" s="118" t="s">
        <v>4523</v>
      </c>
      <c r="D579" s="119" t="s">
        <v>2140</v>
      </c>
      <c r="E579" s="118" t="s">
        <v>4571</v>
      </c>
      <c r="F579" s="117" t="s">
        <v>5080</v>
      </c>
      <c r="G579" s="118" t="s">
        <v>4820</v>
      </c>
      <c r="H579" s="120" t="str">
        <f t="shared" si="21"/>
        <v>03609082</v>
      </c>
      <c r="I579" s="185">
        <v>0</v>
      </c>
    </row>
    <row r="580" spans="1:9" hidden="1" x14ac:dyDescent="0.25">
      <c r="A580" t="str">
        <f t="shared" si="20"/>
        <v>INTERNATIONAL9670</v>
      </c>
      <c r="B580" s="117" t="s">
        <v>4335</v>
      </c>
      <c r="C580" s="118" t="s">
        <v>4523</v>
      </c>
      <c r="D580" s="119" t="s">
        <v>2140</v>
      </c>
      <c r="E580" s="118" t="s">
        <v>4571</v>
      </c>
      <c r="F580" s="117" t="s">
        <v>5081</v>
      </c>
      <c r="G580" s="118" t="s">
        <v>4565</v>
      </c>
      <c r="H580" s="120" t="str">
        <f t="shared" si="21"/>
        <v>03609083</v>
      </c>
      <c r="I580" s="185">
        <v>0</v>
      </c>
    </row>
    <row r="581" spans="1:9" hidden="1" x14ac:dyDescent="0.25">
      <c r="A581" t="str">
        <f t="shared" si="20"/>
        <v>INTERNATIONAL9700</v>
      </c>
      <c r="B581" s="117" t="s">
        <v>4335</v>
      </c>
      <c r="C581" s="118" t="s">
        <v>4523</v>
      </c>
      <c r="D581" s="119" t="s">
        <v>2140</v>
      </c>
      <c r="E581" s="118" t="s">
        <v>4571</v>
      </c>
      <c r="F581" s="117" t="s">
        <v>5082</v>
      </c>
      <c r="G581" s="118" t="s">
        <v>4566</v>
      </c>
      <c r="H581" s="120" t="str">
        <f t="shared" si="21"/>
        <v>03609084</v>
      </c>
      <c r="I581" s="185">
        <v>0</v>
      </c>
    </row>
    <row r="582" spans="1:9" hidden="1" x14ac:dyDescent="0.25">
      <c r="A582" t="str">
        <f t="shared" si="20"/>
        <v>INTERNATIONAL9800</v>
      </c>
      <c r="B582" s="117" t="s">
        <v>4335</v>
      </c>
      <c r="C582" s="118" t="s">
        <v>4523</v>
      </c>
      <c r="D582" s="119" t="s">
        <v>2140</v>
      </c>
      <c r="E582" s="118" t="s">
        <v>4571</v>
      </c>
      <c r="F582" s="117" t="s">
        <v>5083</v>
      </c>
      <c r="G582" s="118" t="s">
        <v>4567</v>
      </c>
      <c r="H582" s="120" t="str">
        <f t="shared" si="21"/>
        <v>03609085</v>
      </c>
      <c r="I582" s="185">
        <v>0</v>
      </c>
    </row>
    <row r="583" spans="1:9" hidden="1" x14ac:dyDescent="0.25">
      <c r="A583" t="str">
        <f t="shared" si="20"/>
        <v>INTERNATIONAL9900</v>
      </c>
      <c r="B583" s="117" t="s">
        <v>4335</v>
      </c>
      <c r="C583" s="118" t="s">
        <v>4523</v>
      </c>
      <c r="D583" s="119" t="s">
        <v>2140</v>
      </c>
      <c r="E583" s="118" t="s">
        <v>4571</v>
      </c>
      <c r="F583" s="117" t="s">
        <v>5085</v>
      </c>
      <c r="G583" s="118" t="s">
        <v>4671</v>
      </c>
      <c r="H583" s="120" t="str">
        <f t="shared" si="21"/>
        <v>03609087</v>
      </c>
      <c r="I583" s="185">
        <v>0</v>
      </c>
    </row>
    <row r="584" spans="1:9" hidden="1" x14ac:dyDescent="0.25">
      <c r="A584" t="str">
        <f t="shared" si="20"/>
        <v>INTERNATIONAL92001</v>
      </c>
      <c r="B584" s="117" t="s">
        <v>4335</v>
      </c>
      <c r="C584" s="118" t="s">
        <v>4523</v>
      </c>
      <c r="D584" s="119" t="s">
        <v>2140</v>
      </c>
      <c r="E584" s="118" t="s">
        <v>4571</v>
      </c>
      <c r="F584" s="117" t="s">
        <v>5072</v>
      </c>
      <c r="G584" s="118" t="s">
        <v>4626</v>
      </c>
      <c r="H584" s="120" t="str">
        <f t="shared" si="21"/>
        <v>03609074</v>
      </c>
      <c r="I584" s="185">
        <v>0</v>
      </c>
    </row>
    <row r="585" spans="1:9" hidden="1" x14ac:dyDescent="0.25">
      <c r="A585" t="str">
        <f t="shared" si="20"/>
        <v>INTERNATIONAL94001</v>
      </c>
      <c r="B585" s="117" t="s">
        <v>4335</v>
      </c>
      <c r="C585" s="118" t="s">
        <v>4523</v>
      </c>
      <c r="D585" s="119" t="s">
        <v>2140</v>
      </c>
      <c r="E585" s="118" t="s">
        <v>4571</v>
      </c>
      <c r="F585" s="117" t="s">
        <v>5078</v>
      </c>
      <c r="G585" s="118" t="s">
        <v>4665</v>
      </c>
      <c r="H585" s="120" t="str">
        <f t="shared" si="21"/>
        <v>03609080</v>
      </c>
      <c r="I585" s="185">
        <v>0</v>
      </c>
    </row>
    <row r="586" spans="1:9" hidden="1" x14ac:dyDescent="0.25">
      <c r="A586" t="str">
        <f t="shared" si="20"/>
        <v>INTERNATIONAL99001</v>
      </c>
      <c r="B586" s="117" t="s">
        <v>4335</v>
      </c>
      <c r="C586" s="118" t="s">
        <v>4523</v>
      </c>
      <c r="D586" s="119" t="s">
        <v>2140</v>
      </c>
      <c r="E586" s="118" t="s">
        <v>4571</v>
      </c>
      <c r="F586" s="117" t="s">
        <v>5086</v>
      </c>
      <c r="G586" s="118" t="s">
        <v>4569</v>
      </c>
      <c r="H586" s="120" t="str">
        <f t="shared" si="21"/>
        <v>03609088</v>
      </c>
      <c r="I586" s="185">
        <v>0</v>
      </c>
    </row>
    <row r="587" spans="1:9" hidden="1" x14ac:dyDescent="0.25">
      <c r="A587" t="str">
        <f t="shared" si="20"/>
        <v>INTERNATIONAL160V</v>
      </c>
      <c r="B587" s="117" t="s">
        <v>4335</v>
      </c>
      <c r="C587" s="118" t="s">
        <v>4523</v>
      </c>
      <c r="D587" s="119" t="s">
        <v>4456</v>
      </c>
      <c r="E587" s="118" t="s">
        <v>4414</v>
      </c>
      <c r="F587" s="117" t="s">
        <v>5098</v>
      </c>
      <c r="G587" s="118" t="s">
        <v>4492</v>
      </c>
      <c r="H587" s="120" t="str">
        <f t="shared" si="21"/>
        <v>03610011</v>
      </c>
      <c r="I587" s="185">
        <v>0</v>
      </c>
    </row>
    <row r="588" spans="1:9" hidden="1" x14ac:dyDescent="0.25">
      <c r="A588" t="str">
        <f t="shared" si="20"/>
        <v xml:space="preserve">INTERNATIONAL490 V CAMION </v>
      </c>
      <c r="B588" s="117" t="s">
        <v>4335</v>
      </c>
      <c r="C588" s="118" t="s">
        <v>4523</v>
      </c>
      <c r="D588" s="119" t="s">
        <v>4456</v>
      </c>
      <c r="E588" s="118" t="s">
        <v>4414</v>
      </c>
      <c r="F588" s="117" t="s">
        <v>5101</v>
      </c>
      <c r="G588" s="118" t="s">
        <v>4508</v>
      </c>
      <c r="H588" s="120" t="str">
        <f t="shared" si="21"/>
        <v>03610021</v>
      </c>
      <c r="I588" s="185">
        <v>0</v>
      </c>
    </row>
    <row r="589" spans="1:9" hidden="1" x14ac:dyDescent="0.25">
      <c r="A589" t="str">
        <f t="shared" si="20"/>
        <v>INTERNATIONAL5600I</v>
      </c>
      <c r="B589" s="117" t="s">
        <v>4335</v>
      </c>
      <c r="C589" s="118" t="s">
        <v>4523</v>
      </c>
      <c r="D589" s="119" t="s">
        <v>2140</v>
      </c>
      <c r="E589" s="118" t="s">
        <v>4571</v>
      </c>
      <c r="F589" s="117" t="s">
        <v>5064</v>
      </c>
      <c r="G589" s="118" t="s">
        <v>4552</v>
      </c>
      <c r="H589" s="120" t="str">
        <f t="shared" si="21"/>
        <v>03609065</v>
      </c>
      <c r="I589" s="185">
        <v>0</v>
      </c>
    </row>
    <row r="590" spans="1:9" hidden="1" x14ac:dyDescent="0.25">
      <c r="A590" t="str">
        <f t="shared" si="20"/>
        <v xml:space="preserve">INTERNATIONAL79370-6X4 MULA </v>
      </c>
      <c r="B590" s="117" t="s">
        <v>4335</v>
      </c>
      <c r="C590" s="118" t="s">
        <v>4523</v>
      </c>
      <c r="D590" s="119" t="s">
        <v>2140</v>
      </c>
      <c r="E590" s="118" t="s">
        <v>4571</v>
      </c>
      <c r="F590" s="117" t="s">
        <v>5067</v>
      </c>
      <c r="G590" s="118" t="s">
        <v>4555</v>
      </c>
      <c r="H590" s="120" t="str">
        <f t="shared" si="21"/>
        <v>03609068</v>
      </c>
      <c r="I590" s="185">
        <v>0</v>
      </c>
    </row>
    <row r="591" spans="1:9" hidden="1" x14ac:dyDescent="0.25">
      <c r="A591" t="str">
        <f t="shared" si="20"/>
        <v xml:space="preserve">INTERNATIONAL853 CAMION </v>
      </c>
      <c r="B591" s="117" t="s">
        <v>4335</v>
      </c>
      <c r="C591" s="118" t="s">
        <v>4523</v>
      </c>
      <c r="D591" s="119" t="s">
        <v>4456</v>
      </c>
      <c r="E591" s="118" t="s">
        <v>4414</v>
      </c>
      <c r="F591" s="117" t="s">
        <v>5103</v>
      </c>
      <c r="G591" s="118" t="s">
        <v>4511</v>
      </c>
      <c r="H591" s="120" t="str">
        <f t="shared" si="21"/>
        <v>03610025</v>
      </c>
      <c r="I591" s="185">
        <v>0</v>
      </c>
    </row>
    <row r="592" spans="1:9" hidden="1" x14ac:dyDescent="0.25">
      <c r="A592" t="str">
        <f t="shared" si="20"/>
        <v xml:space="preserve">INTERNATIONAL90S </v>
      </c>
      <c r="B592" s="117" t="s">
        <v>4335</v>
      </c>
      <c r="C592" s="118" t="s">
        <v>4523</v>
      </c>
      <c r="D592" s="119" t="s">
        <v>4456</v>
      </c>
      <c r="E592" s="118" t="s">
        <v>4414</v>
      </c>
      <c r="F592" s="117" t="s">
        <v>5104</v>
      </c>
      <c r="G592" s="118" t="s">
        <v>4512</v>
      </c>
      <c r="H592" s="120" t="str">
        <f t="shared" si="21"/>
        <v>03610026</v>
      </c>
      <c r="I592" s="185">
        <v>0</v>
      </c>
    </row>
    <row r="593" spans="1:9" hidden="1" x14ac:dyDescent="0.25">
      <c r="A593" t="str">
        <f t="shared" si="20"/>
        <v xml:space="preserve">INTERNATIONAL920 MULA </v>
      </c>
      <c r="B593" s="117" t="s">
        <v>4335</v>
      </c>
      <c r="C593" s="118" t="s">
        <v>4523</v>
      </c>
      <c r="D593" s="119" t="s">
        <v>2140</v>
      </c>
      <c r="E593" s="118" t="s">
        <v>4571</v>
      </c>
      <c r="F593" s="117" t="s">
        <v>5070</v>
      </c>
      <c r="G593" s="118" t="s">
        <v>4559</v>
      </c>
      <c r="H593" s="120" t="str">
        <f t="shared" si="21"/>
        <v>03609072</v>
      </c>
      <c r="I593" s="185">
        <v>0</v>
      </c>
    </row>
    <row r="594" spans="1:9" hidden="1" x14ac:dyDescent="0.25">
      <c r="A594" t="str">
        <f t="shared" si="20"/>
        <v>INTERNATIONAL9200I</v>
      </c>
      <c r="B594" s="117" t="s">
        <v>4335</v>
      </c>
      <c r="C594" s="118" t="s">
        <v>4523</v>
      </c>
      <c r="D594" s="119" t="s">
        <v>2140</v>
      </c>
      <c r="E594" s="118" t="s">
        <v>4571</v>
      </c>
      <c r="F594" s="117" t="s">
        <v>5073</v>
      </c>
      <c r="G594" s="118" t="s">
        <v>4651</v>
      </c>
      <c r="H594" s="120" t="str">
        <f t="shared" si="21"/>
        <v>03609075</v>
      </c>
      <c r="I594" s="185">
        <v>0</v>
      </c>
    </row>
    <row r="595" spans="1:9" hidden="1" x14ac:dyDescent="0.25">
      <c r="A595" t="str">
        <f t="shared" si="20"/>
        <v>INTERNATIONAL92I MULA</v>
      </c>
      <c r="B595" s="117" t="s">
        <v>4335</v>
      </c>
      <c r="C595" s="118" t="s">
        <v>4523</v>
      </c>
      <c r="D595" s="119" t="s">
        <v>2140</v>
      </c>
      <c r="E595" s="118" t="s">
        <v>4571</v>
      </c>
      <c r="F595" s="117" t="s">
        <v>5074</v>
      </c>
      <c r="G595" s="118" t="s">
        <v>4562</v>
      </c>
      <c r="H595" s="120" t="str">
        <f t="shared" si="21"/>
        <v>03609076</v>
      </c>
      <c r="I595" s="185">
        <v>0</v>
      </c>
    </row>
    <row r="596" spans="1:9" hidden="1" x14ac:dyDescent="0.25">
      <c r="A596" t="str">
        <f t="shared" si="20"/>
        <v xml:space="preserve">INTERNATIONAL960 MULA </v>
      </c>
      <c r="B596" s="117" t="s">
        <v>4335</v>
      </c>
      <c r="C596" s="118" t="s">
        <v>4523</v>
      </c>
      <c r="D596" s="119" t="s">
        <v>2140</v>
      </c>
      <c r="E596" s="118" t="s">
        <v>4571</v>
      </c>
      <c r="F596" s="117" t="s">
        <v>5079</v>
      </c>
      <c r="G596" s="118" t="s">
        <v>4667</v>
      </c>
      <c r="H596" s="120" t="str">
        <f t="shared" si="21"/>
        <v>03609081</v>
      </c>
      <c r="I596" s="185">
        <v>0</v>
      </c>
    </row>
    <row r="597" spans="1:9" hidden="1" x14ac:dyDescent="0.25">
      <c r="A597" t="str">
        <f t="shared" si="20"/>
        <v>INTERNATIONAL9900I</v>
      </c>
      <c r="B597" s="117" t="s">
        <v>4335</v>
      </c>
      <c r="C597" s="118" t="s">
        <v>4523</v>
      </c>
      <c r="D597" s="119" t="s">
        <v>2140</v>
      </c>
      <c r="E597" s="118" t="s">
        <v>4571</v>
      </c>
      <c r="F597" s="117" t="s">
        <v>5087</v>
      </c>
      <c r="G597" s="118" t="s">
        <v>4570</v>
      </c>
      <c r="H597" s="120" t="str">
        <f t="shared" si="21"/>
        <v>03609089</v>
      </c>
      <c r="I597" s="185">
        <v>0</v>
      </c>
    </row>
    <row r="598" spans="1:9" hidden="1" x14ac:dyDescent="0.25">
      <c r="A598" t="str">
        <f t="shared" si="20"/>
        <v>INTERNATIONAL9900IX</v>
      </c>
      <c r="B598" s="117" t="s">
        <v>4335</v>
      </c>
      <c r="C598" s="118" t="s">
        <v>4523</v>
      </c>
      <c r="D598" s="119" t="s">
        <v>2140</v>
      </c>
      <c r="E598" s="118" t="s">
        <v>4571</v>
      </c>
      <c r="F598" s="117" t="s">
        <v>5088</v>
      </c>
      <c r="G598" s="118" t="s">
        <v>4548</v>
      </c>
      <c r="H598" s="120" t="str">
        <f t="shared" si="21"/>
        <v>03609090</v>
      </c>
      <c r="I598" s="185">
        <v>0</v>
      </c>
    </row>
    <row r="599" spans="1:9" hidden="1" x14ac:dyDescent="0.25">
      <c r="A599" t="str">
        <f t="shared" si="20"/>
        <v>INTERNATIONAL9VL</v>
      </c>
      <c r="B599" s="117" t="s">
        <v>4335</v>
      </c>
      <c r="C599" s="118" t="s">
        <v>4523</v>
      </c>
      <c r="D599" s="119" t="s">
        <v>2140</v>
      </c>
      <c r="E599" s="118" t="s">
        <v>4571</v>
      </c>
      <c r="F599" s="117" t="s">
        <v>5096</v>
      </c>
      <c r="G599" s="118" t="s">
        <v>4632</v>
      </c>
      <c r="H599" s="120" t="str">
        <f t="shared" si="21"/>
        <v>03609108</v>
      </c>
      <c r="I599" s="185">
        <v>0</v>
      </c>
    </row>
    <row r="600" spans="1:9" hidden="1" x14ac:dyDescent="0.25">
      <c r="A600" t="str">
        <f t="shared" si="20"/>
        <v xml:space="preserve">INTERNATIONALAGUILA </v>
      </c>
      <c r="B600" s="117" t="s">
        <v>4335</v>
      </c>
      <c r="C600" s="118" t="s">
        <v>4523</v>
      </c>
      <c r="D600" s="119" t="s">
        <v>2140</v>
      </c>
      <c r="E600" s="118" t="s">
        <v>4571</v>
      </c>
      <c r="F600" s="117" t="s">
        <v>5089</v>
      </c>
      <c r="G600" s="118" t="s">
        <v>4549</v>
      </c>
      <c r="H600" s="120" t="str">
        <f t="shared" si="21"/>
        <v>03609091</v>
      </c>
      <c r="I600" s="185">
        <v>0</v>
      </c>
    </row>
    <row r="601" spans="1:9" hidden="1" x14ac:dyDescent="0.25">
      <c r="A601" t="str">
        <f t="shared" si="20"/>
        <v>INTERNATIONALBLUEBIRD</v>
      </c>
      <c r="B601" s="117" t="s">
        <v>4335</v>
      </c>
      <c r="C601" s="118" t="s">
        <v>4523</v>
      </c>
      <c r="D601" s="119" t="s">
        <v>4453</v>
      </c>
      <c r="E601" s="118" t="s">
        <v>4489</v>
      </c>
      <c r="F601" s="117" t="s">
        <v>5135</v>
      </c>
      <c r="G601" s="118" t="s">
        <v>4472</v>
      </c>
      <c r="H601" s="120" t="str">
        <f t="shared" si="21"/>
        <v>03615003</v>
      </c>
      <c r="I601" s="185">
        <v>0</v>
      </c>
    </row>
    <row r="602" spans="1:9" hidden="1" x14ac:dyDescent="0.25">
      <c r="A602" t="str">
        <f t="shared" si="20"/>
        <v xml:space="preserve">INTERNATIONALBOX TRUCK </v>
      </c>
      <c r="B602" s="117" t="s">
        <v>4335</v>
      </c>
      <c r="C602" s="118" t="s">
        <v>4523</v>
      </c>
      <c r="D602" s="119" t="s">
        <v>4456</v>
      </c>
      <c r="E602" s="118" t="s">
        <v>4414</v>
      </c>
      <c r="F602" s="117" t="s">
        <v>5105</v>
      </c>
      <c r="G602" s="118" t="s">
        <v>4514</v>
      </c>
      <c r="H602" s="120" t="str">
        <f t="shared" si="21"/>
        <v>03610028</v>
      </c>
      <c r="I602" s="185">
        <v>0</v>
      </c>
    </row>
    <row r="603" spans="1:9" hidden="1" x14ac:dyDescent="0.25">
      <c r="A603" t="str">
        <f t="shared" si="20"/>
        <v>INTERNATIONALCARGOSTAR</v>
      </c>
      <c r="B603" s="117" t="s">
        <v>4335</v>
      </c>
      <c r="C603" s="118" t="s">
        <v>4523</v>
      </c>
      <c r="D603" s="119" t="s">
        <v>4456</v>
      </c>
      <c r="E603" s="118" t="s">
        <v>4414</v>
      </c>
      <c r="F603" s="117" t="s">
        <v>5106</v>
      </c>
      <c r="G603" s="118" t="s">
        <v>4519</v>
      </c>
      <c r="H603" s="120" t="str">
        <f t="shared" si="21"/>
        <v>03610033</v>
      </c>
      <c r="I603" s="185">
        <v>0</v>
      </c>
    </row>
    <row r="604" spans="1:9" hidden="1" x14ac:dyDescent="0.25">
      <c r="A604" t="str">
        <f t="shared" si="20"/>
        <v>INTERNATIONALCARPENTER</v>
      </c>
      <c r="B604" s="117" t="s">
        <v>4335</v>
      </c>
      <c r="C604" s="118" t="s">
        <v>4523</v>
      </c>
      <c r="D604" s="119" t="s">
        <v>4453</v>
      </c>
      <c r="E604" s="118" t="s">
        <v>4489</v>
      </c>
      <c r="F604" s="117" t="s">
        <v>5136</v>
      </c>
      <c r="G604" s="118" t="s">
        <v>4473</v>
      </c>
      <c r="H604" s="120" t="str">
        <f t="shared" si="21"/>
        <v>03615004</v>
      </c>
      <c r="I604" s="185">
        <v>0</v>
      </c>
    </row>
    <row r="605" spans="1:9" hidden="1" x14ac:dyDescent="0.25">
      <c r="A605" t="str">
        <f t="shared" si="20"/>
        <v>INTERNATIONALCF500</v>
      </c>
      <c r="B605" s="117" t="s">
        <v>4335</v>
      </c>
      <c r="C605" s="118" t="s">
        <v>4523</v>
      </c>
      <c r="D605" s="119" t="s">
        <v>4455</v>
      </c>
      <c r="E605" s="118" t="s">
        <v>4693</v>
      </c>
      <c r="F605" s="117" t="s">
        <v>5052</v>
      </c>
      <c r="G605" s="118" t="s">
        <v>4521</v>
      </c>
      <c r="H605" s="120" t="str">
        <f t="shared" si="21"/>
        <v>03608035</v>
      </c>
      <c r="I605" s="185">
        <v>0</v>
      </c>
    </row>
    <row r="606" spans="1:9" hidden="1" x14ac:dyDescent="0.25">
      <c r="A606" t="str">
        <f t="shared" si="20"/>
        <v>INTERNATIONALCO9670</v>
      </c>
      <c r="B606" s="117" t="s">
        <v>4335</v>
      </c>
      <c r="C606" s="118" t="s">
        <v>4523</v>
      </c>
      <c r="D606" s="119" t="s">
        <v>2140</v>
      </c>
      <c r="E606" s="118" t="s">
        <v>4571</v>
      </c>
      <c r="F606" s="117" t="s">
        <v>5090</v>
      </c>
      <c r="G606" s="118" t="s">
        <v>4677</v>
      </c>
      <c r="H606" s="120" t="str">
        <f t="shared" si="21"/>
        <v>03609093</v>
      </c>
      <c r="I606" s="185">
        <v>0</v>
      </c>
    </row>
    <row r="607" spans="1:9" hidden="1" x14ac:dyDescent="0.25">
      <c r="A607" t="str">
        <f t="shared" si="20"/>
        <v>INTERNATIONALCOF9800</v>
      </c>
      <c r="B607" s="117" t="s">
        <v>4335</v>
      </c>
      <c r="C607" s="118" t="s">
        <v>4523</v>
      </c>
      <c r="D607" s="119" t="s">
        <v>2140</v>
      </c>
      <c r="E607" s="118" t="s">
        <v>4571</v>
      </c>
      <c r="F607" s="117" t="s">
        <v>5091</v>
      </c>
      <c r="G607" s="118" t="s">
        <v>4679</v>
      </c>
      <c r="H607" s="120" t="str">
        <f t="shared" si="21"/>
        <v>03609094</v>
      </c>
      <c r="I607" s="185">
        <v>0</v>
      </c>
    </row>
    <row r="608" spans="1:9" hidden="1" x14ac:dyDescent="0.25">
      <c r="A608" t="str">
        <f t="shared" si="20"/>
        <v>INTERNATIONALCOMMANDER</v>
      </c>
      <c r="B608" s="124" t="s">
        <v>4335</v>
      </c>
      <c r="C608" s="124" t="s">
        <v>4523</v>
      </c>
      <c r="D608" s="125" t="s">
        <v>2140</v>
      </c>
      <c r="E608" s="118" t="s">
        <v>4571</v>
      </c>
      <c r="F608" s="124" t="s">
        <v>5973</v>
      </c>
      <c r="G608" s="124" t="s">
        <v>4889</v>
      </c>
      <c r="H608" s="120" t="str">
        <f t="shared" si="21"/>
        <v>03609117</v>
      </c>
      <c r="I608" s="185">
        <v>0</v>
      </c>
    </row>
    <row r="609" spans="1:9" hidden="1" x14ac:dyDescent="0.25">
      <c r="A609" t="str">
        <f t="shared" si="20"/>
        <v xml:space="preserve">INTERNATIONALD0525 CAMION </v>
      </c>
      <c r="B609" s="117" t="s">
        <v>4335</v>
      </c>
      <c r="C609" s="118" t="s">
        <v>4523</v>
      </c>
      <c r="D609" s="119" t="s">
        <v>4456</v>
      </c>
      <c r="E609" s="118" t="s">
        <v>4414</v>
      </c>
      <c r="F609" s="117" t="s">
        <v>5107</v>
      </c>
      <c r="G609" s="118" t="s">
        <v>4523</v>
      </c>
      <c r="H609" s="120" t="str">
        <f t="shared" si="21"/>
        <v>03610036</v>
      </c>
      <c r="I609" s="185">
        <v>0</v>
      </c>
    </row>
    <row r="610" spans="1:9" hidden="1" x14ac:dyDescent="0.25">
      <c r="A610" t="str">
        <f t="shared" si="20"/>
        <v>INTERNATIONALDIGGER</v>
      </c>
      <c r="B610" s="124" t="s">
        <v>4335</v>
      </c>
      <c r="C610" s="124" t="s">
        <v>4523</v>
      </c>
      <c r="D610" s="125" t="s">
        <v>2140</v>
      </c>
      <c r="E610" s="118" t="s">
        <v>4571</v>
      </c>
      <c r="F610" s="124" t="s">
        <v>5983</v>
      </c>
      <c r="G610" s="124" t="s">
        <v>4891</v>
      </c>
      <c r="H610" s="120" t="str">
        <f t="shared" si="21"/>
        <v>03609118</v>
      </c>
      <c r="I610" s="185">
        <v>0</v>
      </c>
    </row>
    <row r="611" spans="1:9" hidden="1" x14ac:dyDescent="0.25">
      <c r="A611" t="str">
        <f t="shared" si="20"/>
        <v>INTERNATIONALDS MULA</v>
      </c>
      <c r="B611" s="117" t="s">
        <v>4335</v>
      </c>
      <c r="C611" s="118" t="s">
        <v>4523</v>
      </c>
      <c r="D611" s="119" t="s">
        <v>2140</v>
      </c>
      <c r="E611" s="118" t="s">
        <v>4571</v>
      </c>
      <c r="F611" s="117" t="s">
        <v>5092</v>
      </c>
      <c r="G611" s="118" t="s">
        <v>4681</v>
      </c>
      <c r="H611" s="120" t="str">
        <f t="shared" si="21"/>
        <v>03609095</v>
      </c>
      <c r="I611" s="185">
        <v>0</v>
      </c>
    </row>
    <row r="612" spans="1:9" hidden="1" x14ac:dyDescent="0.25">
      <c r="A612" t="str">
        <f t="shared" si="20"/>
        <v>INTERNATIONALDT360</v>
      </c>
      <c r="B612" s="117" t="s">
        <v>4335</v>
      </c>
      <c r="C612" s="118" t="s">
        <v>4523</v>
      </c>
      <c r="D612" s="119" t="s">
        <v>4453</v>
      </c>
      <c r="E612" s="118" t="s">
        <v>4489</v>
      </c>
      <c r="F612" s="117" t="s">
        <v>5137</v>
      </c>
      <c r="G612" s="118" t="s">
        <v>4474</v>
      </c>
      <c r="H612" s="120" t="str">
        <f t="shared" si="21"/>
        <v>03615005</v>
      </c>
      <c r="I612" s="185">
        <v>0</v>
      </c>
    </row>
    <row r="613" spans="1:9" hidden="1" x14ac:dyDescent="0.25">
      <c r="A613" t="str">
        <f t="shared" si="20"/>
        <v xml:space="preserve">INTERNATIONALDT466 CAMION </v>
      </c>
      <c r="B613" s="117" t="s">
        <v>4335</v>
      </c>
      <c r="C613" s="118" t="s">
        <v>4523</v>
      </c>
      <c r="D613" s="119" t="s">
        <v>4376</v>
      </c>
      <c r="E613" s="118" t="s">
        <v>4704</v>
      </c>
      <c r="F613" s="117" t="s">
        <v>5124</v>
      </c>
      <c r="G613" s="118" t="s">
        <v>4524</v>
      </c>
      <c r="H613" s="120" t="str">
        <f t="shared" si="21"/>
        <v>03611037</v>
      </c>
      <c r="I613" s="185">
        <v>0</v>
      </c>
    </row>
    <row r="614" spans="1:9" hidden="1" x14ac:dyDescent="0.25">
      <c r="A614" t="str">
        <f t="shared" si="20"/>
        <v>INTERNATIONALDT-470 CAMION</v>
      </c>
      <c r="B614" s="117" t="s">
        <v>4335</v>
      </c>
      <c r="C614" s="118" t="s">
        <v>4523</v>
      </c>
      <c r="D614" s="119" t="s">
        <v>2140</v>
      </c>
      <c r="E614" s="118" t="s">
        <v>4571</v>
      </c>
      <c r="F614" s="117" t="s">
        <v>5056</v>
      </c>
      <c r="G614" s="118" t="s">
        <v>4525</v>
      </c>
      <c r="H614" s="120" t="str">
        <f t="shared" si="21"/>
        <v>03609038</v>
      </c>
      <c r="I614" s="185">
        <v>0</v>
      </c>
    </row>
    <row r="615" spans="1:9" hidden="1" x14ac:dyDescent="0.25">
      <c r="A615" t="str">
        <f t="shared" si="20"/>
        <v>INTERNATIONALDUMP</v>
      </c>
      <c r="B615" s="117" t="s">
        <v>4335</v>
      </c>
      <c r="C615" s="118" t="s">
        <v>4523</v>
      </c>
      <c r="D615" s="119" t="s">
        <v>2140</v>
      </c>
      <c r="E615" s="118" t="s">
        <v>4571</v>
      </c>
      <c r="F615" s="117" t="s">
        <v>4948</v>
      </c>
      <c r="G615" s="118" t="s">
        <v>4526</v>
      </c>
      <c r="H615" s="120" t="str">
        <f t="shared" si="21"/>
        <v>03609039</v>
      </c>
      <c r="I615" s="185">
        <v>0</v>
      </c>
    </row>
    <row r="616" spans="1:9" hidden="1" x14ac:dyDescent="0.25">
      <c r="A616" t="str">
        <f t="shared" si="20"/>
        <v>INTERNATIONALDURASTAR</v>
      </c>
      <c r="B616" s="124" t="s">
        <v>4335</v>
      </c>
      <c r="C616" s="124" t="s">
        <v>4523</v>
      </c>
      <c r="D616" s="125" t="s">
        <v>2140</v>
      </c>
      <c r="E616" s="118" t="s">
        <v>4571</v>
      </c>
      <c r="F616" s="124" t="s">
        <v>5972</v>
      </c>
      <c r="G616" s="124" t="s">
        <v>4500</v>
      </c>
      <c r="H616" s="120" t="str">
        <f t="shared" si="21"/>
        <v>03609116</v>
      </c>
      <c r="I616" s="185">
        <v>0</v>
      </c>
    </row>
    <row r="617" spans="1:9" hidden="1" x14ac:dyDescent="0.25">
      <c r="A617" t="str">
        <f t="shared" si="20"/>
        <v>INTERNATIONALEAGLE</v>
      </c>
      <c r="B617" s="117" t="s">
        <v>4335</v>
      </c>
      <c r="C617" s="118" t="s">
        <v>4523</v>
      </c>
      <c r="D617" s="119" t="s">
        <v>2140</v>
      </c>
      <c r="E617" s="118" t="s">
        <v>4571</v>
      </c>
      <c r="F617" s="117" t="s">
        <v>4356</v>
      </c>
      <c r="G617" s="118" t="s">
        <v>4688</v>
      </c>
      <c r="H617" s="120" t="str">
        <f t="shared" si="21"/>
        <v>03609096</v>
      </c>
      <c r="I617" s="185">
        <v>0</v>
      </c>
    </row>
    <row r="618" spans="1:9" hidden="1" x14ac:dyDescent="0.25">
      <c r="A618" t="str">
        <f t="shared" si="20"/>
        <v xml:space="preserve">INTERNATIONALF2574 </v>
      </c>
      <c r="B618" s="117" t="s">
        <v>4335</v>
      </c>
      <c r="C618" s="118" t="s">
        <v>4523</v>
      </c>
      <c r="D618" s="119" t="s">
        <v>2140</v>
      </c>
      <c r="E618" s="118" t="s">
        <v>4571</v>
      </c>
      <c r="F618" s="117" t="s">
        <v>5093</v>
      </c>
      <c r="G618" s="118" t="s">
        <v>4690</v>
      </c>
      <c r="H618" s="120" t="str">
        <f t="shared" si="21"/>
        <v>03609097</v>
      </c>
      <c r="I618" s="185">
        <v>0</v>
      </c>
    </row>
    <row r="619" spans="1:9" hidden="1" x14ac:dyDescent="0.25">
      <c r="A619" t="str">
        <f t="shared" si="20"/>
        <v xml:space="preserve">INTERNATIONALF2654 </v>
      </c>
      <c r="B619" s="117" t="s">
        <v>4335</v>
      </c>
      <c r="C619" s="118" t="s">
        <v>4523</v>
      </c>
      <c r="D619" s="119" t="s">
        <v>4376</v>
      </c>
      <c r="E619" s="118" t="s">
        <v>4704</v>
      </c>
      <c r="F619" s="117" t="s">
        <v>5129</v>
      </c>
      <c r="G619" s="118" t="s">
        <v>4701</v>
      </c>
      <c r="H619" s="120" t="str">
        <f t="shared" si="21"/>
        <v>03611101</v>
      </c>
      <c r="I619" s="185">
        <v>0</v>
      </c>
    </row>
    <row r="620" spans="1:9" hidden="1" x14ac:dyDescent="0.25">
      <c r="A620" t="str">
        <f t="shared" si="20"/>
        <v>INTERNATIONALF5070</v>
      </c>
      <c r="B620" s="117" t="s">
        <v>4335</v>
      </c>
      <c r="C620" s="118" t="s">
        <v>4523</v>
      </c>
      <c r="D620" s="119" t="s">
        <v>4376</v>
      </c>
      <c r="E620" s="118" t="s">
        <v>4704</v>
      </c>
      <c r="F620" s="117" t="s">
        <v>5125</v>
      </c>
      <c r="G620" s="118" t="s">
        <v>4529</v>
      </c>
      <c r="H620" s="120" t="str">
        <f t="shared" si="21"/>
        <v>03611041</v>
      </c>
      <c r="I620" s="185">
        <v>0</v>
      </c>
    </row>
    <row r="621" spans="1:9" hidden="1" x14ac:dyDescent="0.25">
      <c r="A621" t="str">
        <f t="shared" si="20"/>
        <v>INTERNATIONALF8100</v>
      </c>
      <c r="B621" s="117" t="s">
        <v>4335</v>
      </c>
      <c r="C621" s="118" t="s">
        <v>4523</v>
      </c>
      <c r="D621" s="119" t="s">
        <v>4456</v>
      </c>
      <c r="E621" s="118" t="s">
        <v>4414</v>
      </c>
      <c r="F621" s="117" t="s">
        <v>5108</v>
      </c>
      <c r="G621" s="118" t="s">
        <v>4530</v>
      </c>
      <c r="H621" s="120" t="str">
        <f t="shared" si="21"/>
        <v>03610042</v>
      </c>
      <c r="I621" s="185">
        <v>0</v>
      </c>
    </row>
    <row r="622" spans="1:9" hidden="1" x14ac:dyDescent="0.25">
      <c r="A622" t="str">
        <f t="shared" si="20"/>
        <v>INTERNATIONALF93</v>
      </c>
      <c r="B622" s="117" t="s">
        <v>4335</v>
      </c>
      <c r="C622" s="118" t="s">
        <v>4523</v>
      </c>
      <c r="D622" s="119" t="s">
        <v>4376</v>
      </c>
      <c r="E622" s="118" t="s">
        <v>4704</v>
      </c>
      <c r="F622" s="117" t="s">
        <v>5130</v>
      </c>
      <c r="G622" s="118" t="s">
        <v>4692</v>
      </c>
      <c r="H622" s="120" t="str">
        <f t="shared" si="21"/>
        <v>03611102</v>
      </c>
      <c r="I622" s="185">
        <v>0</v>
      </c>
    </row>
    <row r="623" spans="1:9" hidden="1" x14ac:dyDescent="0.25">
      <c r="A623" t="str">
        <f t="shared" si="20"/>
        <v xml:space="preserve">INTERNATIONALFLATBED TRUCK </v>
      </c>
      <c r="B623" s="117" t="s">
        <v>4335</v>
      </c>
      <c r="C623" s="118" t="s">
        <v>4523</v>
      </c>
      <c r="D623" s="119" t="s">
        <v>4456</v>
      </c>
      <c r="E623" s="118" t="s">
        <v>4414</v>
      </c>
      <c r="F623" s="117" t="s">
        <v>5109</v>
      </c>
      <c r="G623" s="118" t="s">
        <v>4531</v>
      </c>
      <c r="H623" s="120" t="str">
        <f t="shared" si="21"/>
        <v>03610043</v>
      </c>
      <c r="I623" s="185">
        <v>0</v>
      </c>
    </row>
    <row r="624" spans="1:9" hidden="1" x14ac:dyDescent="0.25">
      <c r="A624" t="str">
        <f t="shared" si="20"/>
        <v>INTERNATIONALINTERNATIONAL</v>
      </c>
      <c r="B624" s="124" t="s">
        <v>4335</v>
      </c>
      <c r="C624" s="124" t="s">
        <v>4523</v>
      </c>
      <c r="D624" s="125" t="s">
        <v>4456</v>
      </c>
      <c r="E624" s="124" t="s">
        <v>4414</v>
      </c>
      <c r="F624" s="124" t="s">
        <v>4335</v>
      </c>
      <c r="G624" s="124" t="s">
        <v>4886</v>
      </c>
      <c r="H624" s="120" t="str">
        <f t="shared" si="21"/>
        <v>03610115</v>
      </c>
      <c r="I624" s="185">
        <v>0</v>
      </c>
    </row>
    <row r="625" spans="1:9" hidden="1" x14ac:dyDescent="0.25">
      <c r="A625" t="str">
        <f t="shared" si="20"/>
        <v>INTERNATIONALMULA</v>
      </c>
      <c r="B625" s="117" t="s">
        <v>4335</v>
      </c>
      <c r="C625" s="118" t="s">
        <v>4523</v>
      </c>
      <c r="D625" s="119" t="s">
        <v>2140</v>
      </c>
      <c r="E625" s="118" t="s">
        <v>4571</v>
      </c>
      <c r="F625" s="117" t="s">
        <v>2141</v>
      </c>
      <c r="G625" s="118" t="s">
        <v>4630</v>
      </c>
      <c r="H625" s="120" t="str">
        <f t="shared" si="21"/>
        <v>03609107</v>
      </c>
      <c r="I625" s="185">
        <v>0</v>
      </c>
    </row>
    <row r="626" spans="1:9" hidden="1" x14ac:dyDescent="0.25">
      <c r="A626" t="str">
        <f t="shared" si="20"/>
        <v>INTERNATIONALNAVISTAR</v>
      </c>
      <c r="B626" s="117" t="s">
        <v>4335</v>
      </c>
      <c r="C626" s="118" t="s">
        <v>4523</v>
      </c>
      <c r="D626" s="119" t="s">
        <v>2140</v>
      </c>
      <c r="E626" s="118" t="s">
        <v>4571</v>
      </c>
      <c r="F626" s="117" t="s">
        <v>4361</v>
      </c>
      <c r="G626" s="118" t="s">
        <v>4534</v>
      </c>
      <c r="H626" s="120" t="str">
        <f t="shared" si="21"/>
        <v>03609046</v>
      </c>
      <c r="I626" s="185">
        <v>0</v>
      </c>
    </row>
    <row r="627" spans="1:9" hidden="1" x14ac:dyDescent="0.25">
      <c r="A627" t="str">
        <f t="shared" si="20"/>
        <v>INTERNATIONALPAYSTAR</v>
      </c>
      <c r="B627" s="117" t="s">
        <v>4335</v>
      </c>
      <c r="C627" s="118" t="s">
        <v>4523</v>
      </c>
      <c r="D627" s="119" t="s">
        <v>4376</v>
      </c>
      <c r="E627" s="118" t="s">
        <v>4704</v>
      </c>
      <c r="F627" s="117" t="s">
        <v>5126</v>
      </c>
      <c r="G627" s="118" t="s">
        <v>4535</v>
      </c>
      <c r="H627" s="120" t="str">
        <f t="shared" si="21"/>
        <v>03611047</v>
      </c>
      <c r="I627" s="185">
        <v>0</v>
      </c>
    </row>
    <row r="628" spans="1:9" hidden="1" x14ac:dyDescent="0.25">
      <c r="A628" t="str">
        <f t="shared" si="20"/>
        <v xml:space="preserve">INTERNATIONALPLATAFORMA </v>
      </c>
      <c r="B628" s="117" t="s">
        <v>4335</v>
      </c>
      <c r="C628" s="118" t="s">
        <v>4523</v>
      </c>
      <c r="D628" s="119" t="s">
        <v>2140</v>
      </c>
      <c r="E628" s="118" t="s">
        <v>4571</v>
      </c>
      <c r="F628" s="117" t="s">
        <v>5057</v>
      </c>
      <c r="G628" s="118" t="s">
        <v>4536</v>
      </c>
      <c r="H628" s="120" t="str">
        <f t="shared" si="21"/>
        <v>03609048</v>
      </c>
      <c r="I628" s="185">
        <v>0</v>
      </c>
    </row>
    <row r="629" spans="1:9" hidden="1" x14ac:dyDescent="0.25">
      <c r="A629" t="str">
        <f t="shared" si="20"/>
        <v xml:space="preserve">INTERNATIONALRK </v>
      </c>
      <c r="B629" s="117" t="s">
        <v>4335</v>
      </c>
      <c r="C629" s="118" t="s">
        <v>4523</v>
      </c>
      <c r="D629" s="119" t="s">
        <v>2140</v>
      </c>
      <c r="E629" s="118" t="s">
        <v>4571</v>
      </c>
      <c r="F629" s="117" t="s">
        <v>5058</v>
      </c>
      <c r="G629" s="118" t="s">
        <v>4537</v>
      </c>
      <c r="H629" s="120" t="str">
        <f t="shared" si="21"/>
        <v>03609049</v>
      </c>
      <c r="I629" s="185">
        <v>0</v>
      </c>
    </row>
    <row r="630" spans="1:9" hidden="1" x14ac:dyDescent="0.25">
      <c r="A630" t="str">
        <f t="shared" si="20"/>
        <v xml:space="preserve">INTERNATIONALS1654L CAMION </v>
      </c>
      <c r="B630" s="117" t="s">
        <v>4335</v>
      </c>
      <c r="C630" s="118" t="s">
        <v>4523</v>
      </c>
      <c r="D630" s="119" t="s">
        <v>4455</v>
      </c>
      <c r="E630" s="118" t="s">
        <v>4693</v>
      </c>
      <c r="F630" s="117" t="s">
        <v>5053</v>
      </c>
      <c r="G630" s="118" t="s">
        <v>4538</v>
      </c>
      <c r="H630" s="120" t="str">
        <f t="shared" si="21"/>
        <v>03608050</v>
      </c>
      <c r="I630" s="185">
        <v>0</v>
      </c>
    </row>
    <row r="631" spans="1:9" hidden="1" x14ac:dyDescent="0.25">
      <c r="A631" t="str">
        <f t="shared" si="20"/>
        <v>INTERNATIONALS1700</v>
      </c>
      <c r="B631" s="117" t="s">
        <v>4335</v>
      </c>
      <c r="C631" s="118" t="s">
        <v>4523</v>
      </c>
      <c r="D631" s="119" t="s">
        <v>4453</v>
      </c>
      <c r="E631" s="118" t="s">
        <v>4489</v>
      </c>
      <c r="F631" s="117" t="s">
        <v>5138</v>
      </c>
      <c r="G631" s="118" t="s">
        <v>4475</v>
      </c>
      <c r="H631" s="120" t="str">
        <f t="shared" si="21"/>
        <v>03615007</v>
      </c>
      <c r="I631" s="185">
        <v>0</v>
      </c>
    </row>
    <row r="632" spans="1:9" hidden="1" x14ac:dyDescent="0.25">
      <c r="A632" t="str">
        <f t="shared" si="20"/>
        <v>INTERNATIONALS1800</v>
      </c>
      <c r="B632" s="117" t="s">
        <v>4335</v>
      </c>
      <c r="C632" s="118" t="s">
        <v>4523</v>
      </c>
      <c r="D632" s="119" t="s">
        <v>4376</v>
      </c>
      <c r="E632" s="118" t="s">
        <v>4704</v>
      </c>
      <c r="F632" s="117" t="s">
        <v>5127</v>
      </c>
      <c r="G632" s="118" t="s">
        <v>4539</v>
      </c>
      <c r="H632" s="120" t="str">
        <f t="shared" si="21"/>
        <v>03611051</v>
      </c>
      <c r="I632" s="185">
        <v>0</v>
      </c>
    </row>
    <row r="633" spans="1:9" hidden="1" x14ac:dyDescent="0.25">
      <c r="A633" t="str">
        <f t="shared" si="20"/>
        <v>INTERNATIONALS1800</v>
      </c>
      <c r="B633" s="117" t="s">
        <v>4335</v>
      </c>
      <c r="C633" s="118" t="s">
        <v>4523</v>
      </c>
      <c r="D633" s="119" t="s">
        <v>4453</v>
      </c>
      <c r="E633" s="118" t="s">
        <v>4489</v>
      </c>
      <c r="F633" s="117" t="s">
        <v>5127</v>
      </c>
      <c r="G633" s="118" t="s">
        <v>4539</v>
      </c>
      <c r="H633" s="120" t="str">
        <f t="shared" si="21"/>
        <v>03615051</v>
      </c>
      <c r="I633" s="185">
        <v>0</v>
      </c>
    </row>
    <row r="634" spans="1:9" hidden="1" x14ac:dyDescent="0.25">
      <c r="A634" t="str">
        <f t="shared" si="20"/>
        <v>INTERNATIONALS1900</v>
      </c>
      <c r="B634" s="117" t="s">
        <v>4335</v>
      </c>
      <c r="C634" s="118" t="s">
        <v>4523</v>
      </c>
      <c r="D634" s="119" t="s">
        <v>4376</v>
      </c>
      <c r="E634" s="118" t="s">
        <v>4704</v>
      </c>
      <c r="F634" s="117" t="s">
        <v>5128</v>
      </c>
      <c r="G634" s="118" t="s">
        <v>4541</v>
      </c>
      <c r="H634" s="120" t="str">
        <f t="shared" si="21"/>
        <v>03611052</v>
      </c>
      <c r="I634" s="185">
        <v>0</v>
      </c>
    </row>
    <row r="635" spans="1:9" hidden="1" x14ac:dyDescent="0.25">
      <c r="A635" t="str">
        <f t="shared" si="20"/>
        <v>INTERNATIONALS19000</v>
      </c>
      <c r="B635" s="117" t="s">
        <v>4335</v>
      </c>
      <c r="C635" s="118" t="s">
        <v>4523</v>
      </c>
      <c r="D635" s="119" t="s">
        <v>4456</v>
      </c>
      <c r="E635" s="118" t="s">
        <v>4414</v>
      </c>
      <c r="F635" s="117" t="s">
        <v>5115</v>
      </c>
      <c r="G635" s="118" t="s">
        <v>5116</v>
      </c>
      <c r="H635" s="120" t="str">
        <f t="shared" si="21"/>
        <v>03610113</v>
      </c>
      <c r="I635" s="185">
        <v>0</v>
      </c>
    </row>
    <row r="636" spans="1:9" hidden="1" x14ac:dyDescent="0.25">
      <c r="A636" t="str">
        <f t="shared" si="20"/>
        <v>INTERNATIONALS1954</v>
      </c>
      <c r="B636" s="117" t="s">
        <v>4335</v>
      </c>
      <c r="C636" s="118" t="s">
        <v>4523</v>
      </c>
      <c r="D636" s="119" t="s">
        <v>4376</v>
      </c>
      <c r="E636" s="118" t="s">
        <v>4704</v>
      </c>
      <c r="F636" s="117" t="s">
        <v>5131</v>
      </c>
      <c r="G636" s="118" t="s">
        <v>4655</v>
      </c>
      <c r="H636" s="120" t="str">
        <f t="shared" si="21"/>
        <v>03611103</v>
      </c>
      <c r="I636" s="185">
        <v>0</v>
      </c>
    </row>
    <row r="637" spans="1:9" hidden="1" x14ac:dyDescent="0.25">
      <c r="A637" t="str">
        <f t="shared" si="20"/>
        <v>INTERNATIONALT444</v>
      </c>
      <c r="B637" s="117" t="s">
        <v>4335</v>
      </c>
      <c r="C637" s="118" t="s">
        <v>4523</v>
      </c>
      <c r="D637" s="119" t="s">
        <v>4456</v>
      </c>
      <c r="E637" s="118" t="s">
        <v>4414</v>
      </c>
      <c r="F637" s="117" t="s">
        <v>5117</v>
      </c>
      <c r="G637" s="118" t="s">
        <v>4884</v>
      </c>
      <c r="H637" s="120" t="str">
        <f t="shared" si="21"/>
        <v>03610114</v>
      </c>
      <c r="I637" s="185">
        <v>0</v>
      </c>
    </row>
    <row r="638" spans="1:9" hidden="1" x14ac:dyDescent="0.25">
      <c r="A638" t="str">
        <f t="shared" si="20"/>
        <v>INTERNATIONALTHOMAS</v>
      </c>
      <c r="B638" s="117" t="s">
        <v>4335</v>
      </c>
      <c r="C638" s="118" t="s">
        <v>4523</v>
      </c>
      <c r="D638" s="119" t="s">
        <v>4453</v>
      </c>
      <c r="E638" s="118" t="s">
        <v>4489</v>
      </c>
      <c r="F638" s="117" t="s">
        <v>5139</v>
      </c>
      <c r="G638" s="118" t="s">
        <v>4486</v>
      </c>
      <c r="H638" s="120" t="str">
        <f t="shared" si="21"/>
        <v>03615008</v>
      </c>
      <c r="I638" s="185">
        <v>0</v>
      </c>
    </row>
    <row r="639" spans="1:9" hidden="1" x14ac:dyDescent="0.25">
      <c r="A639" t="str">
        <f t="shared" si="20"/>
        <v xml:space="preserve">INTERNATIONALTK CAMION </v>
      </c>
      <c r="B639" s="117" t="s">
        <v>4335</v>
      </c>
      <c r="C639" s="118" t="s">
        <v>4523</v>
      </c>
      <c r="D639" s="119" t="s">
        <v>4456</v>
      </c>
      <c r="E639" s="118" t="s">
        <v>4414</v>
      </c>
      <c r="F639" s="117" t="s">
        <v>5110</v>
      </c>
      <c r="G639" s="118" t="s">
        <v>4695</v>
      </c>
      <c r="H639" s="120" t="str">
        <f t="shared" si="21"/>
        <v>03610053</v>
      </c>
      <c r="I639" s="185">
        <v>0</v>
      </c>
    </row>
    <row r="640" spans="1:9" hidden="1" x14ac:dyDescent="0.25">
      <c r="A640" t="str">
        <f t="shared" si="20"/>
        <v xml:space="preserve">INTERNATIONALTK MULA </v>
      </c>
      <c r="B640" s="117" t="s">
        <v>4335</v>
      </c>
      <c r="C640" s="118" t="s">
        <v>4523</v>
      </c>
      <c r="D640" s="119" t="s">
        <v>2140</v>
      </c>
      <c r="E640" s="118" t="s">
        <v>4571</v>
      </c>
      <c r="F640" s="117" t="s">
        <v>5094</v>
      </c>
      <c r="G640" s="118" t="s">
        <v>4709</v>
      </c>
      <c r="H640" s="120" t="str">
        <f t="shared" si="21"/>
        <v>03609098</v>
      </c>
      <c r="I640" s="185">
        <v>0</v>
      </c>
    </row>
    <row r="641" spans="1:9" hidden="1" x14ac:dyDescent="0.25">
      <c r="A641" t="str">
        <f t="shared" ref="A641:A704" si="22">CONCATENATE(B641,F641)</f>
        <v>INTERNATIONALTRAILER</v>
      </c>
      <c r="B641" s="117" t="s">
        <v>4335</v>
      </c>
      <c r="C641" s="118" t="s">
        <v>4523</v>
      </c>
      <c r="D641" s="119" t="s">
        <v>2140</v>
      </c>
      <c r="E641" s="118" t="s">
        <v>4571</v>
      </c>
      <c r="F641" s="117" t="s">
        <v>5095</v>
      </c>
      <c r="G641" s="118" t="s">
        <v>4683</v>
      </c>
      <c r="H641" s="120" t="str">
        <f t="shared" ref="H641:H704" si="23">CONCATENATE(C641,E641,G641)</f>
        <v>03609104</v>
      </c>
      <c r="I641" s="185">
        <v>0</v>
      </c>
    </row>
    <row r="642" spans="1:9" hidden="1" x14ac:dyDescent="0.25">
      <c r="A642" t="str">
        <f t="shared" si="22"/>
        <v>INTERNATIONALTRUCK</v>
      </c>
      <c r="B642" s="117" t="s">
        <v>4335</v>
      </c>
      <c r="C642" s="118" t="s">
        <v>4523</v>
      </c>
      <c r="D642" s="119" t="s">
        <v>4456</v>
      </c>
      <c r="E642" s="118" t="s">
        <v>4414</v>
      </c>
      <c r="F642" s="117" t="s">
        <v>4947</v>
      </c>
      <c r="G642" s="118" t="s">
        <v>4684</v>
      </c>
      <c r="H642" s="120" t="str">
        <f t="shared" si="23"/>
        <v>03610109</v>
      </c>
      <c r="I642" s="185">
        <v>-0.1</v>
      </c>
    </row>
    <row r="643" spans="1:9" hidden="1" x14ac:dyDescent="0.25">
      <c r="A643" t="str">
        <f t="shared" si="22"/>
        <v xml:space="preserve">INTERNATIONALTT CRUA </v>
      </c>
      <c r="B643" s="117" t="s">
        <v>4335</v>
      </c>
      <c r="C643" s="118" t="s">
        <v>4523</v>
      </c>
      <c r="D643" s="119" t="s">
        <v>4969</v>
      </c>
      <c r="E643" s="118" t="s">
        <v>4970</v>
      </c>
      <c r="F643" s="117" t="s">
        <v>5132</v>
      </c>
      <c r="G643" s="118" t="s">
        <v>4661</v>
      </c>
      <c r="H643" s="120" t="str">
        <f t="shared" si="23"/>
        <v>03612057</v>
      </c>
      <c r="I643" s="185">
        <v>0</v>
      </c>
    </row>
    <row r="644" spans="1:9" hidden="1" x14ac:dyDescent="0.25">
      <c r="A644" t="str">
        <f t="shared" si="22"/>
        <v xml:space="preserve">INTERNATIONALTT GRUA </v>
      </c>
      <c r="B644" s="117" t="s">
        <v>4335</v>
      </c>
      <c r="C644" s="118" t="s">
        <v>4523</v>
      </c>
      <c r="D644" s="119" t="s">
        <v>4969</v>
      </c>
      <c r="E644" s="118" t="s">
        <v>4970</v>
      </c>
      <c r="F644" s="117" t="s">
        <v>5133</v>
      </c>
      <c r="G644" s="118" t="s">
        <v>4636</v>
      </c>
      <c r="H644" s="120" t="str">
        <f t="shared" si="23"/>
        <v>03612058</v>
      </c>
      <c r="I644" s="185">
        <v>0</v>
      </c>
    </row>
    <row r="645" spans="1:9" hidden="1" x14ac:dyDescent="0.25">
      <c r="A645" t="str">
        <f t="shared" si="22"/>
        <v>INTERNATIONALVOLQUETE</v>
      </c>
      <c r="B645" s="117" t="s">
        <v>4335</v>
      </c>
      <c r="C645" s="118" t="s">
        <v>4523</v>
      </c>
      <c r="D645" s="119" t="s">
        <v>4376</v>
      </c>
      <c r="E645" s="118" t="s">
        <v>4704</v>
      </c>
      <c r="F645" s="117" t="s">
        <v>4376</v>
      </c>
      <c r="G645" s="118" t="s">
        <v>4628</v>
      </c>
      <c r="H645" s="120" t="str">
        <f t="shared" si="23"/>
        <v>03611106</v>
      </c>
      <c r="I645" s="185">
        <v>0</v>
      </c>
    </row>
    <row r="646" spans="1:9" hidden="1" x14ac:dyDescent="0.25">
      <c r="A646" t="str">
        <f t="shared" si="22"/>
        <v>INTERNATIONALVULCAN</v>
      </c>
      <c r="B646" s="117" t="s">
        <v>4335</v>
      </c>
      <c r="C646" s="118" t="s">
        <v>4523</v>
      </c>
      <c r="D646" s="119" t="s">
        <v>4456</v>
      </c>
      <c r="E646" s="118" t="s">
        <v>4414</v>
      </c>
      <c r="F646" s="117" t="s">
        <v>5111</v>
      </c>
      <c r="G646" s="118" t="s">
        <v>4543</v>
      </c>
      <c r="H646" s="120" t="str">
        <f t="shared" si="23"/>
        <v>03610055</v>
      </c>
      <c r="I646" s="185">
        <v>0</v>
      </c>
    </row>
    <row r="647" spans="1:9" hidden="1" x14ac:dyDescent="0.25">
      <c r="A647" t="str">
        <f t="shared" si="22"/>
        <v xml:space="preserve">INTERNATIONALWARD </v>
      </c>
      <c r="B647" s="117" t="s">
        <v>4335</v>
      </c>
      <c r="C647" s="118" t="s">
        <v>4523</v>
      </c>
      <c r="D647" s="119" t="s">
        <v>4453</v>
      </c>
      <c r="E647" s="118" t="s">
        <v>4489</v>
      </c>
      <c r="F647" s="117" t="s">
        <v>5140</v>
      </c>
      <c r="G647" s="118" t="s">
        <v>4476</v>
      </c>
      <c r="H647" s="120" t="str">
        <f t="shared" si="23"/>
        <v>03615009</v>
      </c>
      <c r="I647" s="185">
        <v>0</v>
      </c>
    </row>
    <row r="648" spans="1:9" hidden="1" x14ac:dyDescent="0.25">
      <c r="A648" t="str">
        <f t="shared" si="22"/>
        <v>INTERNATIONALWAYNE</v>
      </c>
      <c r="B648" s="117" t="s">
        <v>4335</v>
      </c>
      <c r="C648" s="118" t="s">
        <v>4523</v>
      </c>
      <c r="D648" s="119" t="s">
        <v>4453</v>
      </c>
      <c r="E648" s="118" t="s">
        <v>4489</v>
      </c>
      <c r="F648" s="117" t="s">
        <v>5141</v>
      </c>
      <c r="G648" s="118" t="s">
        <v>4504</v>
      </c>
      <c r="H648" s="120" t="str">
        <f t="shared" si="23"/>
        <v>03615010</v>
      </c>
      <c r="I648" s="185">
        <v>0</v>
      </c>
    </row>
    <row r="649" spans="1:9" hidden="1" x14ac:dyDescent="0.25">
      <c r="A649" t="str">
        <f t="shared" si="22"/>
        <v>ISUZU250</v>
      </c>
      <c r="B649" s="117" t="s">
        <v>4322</v>
      </c>
      <c r="C649" s="118" t="s">
        <v>4525</v>
      </c>
      <c r="D649" s="119" t="s">
        <v>4455</v>
      </c>
      <c r="E649" s="118" t="s">
        <v>4693</v>
      </c>
      <c r="F649" s="117" t="s">
        <v>4883</v>
      </c>
      <c r="G649" s="118" t="s">
        <v>4504</v>
      </c>
      <c r="H649" s="120" t="str">
        <f t="shared" si="23"/>
        <v>03808010</v>
      </c>
      <c r="I649" s="185">
        <v>0</v>
      </c>
    </row>
    <row r="650" spans="1:9" hidden="1" x14ac:dyDescent="0.25">
      <c r="A650" t="str">
        <f t="shared" si="22"/>
        <v xml:space="preserve">ISUZU5CR500 CAMION </v>
      </c>
      <c r="B650" s="117" t="s">
        <v>4322</v>
      </c>
      <c r="C650" s="118" t="s">
        <v>4525</v>
      </c>
      <c r="D650" s="119" t="s">
        <v>4455</v>
      </c>
      <c r="E650" s="118" t="s">
        <v>4693</v>
      </c>
      <c r="F650" s="117" t="s">
        <v>5201</v>
      </c>
      <c r="G650" s="118" t="s">
        <v>4477</v>
      </c>
      <c r="H650" s="120" t="str">
        <f t="shared" si="23"/>
        <v>03808012</v>
      </c>
      <c r="I650" s="185">
        <v>0</v>
      </c>
    </row>
    <row r="651" spans="1:9" hidden="1" x14ac:dyDescent="0.25">
      <c r="A651" t="str">
        <f t="shared" si="22"/>
        <v xml:space="preserve">ISUZU7LD-44 CAMION </v>
      </c>
      <c r="B651" s="117" t="s">
        <v>4322</v>
      </c>
      <c r="C651" s="118" t="s">
        <v>4525</v>
      </c>
      <c r="D651" s="119" t="s">
        <v>4455</v>
      </c>
      <c r="E651" s="118" t="s">
        <v>4693</v>
      </c>
      <c r="F651" s="117" t="s">
        <v>5202</v>
      </c>
      <c r="G651" s="118" t="s">
        <v>4493</v>
      </c>
      <c r="H651" s="120" t="str">
        <f t="shared" si="23"/>
        <v>03808013</v>
      </c>
      <c r="I651" s="185">
        <v>0</v>
      </c>
    </row>
    <row r="652" spans="1:9" hidden="1" x14ac:dyDescent="0.25">
      <c r="A652" t="str">
        <f t="shared" si="22"/>
        <v>ISUZUAMIGO</v>
      </c>
      <c r="B652" s="117" t="s">
        <v>4322</v>
      </c>
      <c r="C652" s="118" t="s">
        <v>4525</v>
      </c>
      <c r="D652" s="119" t="s">
        <v>4470</v>
      </c>
      <c r="E652" s="118" t="s">
        <v>4471</v>
      </c>
      <c r="F652" s="117" t="s">
        <v>5167</v>
      </c>
      <c r="G652" s="118" t="s">
        <v>4559</v>
      </c>
      <c r="H652" s="120" t="str">
        <f t="shared" si="23"/>
        <v>03802072</v>
      </c>
      <c r="I652" s="185">
        <v>0</v>
      </c>
    </row>
    <row r="653" spans="1:9" hidden="1" x14ac:dyDescent="0.25">
      <c r="A653" t="str">
        <f t="shared" si="22"/>
        <v xml:space="preserve">ISUZUASCENDER </v>
      </c>
      <c r="B653" s="117" t="s">
        <v>4322</v>
      </c>
      <c r="C653" s="118" t="s">
        <v>4525</v>
      </c>
      <c r="D653" s="119" t="s">
        <v>4470</v>
      </c>
      <c r="E653" s="118" t="s">
        <v>4471</v>
      </c>
      <c r="F653" s="117" t="s">
        <v>5168</v>
      </c>
      <c r="G653" s="118" t="s">
        <v>4561</v>
      </c>
      <c r="H653" s="120" t="str">
        <f t="shared" si="23"/>
        <v>03802073</v>
      </c>
      <c r="I653" s="185">
        <v>0</v>
      </c>
    </row>
    <row r="654" spans="1:9" hidden="1" x14ac:dyDescent="0.25">
      <c r="A654" t="str">
        <f t="shared" si="22"/>
        <v>ISUZUASKA</v>
      </c>
      <c r="B654" s="117" t="s">
        <v>4322</v>
      </c>
      <c r="C654" s="118" t="s">
        <v>4525</v>
      </c>
      <c r="D654" s="119" t="s">
        <v>4467</v>
      </c>
      <c r="E654" s="118" t="s">
        <v>4468</v>
      </c>
      <c r="F654" s="117" t="s">
        <v>5162</v>
      </c>
      <c r="G654" s="118" t="s">
        <v>4469</v>
      </c>
      <c r="H654" s="120" t="str">
        <f t="shared" si="23"/>
        <v>03801001</v>
      </c>
      <c r="I654" s="185">
        <v>0</v>
      </c>
    </row>
    <row r="655" spans="1:9" hidden="1" x14ac:dyDescent="0.25">
      <c r="A655" t="str">
        <f t="shared" si="22"/>
        <v>ISUZUAXIOM</v>
      </c>
      <c r="B655" s="117" t="s">
        <v>4322</v>
      </c>
      <c r="C655" s="118" t="s">
        <v>4525</v>
      </c>
      <c r="D655" s="119" t="s">
        <v>4470</v>
      </c>
      <c r="E655" s="118" t="s">
        <v>4471</v>
      </c>
      <c r="F655" s="117" t="s">
        <v>5169</v>
      </c>
      <c r="G655" s="118" t="s">
        <v>4626</v>
      </c>
      <c r="H655" s="120" t="str">
        <f t="shared" si="23"/>
        <v>03802074</v>
      </c>
      <c r="I655" s="185">
        <v>0</v>
      </c>
    </row>
    <row r="656" spans="1:9" hidden="1" x14ac:dyDescent="0.25">
      <c r="A656" t="str">
        <f t="shared" si="22"/>
        <v>ISUZUCARRY</v>
      </c>
      <c r="B656" s="117" t="s">
        <v>4322</v>
      </c>
      <c r="C656" s="118" t="s">
        <v>4525</v>
      </c>
      <c r="D656" s="119" t="s">
        <v>4451</v>
      </c>
      <c r="E656" s="118" t="s">
        <v>4487</v>
      </c>
      <c r="F656" s="117" t="s">
        <v>5250</v>
      </c>
      <c r="G656" s="118" t="s">
        <v>4657</v>
      </c>
      <c r="H656" s="120" t="str">
        <f t="shared" si="23"/>
        <v>03813105</v>
      </c>
      <c r="I656" s="185">
        <v>0</v>
      </c>
    </row>
    <row r="657" spans="1:9" hidden="1" x14ac:dyDescent="0.25">
      <c r="A657" t="str">
        <f t="shared" si="22"/>
        <v>ISUZUCXZ81K</v>
      </c>
      <c r="B657" s="117" t="s">
        <v>4322</v>
      </c>
      <c r="C657" s="118" t="s">
        <v>4525</v>
      </c>
      <c r="D657" s="119" t="s">
        <v>4455</v>
      </c>
      <c r="E657" s="118" t="s">
        <v>4693</v>
      </c>
      <c r="F657" s="117" t="s">
        <v>5239</v>
      </c>
      <c r="G657" s="118" t="s">
        <v>4704</v>
      </c>
      <c r="H657" s="120" t="str">
        <f t="shared" si="23"/>
        <v>0380811</v>
      </c>
      <c r="I657" s="185">
        <v>0</v>
      </c>
    </row>
    <row r="658" spans="1:9" hidden="1" x14ac:dyDescent="0.25">
      <c r="A658" t="str">
        <f t="shared" si="22"/>
        <v xml:space="preserve">ISUZUDLX KB </v>
      </c>
      <c r="B658" s="117" t="s">
        <v>4322</v>
      </c>
      <c r="C658" s="118" t="s">
        <v>4525</v>
      </c>
      <c r="D658" s="119" t="s">
        <v>4373</v>
      </c>
      <c r="E658" s="118" t="s">
        <v>4481</v>
      </c>
      <c r="F658" s="117" t="s">
        <v>5175</v>
      </c>
      <c r="G658" s="118" t="s">
        <v>4667</v>
      </c>
      <c r="H658" s="120" t="str">
        <f t="shared" si="23"/>
        <v>03805081</v>
      </c>
      <c r="I658" s="185">
        <v>0</v>
      </c>
    </row>
    <row r="659" spans="1:9" hidden="1" x14ac:dyDescent="0.25">
      <c r="A659" t="str">
        <f t="shared" si="22"/>
        <v>ISUZUDMAX</v>
      </c>
      <c r="B659" s="117" t="s">
        <v>4322</v>
      </c>
      <c r="C659" s="118" t="s">
        <v>4525</v>
      </c>
      <c r="D659" s="119" t="s">
        <v>4373</v>
      </c>
      <c r="E659" s="118" t="s">
        <v>4481</v>
      </c>
      <c r="F659" s="117" t="s">
        <v>5177</v>
      </c>
      <c r="G659" s="118" t="s">
        <v>4570</v>
      </c>
      <c r="H659" s="120" t="str">
        <f t="shared" si="23"/>
        <v>03805089</v>
      </c>
      <c r="I659" s="185">
        <v>0</v>
      </c>
    </row>
    <row r="660" spans="1:9" hidden="1" x14ac:dyDescent="0.25">
      <c r="A660" t="str">
        <f t="shared" si="22"/>
        <v>ISUZUDMAX</v>
      </c>
      <c r="B660" s="117" t="s">
        <v>4322</v>
      </c>
      <c r="C660" s="118" t="s">
        <v>4525</v>
      </c>
      <c r="D660" s="119" t="s">
        <v>4373</v>
      </c>
      <c r="E660" s="118" t="s">
        <v>4481</v>
      </c>
      <c r="F660" s="117" t="s">
        <v>5177</v>
      </c>
      <c r="G660" s="118" t="s">
        <v>4898</v>
      </c>
      <c r="H660" s="120" t="str">
        <f t="shared" si="23"/>
        <v>03805122</v>
      </c>
      <c r="I660" s="185">
        <v>0</v>
      </c>
    </row>
    <row r="661" spans="1:9" hidden="1" x14ac:dyDescent="0.25">
      <c r="A661" t="str">
        <f t="shared" si="22"/>
        <v>ISUZUFORWARD</v>
      </c>
      <c r="B661" s="117" t="s">
        <v>4322</v>
      </c>
      <c r="C661" s="118" t="s">
        <v>4525</v>
      </c>
      <c r="D661" s="119" t="s">
        <v>4456</v>
      </c>
      <c r="E661" s="118" t="s">
        <v>4414</v>
      </c>
      <c r="F661" s="117" t="s">
        <v>5240</v>
      </c>
      <c r="G661" s="118" t="s">
        <v>4495</v>
      </c>
      <c r="H661" s="120" t="str">
        <f t="shared" si="23"/>
        <v>03810018</v>
      </c>
      <c r="I661" s="185">
        <v>0</v>
      </c>
    </row>
    <row r="662" spans="1:9" hidden="1" x14ac:dyDescent="0.25">
      <c r="A662" t="str">
        <f t="shared" si="22"/>
        <v>ISUZUFRR33L</v>
      </c>
      <c r="B662" s="117" t="s">
        <v>4322</v>
      </c>
      <c r="C662" s="118" t="s">
        <v>4525</v>
      </c>
      <c r="D662" s="119" t="s">
        <v>4456</v>
      </c>
      <c r="E662" s="118" t="s">
        <v>4414</v>
      </c>
      <c r="F662" s="117" t="s">
        <v>5241</v>
      </c>
      <c r="G662" s="118" t="s">
        <v>4496</v>
      </c>
      <c r="H662" s="120" t="str">
        <f t="shared" si="23"/>
        <v>03810019</v>
      </c>
      <c r="I662" s="185">
        <v>0</v>
      </c>
    </row>
    <row r="663" spans="1:9" hidden="1" x14ac:dyDescent="0.25">
      <c r="A663" t="str">
        <f t="shared" si="22"/>
        <v xml:space="preserve">ISUZUFRR6MF CAMION </v>
      </c>
      <c r="B663" s="117" t="s">
        <v>4322</v>
      </c>
      <c r="C663" s="118" t="s">
        <v>4525</v>
      </c>
      <c r="D663" s="119" t="s">
        <v>4456</v>
      </c>
      <c r="E663" s="118" t="s">
        <v>4414</v>
      </c>
      <c r="F663" s="117" t="s">
        <v>5242</v>
      </c>
      <c r="G663" s="118" t="s">
        <v>4507</v>
      </c>
      <c r="H663" s="120" t="str">
        <f t="shared" si="23"/>
        <v>03810020</v>
      </c>
      <c r="I663" s="185">
        <v>0</v>
      </c>
    </row>
    <row r="664" spans="1:9" hidden="1" x14ac:dyDescent="0.25">
      <c r="A664" t="str">
        <f t="shared" si="22"/>
        <v>ISUZUFRV</v>
      </c>
      <c r="B664" s="117" t="s">
        <v>4322</v>
      </c>
      <c r="C664" s="118" t="s">
        <v>4525</v>
      </c>
      <c r="D664" s="119" t="s">
        <v>4456</v>
      </c>
      <c r="E664" s="118" t="s">
        <v>4414</v>
      </c>
      <c r="F664" s="117" t="s">
        <v>5243</v>
      </c>
      <c r="G664" s="118" t="s">
        <v>4508</v>
      </c>
      <c r="H664" s="120" t="str">
        <f t="shared" si="23"/>
        <v>03810021</v>
      </c>
      <c r="I664" s="185">
        <v>0</v>
      </c>
    </row>
    <row r="665" spans="1:9" hidden="1" x14ac:dyDescent="0.25">
      <c r="A665" t="str">
        <f t="shared" si="22"/>
        <v>ISUZUFSR</v>
      </c>
      <c r="B665" s="117" t="s">
        <v>4322</v>
      </c>
      <c r="C665" s="118" t="s">
        <v>4525</v>
      </c>
      <c r="D665" s="119" t="s">
        <v>4456</v>
      </c>
      <c r="E665" s="118" t="s">
        <v>4414</v>
      </c>
      <c r="F665" s="117" t="s">
        <v>5244</v>
      </c>
      <c r="G665" s="118" t="s">
        <v>4602</v>
      </c>
      <c r="H665" s="120" t="str">
        <f t="shared" si="23"/>
        <v>03810022</v>
      </c>
      <c r="I665" s="185">
        <v>0.04</v>
      </c>
    </row>
    <row r="666" spans="1:9" hidden="1" x14ac:dyDescent="0.25">
      <c r="A666" t="str">
        <f t="shared" si="22"/>
        <v xml:space="preserve">ISUZUFSRLLK56 CAMION </v>
      </c>
      <c r="B666" s="117" t="s">
        <v>4322</v>
      </c>
      <c r="C666" s="118" t="s">
        <v>4525</v>
      </c>
      <c r="D666" s="119" t="s">
        <v>4456</v>
      </c>
      <c r="E666" s="118" t="s">
        <v>4414</v>
      </c>
      <c r="F666" s="117" t="s">
        <v>5245</v>
      </c>
      <c r="G666" s="118" t="s">
        <v>4509</v>
      </c>
      <c r="H666" s="120" t="str">
        <f t="shared" si="23"/>
        <v>03810023</v>
      </c>
      <c r="I666" s="185">
        <v>0</v>
      </c>
    </row>
    <row r="667" spans="1:9" hidden="1" x14ac:dyDescent="0.25">
      <c r="A667" t="str">
        <f t="shared" si="22"/>
        <v>ISUZUFTR</v>
      </c>
      <c r="B667" s="117" t="s">
        <v>4322</v>
      </c>
      <c r="C667" s="118" t="s">
        <v>4525</v>
      </c>
      <c r="D667" s="119" t="s">
        <v>4455</v>
      </c>
      <c r="E667" s="118" t="s">
        <v>4693</v>
      </c>
      <c r="F667" s="117" t="s">
        <v>5204</v>
      </c>
      <c r="G667" s="118" t="s">
        <v>4510</v>
      </c>
      <c r="H667" s="120" t="str">
        <f t="shared" si="23"/>
        <v>03808024</v>
      </c>
      <c r="I667" s="185">
        <v>0</v>
      </c>
    </row>
    <row r="668" spans="1:9" hidden="1" x14ac:dyDescent="0.25">
      <c r="A668" t="str">
        <f t="shared" si="22"/>
        <v>ISUZUFTR33M</v>
      </c>
      <c r="B668" s="117" t="s">
        <v>4322</v>
      </c>
      <c r="C668" s="118" t="s">
        <v>4525</v>
      </c>
      <c r="D668" s="119" t="s">
        <v>4455</v>
      </c>
      <c r="E668" s="118" t="s">
        <v>4693</v>
      </c>
      <c r="F668" s="117" t="s">
        <v>5205</v>
      </c>
      <c r="G668" s="118" t="s">
        <v>4512</v>
      </c>
      <c r="H668" s="120" t="str">
        <f t="shared" si="23"/>
        <v>03808026</v>
      </c>
      <c r="I668" s="185">
        <v>0</v>
      </c>
    </row>
    <row r="669" spans="1:9" hidden="1" x14ac:dyDescent="0.25">
      <c r="A669" t="str">
        <f t="shared" si="22"/>
        <v xml:space="preserve">ISUZUFTR6MF </v>
      </c>
      <c r="B669" s="117" t="s">
        <v>4322</v>
      </c>
      <c r="C669" s="118" t="s">
        <v>4525</v>
      </c>
      <c r="D669" s="119" t="s">
        <v>4456</v>
      </c>
      <c r="E669" s="118" t="s">
        <v>4414</v>
      </c>
      <c r="F669" s="117" t="s">
        <v>5248</v>
      </c>
      <c r="G669" s="118" t="s">
        <v>4565</v>
      </c>
      <c r="H669" s="120" t="str">
        <f t="shared" si="23"/>
        <v>03810083</v>
      </c>
      <c r="I669" s="185">
        <v>0</v>
      </c>
    </row>
    <row r="670" spans="1:9" hidden="1" x14ac:dyDescent="0.25">
      <c r="A670" t="str">
        <f t="shared" si="22"/>
        <v>ISUZUFVR33P-02</v>
      </c>
      <c r="B670" s="117" t="s">
        <v>4322</v>
      </c>
      <c r="C670" s="118" t="s">
        <v>4525</v>
      </c>
      <c r="D670" s="119" t="s">
        <v>4455</v>
      </c>
      <c r="E670" s="118" t="s">
        <v>4693</v>
      </c>
      <c r="F670" s="117" t="s">
        <v>5206</v>
      </c>
      <c r="G670" s="118" t="s">
        <v>4513</v>
      </c>
      <c r="H670" s="120" t="str">
        <f t="shared" si="23"/>
        <v>03808027</v>
      </c>
      <c r="I670" s="185">
        <v>0</v>
      </c>
    </row>
    <row r="671" spans="1:9" hidden="1" x14ac:dyDescent="0.25">
      <c r="A671" t="str">
        <f t="shared" si="22"/>
        <v>ISUZUGEMINI</v>
      </c>
      <c r="B671" s="117" t="s">
        <v>4322</v>
      </c>
      <c r="C671" s="118" t="s">
        <v>4525</v>
      </c>
      <c r="D671" s="119" t="s">
        <v>4467</v>
      </c>
      <c r="E671" s="118" t="s">
        <v>4468</v>
      </c>
      <c r="F671" s="117" t="s">
        <v>5163</v>
      </c>
      <c r="G671" s="118" t="s">
        <v>4466</v>
      </c>
      <c r="H671" s="120" t="str">
        <f t="shared" si="23"/>
        <v>03801002</v>
      </c>
      <c r="I671" s="185">
        <v>0</v>
      </c>
    </row>
    <row r="672" spans="1:9" hidden="1" x14ac:dyDescent="0.25">
      <c r="A672" t="str">
        <f t="shared" si="22"/>
        <v>ISUZUGGLB026</v>
      </c>
      <c r="B672" s="117" t="s">
        <v>4322</v>
      </c>
      <c r="C672" s="124" t="s">
        <v>4525</v>
      </c>
      <c r="D672" s="119" t="s">
        <v>4373</v>
      </c>
      <c r="E672" s="118" t="s">
        <v>4481</v>
      </c>
      <c r="F672" s="124" t="s">
        <v>5960</v>
      </c>
      <c r="G672" s="124" t="s">
        <v>4891</v>
      </c>
      <c r="H672" s="120" t="str">
        <f t="shared" si="23"/>
        <v>03805118</v>
      </c>
      <c r="I672" s="185">
        <v>0</v>
      </c>
    </row>
    <row r="673" spans="1:9" hidden="1" x14ac:dyDescent="0.25">
      <c r="A673" t="str">
        <f t="shared" si="22"/>
        <v>ISUZUGGLB038</v>
      </c>
      <c r="B673" s="117" t="s">
        <v>4322</v>
      </c>
      <c r="C673" s="124" t="s">
        <v>4525</v>
      </c>
      <c r="D673" s="125" t="s">
        <v>4467</v>
      </c>
      <c r="E673" s="118" t="s">
        <v>4468</v>
      </c>
      <c r="F673" s="124" t="s">
        <v>5954</v>
      </c>
      <c r="G673" s="124" t="s">
        <v>4889</v>
      </c>
      <c r="H673" s="120" t="str">
        <f t="shared" si="23"/>
        <v>03801117</v>
      </c>
      <c r="I673" s="185">
        <v>0</v>
      </c>
    </row>
    <row r="674" spans="1:9" hidden="1" x14ac:dyDescent="0.25">
      <c r="A674" t="str">
        <f t="shared" si="22"/>
        <v>ISUZUGGLB039</v>
      </c>
      <c r="B674" s="117" t="s">
        <v>4322</v>
      </c>
      <c r="C674" s="124" t="s">
        <v>4525</v>
      </c>
      <c r="D674" s="119" t="s">
        <v>4373</v>
      </c>
      <c r="E674" s="118" t="s">
        <v>4481</v>
      </c>
      <c r="F674" s="124" t="s">
        <v>5961</v>
      </c>
      <c r="G674" s="124" t="s">
        <v>4893</v>
      </c>
      <c r="H674" s="120" t="str">
        <f t="shared" si="23"/>
        <v>03805119</v>
      </c>
      <c r="I674" s="185">
        <v>0</v>
      </c>
    </row>
    <row r="675" spans="1:9" hidden="1" x14ac:dyDescent="0.25">
      <c r="A675" t="str">
        <f t="shared" si="22"/>
        <v>ISUZUGGLZ8026</v>
      </c>
      <c r="B675" s="117" t="s">
        <v>4322</v>
      </c>
      <c r="C675" s="124" t="s">
        <v>4525</v>
      </c>
      <c r="D675" s="119" t="s">
        <v>4373</v>
      </c>
      <c r="E675" s="118" t="s">
        <v>4481</v>
      </c>
      <c r="F675" s="124" t="s">
        <v>5964</v>
      </c>
      <c r="G675" s="124" t="s">
        <v>4501</v>
      </c>
      <c r="H675" s="120" t="str">
        <f t="shared" si="23"/>
        <v>03805120</v>
      </c>
      <c r="I675" s="185">
        <v>0</v>
      </c>
    </row>
    <row r="676" spans="1:9" hidden="1" x14ac:dyDescent="0.25">
      <c r="A676" t="str">
        <f t="shared" si="22"/>
        <v>ISUZUGGLZ8039</v>
      </c>
      <c r="B676" s="117" t="s">
        <v>4322</v>
      </c>
      <c r="C676" s="124" t="s">
        <v>4525</v>
      </c>
      <c r="D676" s="119" t="s">
        <v>4373</v>
      </c>
      <c r="E676" s="118" t="s">
        <v>4481</v>
      </c>
      <c r="F676" s="124" t="s">
        <v>5974</v>
      </c>
      <c r="G676" s="124" t="s">
        <v>4896</v>
      </c>
      <c r="H676" s="120" t="str">
        <f t="shared" si="23"/>
        <v>03805121</v>
      </c>
      <c r="I676" s="185">
        <v>0</v>
      </c>
    </row>
    <row r="677" spans="1:9" hidden="1" x14ac:dyDescent="0.25">
      <c r="A677" t="str">
        <f t="shared" si="22"/>
        <v>ISUZUGGLZA001</v>
      </c>
      <c r="B677" s="117" t="s">
        <v>4322</v>
      </c>
      <c r="C677" s="118" t="s">
        <v>4525</v>
      </c>
      <c r="D677" s="119" t="s">
        <v>4454</v>
      </c>
      <c r="E677" s="118" t="s">
        <v>4685</v>
      </c>
      <c r="F677" s="117" t="s">
        <v>5200</v>
      </c>
      <c r="G677" s="118" t="s">
        <v>4884</v>
      </c>
      <c r="H677" s="120" t="str">
        <f t="shared" si="23"/>
        <v>03806114</v>
      </c>
      <c r="I677" s="185">
        <v>0</v>
      </c>
    </row>
    <row r="678" spans="1:9" hidden="1" x14ac:dyDescent="0.25">
      <c r="A678" t="str">
        <f t="shared" si="22"/>
        <v>ISUZUGGLZA038</v>
      </c>
      <c r="B678" s="117" t="s">
        <v>4322</v>
      </c>
      <c r="C678" s="122" t="s">
        <v>4525</v>
      </c>
      <c r="D678" s="119" t="s">
        <v>4373</v>
      </c>
      <c r="E678" s="122" t="s">
        <v>4481</v>
      </c>
      <c r="F678" s="122" t="s">
        <v>5928</v>
      </c>
      <c r="G678" s="122" t="s">
        <v>4886</v>
      </c>
      <c r="H678" s="120" t="str">
        <f t="shared" si="23"/>
        <v>03805115</v>
      </c>
      <c r="I678" s="185">
        <v>0</v>
      </c>
    </row>
    <row r="679" spans="1:9" hidden="1" x14ac:dyDescent="0.25">
      <c r="A679" t="str">
        <f t="shared" si="22"/>
        <v xml:space="preserve">ISUZUIFR52H-00 PICK UP </v>
      </c>
      <c r="B679" s="117" t="s">
        <v>4322</v>
      </c>
      <c r="C679" s="118" t="s">
        <v>4525</v>
      </c>
      <c r="D679" s="119" t="s">
        <v>4373</v>
      </c>
      <c r="E679" s="118" t="s">
        <v>4481</v>
      </c>
      <c r="F679" s="117" t="s">
        <v>5178</v>
      </c>
      <c r="G679" s="118" t="s">
        <v>4550</v>
      </c>
      <c r="H679" s="120" t="str">
        <f t="shared" si="23"/>
        <v>03805092</v>
      </c>
      <c r="I679" s="185">
        <v>0</v>
      </c>
    </row>
    <row r="680" spans="1:9" hidden="1" x14ac:dyDescent="0.25">
      <c r="A680" t="str">
        <f t="shared" si="22"/>
        <v>ISUZUJEEP</v>
      </c>
      <c r="B680" s="117" t="s">
        <v>4322</v>
      </c>
      <c r="C680" s="118" t="s">
        <v>4525</v>
      </c>
      <c r="D680" s="119" t="s">
        <v>4470</v>
      </c>
      <c r="E680" s="118" t="s">
        <v>4471</v>
      </c>
      <c r="F680" s="117" t="s">
        <v>4879</v>
      </c>
      <c r="G680" s="118" t="s">
        <v>4567</v>
      </c>
      <c r="H680" s="120" t="str">
        <f t="shared" si="23"/>
        <v>03802085</v>
      </c>
      <c r="I680" s="185">
        <v>0</v>
      </c>
    </row>
    <row r="681" spans="1:9" hidden="1" x14ac:dyDescent="0.25">
      <c r="A681" t="str">
        <f t="shared" si="22"/>
        <v xml:space="preserve">ISUZUK3 CAMION </v>
      </c>
      <c r="B681" s="117" t="s">
        <v>4322</v>
      </c>
      <c r="C681" s="118" t="s">
        <v>4525</v>
      </c>
      <c r="D681" s="119" t="s">
        <v>4455</v>
      </c>
      <c r="E681" s="118" t="s">
        <v>4693</v>
      </c>
      <c r="F681" s="117" t="s">
        <v>5207</v>
      </c>
      <c r="G681" s="118" t="s">
        <v>4514</v>
      </c>
      <c r="H681" s="120" t="str">
        <f t="shared" si="23"/>
        <v>03808028</v>
      </c>
      <c r="I681" s="185">
        <v>0</v>
      </c>
    </row>
    <row r="682" spans="1:9" hidden="1" x14ac:dyDescent="0.25">
      <c r="A682" t="str">
        <f t="shared" si="22"/>
        <v>ISUZUKB</v>
      </c>
      <c r="B682" s="117" t="s">
        <v>4322</v>
      </c>
      <c r="C682" s="118" t="s">
        <v>4525</v>
      </c>
      <c r="D682" s="119" t="s">
        <v>4373</v>
      </c>
      <c r="E682" s="118" t="s">
        <v>4481</v>
      </c>
      <c r="F682" s="117" t="s">
        <v>5179</v>
      </c>
      <c r="G682" s="118" t="s">
        <v>4677</v>
      </c>
      <c r="H682" s="120" t="str">
        <f t="shared" si="23"/>
        <v>03805093</v>
      </c>
      <c r="I682" s="185">
        <v>0</v>
      </c>
    </row>
    <row r="683" spans="1:9" hidden="1" x14ac:dyDescent="0.25">
      <c r="A683" t="str">
        <f t="shared" si="22"/>
        <v>ISUZUKBLS 4X4</v>
      </c>
      <c r="B683" s="117" t="s">
        <v>4322</v>
      </c>
      <c r="C683" s="118" t="s">
        <v>4525</v>
      </c>
      <c r="D683" s="119" t="s">
        <v>4373</v>
      </c>
      <c r="E683" s="118" t="s">
        <v>4481</v>
      </c>
      <c r="F683" s="117" t="s">
        <v>5176</v>
      </c>
      <c r="G683" s="118" t="s">
        <v>4671</v>
      </c>
      <c r="H683" s="120" t="str">
        <f t="shared" si="23"/>
        <v>03805087</v>
      </c>
      <c r="I683" s="185">
        <v>0</v>
      </c>
    </row>
    <row r="684" spans="1:9" hidden="1" x14ac:dyDescent="0.25">
      <c r="A684" t="str">
        <f t="shared" si="22"/>
        <v xml:space="preserve">ISUZUKR PICK UP </v>
      </c>
      <c r="B684" s="117" t="s">
        <v>4322</v>
      </c>
      <c r="C684" s="118" t="s">
        <v>4525</v>
      </c>
      <c r="D684" s="119" t="s">
        <v>4373</v>
      </c>
      <c r="E684" s="118" t="s">
        <v>4481</v>
      </c>
      <c r="F684" s="117" t="s">
        <v>5180</v>
      </c>
      <c r="G684" s="118" t="s">
        <v>4679</v>
      </c>
      <c r="H684" s="120" t="str">
        <f t="shared" si="23"/>
        <v>03805094</v>
      </c>
      <c r="I684" s="185">
        <v>0</v>
      </c>
    </row>
    <row r="685" spans="1:9" hidden="1" x14ac:dyDescent="0.25">
      <c r="A685" t="str">
        <f t="shared" si="22"/>
        <v xml:space="preserve">ISUZUKR55L CAMION </v>
      </c>
      <c r="B685" s="117" t="s">
        <v>4322</v>
      </c>
      <c r="C685" s="118" t="s">
        <v>4525</v>
      </c>
      <c r="D685" s="119" t="s">
        <v>4454</v>
      </c>
      <c r="E685" s="118" t="s">
        <v>4685</v>
      </c>
      <c r="F685" s="117" t="s">
        <v>5192</v>
      </c>
      <c r="G685" s="118" t="s">
        <v>4515</v>
      </c>
      <c r="H685" s="120" t="str">
        <f t="shared" si="23"/>
        <v>03806029</v>
      </c>
      <c r="I685" s="185">
        <v>0</v>
      </c>
    </row>
    <row r="686" spans="1:9" hidden="1" x14ac:dyDescent="0.25">
      <c r="A686" t="str">
        <f t="shared" si="22"/>
        <v>ISUZUMARK</v>
      </c>
      <c r="B686" s="117" t="s">
        <v>4322</v>
      </c>
      <c r="C686" s="118" t="s">
        <v>4525</v>
      </c>
      <c r="D686" s="119" t="s">
        <v>4467</v>
      </c>
      <c r="E686" s="118" t="s">
        <v>4468</v>
      </c>
      <c r="F686" s="117" t="s">
        <v>5164</v>
      </c>
      <c r="G686" s="118" t="s">
        <v>4472</v>
      </c>
      <c r="H686" s="120" t="str">
        <f t="shared" si="23"/>
        <v>03801003</v>
      </c>
      <c r="I686" s="185">
        <v>0</v>
      </c>
    </row>
    <row r="687" spans="1:9" hidden="1" x14ac:dyDescent="0.25">
      <c r="A687" t="str">
        <f t="shared" si="22"/>
        <v xml:space="preserve">ISUZUNDR58L02 CAMION </v>
      </c>
      <c r="B687" s="117" t="s">
        <v>4322</v>
      </c>
      <c r="C687" s="118" t="s">
        <v>4525</v>
      </c>
      <c r="D687" s="119" t="s">
        <v>4455</v>
      </c>
      <c r="E687" s="118" t="s">
        <v>4693</v>
      </c>
      <c r="F687" s="117" t="s">
        <v>5208</v>
      </c>
      <c r="G687" s="118" t="s">
        <v>4517</v>
      </c>
      <c r="H687" s="120" t="str">
        <f t="shared" si="23"/>
        <v>03808031</v>
      </c>
      <c r="I687" s="185">
        <v>0</v>
      </c>
    </row>
    <row r="688" spans="1:9" hidden="1" x14ac:dyDescent="0.25">
      <c r="A688" t="str">
        <f t="shared" si="22"/>
        <v>ISUZUNHR55E2</v>
      </c>
      <c r="B688" s="117" t="s">
        <v>4322</v>
      </c>
      <c r="C688" s="118" t="s">
        <v>4525</v>
      </c>
      <c r="D688" s="119" t="s">
        <v>4454</v>
      </c>
      <c r="E688" s="118" t="s">
        <v>4685</v>
      </c>
      <c r="F688" s="117" t="s">
        <v>5193</v>
      </c>
      <c r="G688" s="118" t="s">
        <v>4518</v>
      </c>
      <c r="H688" s="120" t="str">
        <f t="shared" si="23"/>
        <v>03806032</v>
      </c>
      <c r="I688" s="185">
        <v>0</v>
      </c>
    </row>
    <row r="689" spans="1:9" hidden="1" x14ac:dyDescent="0.25">
      <c r="A689" t="str">
        <f t="shared" si="22"/>
        <v>ISUZUNKR</v>
      </c>
      <c r="B689" s="117" t="s">
        <v>4322</v>
      </c>
      <c r="C689" s="118" t="s">
        <v>4525</v>
      </c>
      <c r="D689" s="119" t="s">
        <v>4455</v>
      </c>
      <c r="E689" s="118" t="s">
        <v>4693</v>
      </c>
      <c r="F689" s="117" t="s">
        <v>5209</v>
      </c>
      <c r="G689" s="118" t="s">
        <v>4519</v>
      </c>
      <c r="H689" s="120" t="str">
        <f t="shared" si="23"/>
        <v>03808033</v>
      </c>
      <c r="I689" s="185">
        <v>0</v>
      </c>
    </row>
    <row r="690" spans="1:9" hidden="1" x14ac:dyDescent="0.25">
      <c r="A690" t="str">
        <f t="shared" si="22"/>
        <v xml:space="preserve">ISUZUNKR55E14 </v>
      </c>
      <c r="B690" s="117" t="s">
        <v>4322</v>
      </c>
      <c r="C690" s="118" t="s">
        <v>4525</v>
      </c>
      <c r="D690" s="119" t="s">
        <v>4455</v>
      </c>
      <c r="E690" s="118" t="s">
        <v>4693</v>
      </c>
      <c r="F690" s="117" t="s">
        <v>5210</v>
      </c>
      <c r="G690" s="118" t="s">
        <v>4520</v>
      </c>
      <c r="H690" s="120" t="str">
        <f t="shared" si="23"/>
        <v>03808034</v>
      </c>
      <c r="I690" s="185">
        <v>0</v>
      </c>
    </row>
    <row r="691" spans="1:9" hidden="1" x14ac:dyDescent="0.25">
      <c r="A691" t="str">
        <f t="shared" si="22"/>
        <v xml:space="preserve">ISUZUNKR55E-16 </v>
      </c>
      <c r="B691" s="117" t="s">
        <v>4322</v>
      </c>
      <c r="C691" s="118" t="s">
        <v>4525</v>
      </c>
      <c r="D691" s="119" t="s">
        <v>4456</v>
      </c>
      <c r="E691" s="118" t="s">
        <v>4414</v>
      </c>
      <c r="F691" s="117" t="s">
        <v>5211</v>
      </c>
      <c r="G691" s="118" t="s">
        <v>4521</v>
      </c>
      <c r="H691" s="120" t="str">
        <f t="shared" si="23"/>
        <v>03810035</v>
      </c>
      <c r="I691" s="185">
        <v>0</v>
      </c>
    </row>
    <row r="692" spans="1:9" hidden="1" x14ac:dyDescent="0.25">
      <c r="A692" t="str">
        <f t="shared" si="22"/>
        <v>ISUZUNKR55L</v>
      </c>
      <c r="B692" s="117" t="s">
        <v>4322</v>
      </c>
      <c r="C692" s="118" t="s">
        <v>4525</v>
      </c>
      <c r="D692" s="119" t="s">
        <v>4454</v>
      </c>
      <c r="E692" s="118" t="s">
        <v>4685</v>
      </c>
      <c r="F692" s="117" t="s">
        <v>5195</v>
      </c>
      <c r="G692" s="118" t="s">
        <v>4524</v>
      </c>
      <c r="H692" s="120" t="str">
        <f t="shared" si="23"/>
        <v>03806037</v>
      </c>
      <c r="I692" s="185">
        <v>0</v>
      </c>
    </row>
    <row r="693" spans="1:9" hidden="1" x14ac:dyDescent="0.25">
      <c r="A693" t="str">
        <f t="shared" si="22"/>
        <v>ISUZUNKR575</v>
      </c>
      <c r="B693" s="117" t="s">
        <v>4322</v>
      </c>
      <c r="C693" s="118" t="s">
        <v>4525</v>
      </c>
      <c r="D693" s="119" t="s">
        <v>4455</v>
      </c>
      <c r="E693" s="118" t="s">
        <v>4693</v>
      </c>
      <c r="F693" s="117" t="s">
        <v>5212</v>
      </c>
      <c r="G693" s="118" t="s">
        <v>4525</v>
      </c>
      <c r="H693" s="120" t="str">
        <f t="shared" si="23"/>
        <v>03808038</v>
      </c>
      <c r="I693" s="185">
        <v>0</v>
      </c>
    </row>
    <row r="694" spans="1:9" hidden="1" x14ac:dyDescent="0.25">
      <c r="A694" t="str">
        <f t="shared" si="22"/>
        <v xml:space="preserve">ISUZUNKR58614 CAMION </v>
      </c>
      <c r="B694" s="117" t="s">
        <v>4322</v>
      </c>
      <c r="C694" s="118" t="s">
        <v>4525</v>
      </c>
      <c r="D694" s="119" t="s">
        <v>4454</v>
      </c>
      <c r="E694" s="118" t="s">
        <v>4685</v>
      </c>
      <c r="F694" s="117" t="s">
        <v>5196</v>
      </c>
      <c r="G694" s="118" t="s">
        <v>4526</v>
      </c>
      <c r="H694" s="120" t="str">
        <f t="shared" si="23"/>
        <v>03806039</v>
      </c>
      <c r="I694" s="185">
        <v>0</v>
      </c>
    </row>
    <row r="695" spans="1:9" hidden="1" x14ac:dyDescent="0.25">
      <c r="A695" t="str">
        <f t="shared" si="22"/>
        <v>ISUZUNKR58E</v>
      </c>
      <c r="B695" s="117" t="s">
        <v>4322</v>
      </c>
      <c r="C695" s="118" t="s">
        <v>4525</v>
      </c>
      <c r="D695" s="119" t="s">
        <v>4454</v>
      </c>
      <c r="E695" s="118" t="s">
        <v>4685</v>
      </c>
      <c r="F695" s="117" t="s">
        <v>5197</v>
      </c>
      <c r="G695" s="118" t="s">
        <v>4528</v>
      </c>
      <c r="H695" s="120" t="str">
        <f t="shared" si="23"/>
        <v>03806040</v>
      </c>
      <c r="I695" s="185">
        <v>0</v>
      </c>
    </row>
    <row r="696" spans="1:9" hidden="1" x14ac:dyDescent="0.25">
      <c r="A696" t="str">
        <f t="shared" si="22"/>
        <v>ISUZUNKR58E</v>
      </c>
      <c r="B696" s="117" t="s">
        <v>4322</v>
      </c>
      <c r="C696" s="118" t="s">
        <v>4525</v>
      </c>
      <c r="D696" s="119" t="s">
        <v>4455</v>
      </c>
      <c r="E696" s="118" t="s">
        <v>4693</v>
      </c>
      <c r="F696" s="117" t="s">
        <v>5197</v>
      </c>
      <c r="G696" s="118" t="s">
        <v>4528</v>
      </c>
      <c r="H696" s="120" t="str">
        <f t="shared" si="23"/>
        <v>03808040</v>
      </c>
      <c r="I696" s="185">
        <v>0</v>
      </c>
    </row>
    <row r="697" spans="1:9" hidden="1" x14ac:dyDescent="0.25">
      <c r="A697" t="str">
        <f t="shared" si="22"/>
        <v>ISUZUNKR58E</v>
      </c>
      <c r="B697" s="117" t="s">
        <v>4322</v>
      </c>
      <c r="C697" s="118" t="s">
        <v>4525</v>
      </c>
      <c r="D697" s="119" t="s">
        <v>4376</v>
      </c>
      <c r="E697" s="118" t="s">
        <v>4704</v>
      </c>
      <c r="F697" s="117" t="s">
        <v>5197</v>
      </c>
      <c r="G697" s="118" t="s">
        <v>4528</v>
      </c>
      <c r="H697" s="120" t="str">
        <f t="shared" si="23"/>
        <v>03811040</v>
      </c>
      <c r="I697" s="185">
        <v>0</v>
      </c>
    </row>
    <row r="698" spans="1:9" hidden="1" x14ac:dyDescent="0.25">
      <c r="A698" t="str">
        <f t="shared" si="22"/>
        <v xml:space="preserve">ISUZUNKR58L04 </v>
      </c>
      <c r="B698" s="117" t="s">
        <v>4322</v>
      </c>
      <c r="C698" s="118" t="s">
        <v>4525</v>
      </c>
      <c r="D698" s="119" t="s">
        <v>4455</v>
      </c>
      <c r="E698" s="118" t="s">
        <v>4693</v>
      </c>
      <c r="F698" s="117" t="s">
        <v>5213</v>
      </c>
      <c r="G698" s="118" t="s">
        <v>4529</v>
      </c>
      <c r="H698" s="120" t="str">
        <f t="shared" si="23"/>
        <v>03808041</v>
      </c>
      <c r="I698" s="185">
        <v>0</v>
      </c>
    </row>
    <row r="699" spans="1:9" hidden="1" x14ac:dyDescent="0.25">
      <c r="A699" t="str">
        <f t="shared" si="22"/>
        <v xml:space="preserve">ISUZUNKR58L-04 CAMION </v>
      </c>
      <c r="B699" s="117" t="s">
        <v>4322</v>
      </c>
      <c r="C699" s="118" t="s">
        <v>4525</v>
      </c>
      <c r="D699" s="119" t="s">
        <v>4455</v>
      </c>
      <c r="E699" s="118" t="s">
        <v>4693</v>
      </c>
      <c r="F699" s="117" t="s">
        <v>5214</v>
      </c>
      <c r="G699" s="118" t="s">
        <v>4530</v>
      </c>
      <c r="H699" s="120" t="str">
        <f t="shared" si="23"/>
        <v>03808042</v>
      </c>
      <c r="I699" s="185">
        <v>0</v>
      </c>
    </row>
    <row r="700" spans="1:9" hidden="1" x14ac:dyDescent="0.25">
      <c r="A700" t="str">
        <f t="shared" si="22"/>
        <v xml:space="preserve">ISUZUNKR661-34 CAMION </v>
      </c>
      <c r="B700" s="117" t="s">
        <v>4322</v>
      </c>
      <c r="C700" s="118" t="s">
        <v>4525</v>
      </c>
      <c r="D700" s="119" t="s">
        <v>4455</v>
      </c>
      <c r="E700" s="118" t="s">
        <v>4693</v>
      </c>
      <c r="F700" s="117" t="s">
        <v>5215</v>
      </c>
      <c r="G700" s="118" t="s">
        <v>4531</v>
      </c>
      <c r="H700" s="120" t="str">
        <f t="shared" si="23"/>
        <v>03808043</v>
      </c>
      <c r="I700" s="185">
        <v>0</v>
      </c>
    </row>
    <row r="701" spans="1:9" hidden="1" x14ac:dyDescent="0.25">
      <c r="A701" t="str">
        <f t="shared" si="22"/>
        <v>ISUZUNKR66E</v>
      </c>
      <c r="B701" s="117" t="s">
        <v>4322</v>
      </c>
      <c r="C701" s="118" t="s">
        <v>4525</v>
      </c>
      <c r="D701" s="119" t="s">
        <v>4455</v>
      </c>
      <c r="E701" s="118" t="s">
        <v>4693</v>
      </c>
      <c r="F701" s="117" t="s">
        <v>5216</v>
      </c>
      <c r="G701" s="118" t="s">
        <v>4532</v>
      </c>
      <c r="H701" s="120" t="str">
        <f t="shared" si="23"/>
        <v>03808044</v>
      </c>
      <c r="I701" s="185">
        <v>0</v>
      </c>
    </row>
    <row r="702" spans="1:9" hidden="1" x14ac:dyDescent="0.25">
      <c r="A702" t="str">
        <f t="shared" si="22"/>
        <v>ISUZUNKR66L</v>
      </c>
      <c r="B702" s="117" t="s">
        <v>4322</v>
      </c>
      <c r="C702" s="118" t="s">
        <v>4525</v>
      </c>
      <c r="D702" s="119" t="s">
        <v>4455</v>
      </c>
      <c r="E702" s="118" t="s">
        <v>4693</v>
      </c>
      <c r="F702" s="117" t="s">
        <v>5217</v>
      </c>
      <c r="G702" s="118" t="s">
        <v>4533</v>
      </c>
      <c r="H702" s="120" t="str">
        <f t="shared" si="23"/>
        <v>03808045</v>
      </c>
      <c r="I702" s="185">
        <v>0</v>
      </c>
    </row>
    <row r="703" spans="1:9" hidden="1" x14ac:dyDescent="0.25">
      <c r="A703" t="str">
        <f t="shared" si="22"/>
        <v>ISUZUNKR66LL</v>
      </c>
      <c r="B703" s="117" t="s">
        <v>4322</v>
      </c>
      <c r="C703" s="118" t="s">
        <v>4525</v>
      </c>
      <c r="D703" s="119" t="s">
        <v>4455</v>
      </c>
      <c r="E703" s="118" t="s">
        <v>4693</v>
      </c>
      <c r="F703" s="117" t="s">
        <v>6012</v>
      </c>
      <c r="G703" s="118" t="s">
        <v>4902</v>
      </c>
      <c r="H703" s="120" t="str">
        <f t="shared" si="23"/>
        <v>03808124</v>
      </c>
      <c r="I703" s="185">
        <v>0</v>
      </c>
    </row>
    <row r="704" spans="1:9" hidden="1" x14ac:dyDescent="0.25">
      <c r="A704" t="str">
        <f t="shared" si="22"/>
        <v>ISUZUNLR55E</v>
      </c>
      <c r="B704" s="117" t="s">
        <v>4322</v>
      </c>
      <c r="C704" s="118" t="s">
        <v>4525</v>
      </c>
      <c r="D704" s="119" t="s">
        <v>4455</v>
      </c>
      <c r="E704" s="118" t="s">
        <v>4693</v>
      </c>
      <c r="F704" s="117" t="s">
        <v>5218</v>
      </c>
      <c r="G704" s="118" t="s">
        <v>4534</v>
      </c>
      <c r="H704" s="120" t="str">
        <f t="shared" si="23"/>
        <v>03808046</v>
      </c>
      <c r="I704" s="185">
        <v>0</v>
      </c>
    </row>
    <row r="705" spans="1:9" hidden="1" x14ac:dyDescent="0.25">
      <c r="A705" t="str">
        <f t="shared" ref="A705:A767" si="24">CONCATENATE(B705,F705)</f>
        <v>ISUZUNMR55E-22</v>
      </c>
      <c r="B705" s="117" t="s">
        <v>4322</v>
      </c>
      <c r="C705" s="118" t="s">
        <v>4525</v>
      </c>
      <c r="D705" s="119" t="s">
        <v>4455</v>
      </c>
      <c r="E705" s="118" t="s">
        <v>4693</v>
      </c>
      <c r="F705" s="117" t="s">
        <v>5219</v>
      </c>
      <c r="G705" s="118" t="s">
        <v>4535</v>
      </c>
      <c r="H705" s="120" t="str">
        <f t="shared" ref="H705:H768" si="25">CONCATENATE(C705,E705,G705)</f>
        <v>03808047</v>
      </c>
      <c r="I705" s="185">
        <v>0.04</v>
      </c>
    </row>
    <row r="706" spans="1:9" hidden="1" x14ac:dyDescent="0.25">
      <c r="A706" t="str">
        <f t="shared" si="24"/>
        <v xml:space="preserve">ISUZUNMR55H-22 </v>
      </c>
      <c r="B706" s="117" t="s">
        <v>4322</v>
      </c>
      <c r="C706" s="118" t="s">
        <v>4525</v>
      </c>
      <c r="D706" s="119" t="s">
        <v>4455</v>
      </c>
      <c r="E706" s="118" t="s">
        <v>4693</v>
      </c>
      <c r="F706" s="117" t="s">
        <v>5220</v>
      </c>
      <c r="G706" s="118" t="s">
        <v>4536</v>
      </c>
      <c r="H706" s="120" t="str">
        <f t="shared" si="25"/>
        <v>03808048</v>
      </c>
      <c r="I706" s="185">
        <v>0</v>
      </c>
    </row>
    <row r="707" spans="1:9" hidden="1" x14ac:dyDescent="0.25">
      <c r="A707" t="str">
        <f t="shared" si="24"/>
        <v>ISUZUNMR71</v>
      </c>
      <c r="B707" s="117" t="s">
        <v>4322</v>
      </c>
      <c r="C707" s="118" t="s">
        <v>4525</v>
      </c>
      <c r="D707" s="119" t="s">
        <v>4455</v>
      </c>
      <c r="E707" s="118" t="s">
        <v>4693</v>
      </c>
      <c r="F707" s="117" t="s">
        <v>5246</v>
      </c>
      <c r="G707" s="118" t="s">
        <v>4537</v>
      </c>
      <c r="H707" s="120" t="str">
        <f t="shared" si="25"/>
        <v>03808049</v>
      </c>
      <c r="I707" s="185">
        <v>0</v>
      </c>
    </row>
    <row r="708" spans="1:9" hidden="1" x14ac:dyDescent="0.25">
      <c r="A708" t="str">
        <f t="shared" si="24"/>
        <v>ISUZUNMR71H-22</v>
      </c>
      <c r="B708" s="117" t="s">
        <v>4322</v>
      </c>
      <c r="C708" s="122" t="s">
        <v>4525</v>
      </c>
      <c r="D708" s="123" t="s">
        <v>4456</v>
      </c>
      <c r="E708" s="122" t="s">
        <v>4414</v>
      </c>
      <c r="F708" s="122" t="s">
        <v>5929</v>
      </c>
      <c r="G708" s="122" t="s">
        <v>4500</v>
      </c>
      <c r="H708" s="120" t="str">
        <f t="shared" si="25"/>
        <v>03810116</v>
      </c>
      <c r="I708" s="185">
        <v>0.04</v>
      </c>
    </row>
    <row r="709" spans="1:9" hidden="1" x14ac:dyDescent="0.25">
      <c r="A709" t="str">
        <f t="shared" si="24"/>
        <v>ISUZUNOR71R</v>
      </c>
      <c r="B709" s="117" t="s">
        <v>4322</v>
      </c>
      <c r="C709" s="118" t="s">
        <v>4525</v>
      </c>
      <c r="D709" s="119" t="s">
        <v>4455</v>
      </c>
      <c r="E709" s="118" t="s">
        <v>4693</v>
      </c>
      <c r="F709" s="117" t="s">
        <v>5221</v>
      </c>
      <c r="G709" s="118" t="s">
        <v>4538</v>
      </c>
      <c r="H709" s="120" t="str">
        <f t="shared" si="25"/>
        <v>03808050</v>
      </c>
      <c r="I709" s="185">
        <v>0</v>
      </c>
    </row>
    <row r="710" spans="1:9" hidden="1" x14ac:dyDescent="0.25">
      <c r="A710" t="str">
        <f t="shared" si="24"/>
        <v xml:space="preserve">ISUZUNPA CAMION </v>
      </c>
      <c r="B710" s="117" t="s">
        <v>4322</v>
      </c>
      <c r="C710" s="118" t="s">
        <v>4525</v>
      </c>
      <c r="D710" s="119" t="s">
        <v>4455</v>
      </c>
      <c r="E710" s="118" t="s">
        <v>4693</v>
      </c>
      <c r="F710" s="117" t="s">
        <v>5222</v>
      </c>
      <c r="G710" s="118" t="s">
        <v>4539</v>
      </c>
      <c r="H710" s="120" t="str">
        <f t="shared" si="25"/>
        <v>03808051</v>
      </c>
      <c r="I710" s="185">
        <v>0</v>
      </c>
    </row>
    <row r="711" spans="1:9" hidden="1" x14ac:dyDescent="0.25">
      <c r="A711" t="str">
        <f t="shared" si="24"/>
        <v>ISUZUNPR</v>
      </c>
      <c r="B711" s="117" t="s">
        <v>4322</v>
      </c>
      <c r="C711" s="118" t="s">
        <v>4525</v>
      </c>
      <c r="D711" s="119" t="s">
        <v>4455</v>
      </c>
      <c r="E711" s="118" t="s">
        <v>4693</v>
      </c>
      <c r="F711" s="117" t="s">
        <v>5223</v>
      </c>
      <c r="G711" s="118" t="s">
        <v>4541</v>
      </c>
      <c r="H711" s="120" t="str">
        <f t="shared" si="25"/>
        <v>03808052</v>
      </c>
      <c r="I711" s="185">
        <v>0</v>
      </c>
    </row>
    <row r="712" spans="1:9" hidden="1" x14ac:dyDescent="0.25">
      <c r="A712" t="str">
        <f t="shared" si="24"/>
        <v>ISUZUNPR58</v>
      </c>
      <c r="B712" s="117" t="s">
        <v>4322</v>
      </c>
      <c r="C712" s="118" t="s">
        <v>4525</v>
      </c>
      <c r="D712" s="119" t="s">
        <v>4455</v>
      </c>
      <c r="E712" s="118" t="s">
        <v>4693</v>
      </c>
      <c r="F712" s="117" t="s">
        <v>5224</v>
      </c>
      <c r="G712" s="118" t="s">
        <v>4542</v>
      </c>
      <c r="H712" s="120" t="str">
        <f t="shared" si="25"/>
        <v>03808054</v>
      </c>
      <c r="I712" s="185">
        <v>0</v>
      </c>
    </row>
    <row r="713" spans="1:9" hidden="1" x14ac:dyDescent="0.25">
      <c r="A713" t="str">
        <f t="shared" si="24"/>
        <v>ISUZUNPR59</v>
      </c>
      <c r="B713" s="117" t="s">
        <v>4322</v>
      </c>
      <c r="C713" s="118" t="s">
        <v>4525</v>
      </c>
      <c r="D713" s="119" t="s">
        <v>4455</v>
      </c>
      <c r="E713" s="118" t="s">
        <v>4693</v>
      </c>
      <c r="F713" s="117" t="s">
        <v>5225</v>
      </c>
      <c r="G713" s="118" t="s">
        <v>4543</v>
      </c>
      <c r="H713" s="120" t="str">
        <f t="shared" si="25"/>
        <v>03808055</v>
      </c>
      <c r="I713" s="185">
        <v>0</v>
      </c>
    </row>
    <row r="714" spans="1:9" hidden="1" x14ac:dyDescent="0.25">
      <c r="A714" t="str">
        <f t="shared" si="24"/>
        <v>ISUZUNPR66G</v>
      </c>
      <c r="B714" s="117" t="s">
        <v>4322</v>
      </c>
      <c r="C714" s="118" t="s">
        <v>4525</v>
      </c>
      <c r="D714" s="119" t="s">
        <v>4455</v>
      </c>
      <c r="E714" s="118" t="s">
        <v>4693</v>
      </c>
      <c r="F714" s="117" t="s">
        <v>5226</v>
      </c>
      <c r="G714" s="118" t="s">
        <v>4698</v>
      </c>
      <c r="H714" s="120" t="str">
        <f t="shared" si="25"/>
        <v>03808056</v>
      </c>
      <c r="I714" s="185">
        <v>0</v>
      </c>
    </row>
    <row r="715" spans="1:9" hidden="1" x14ac:dyDescent="0.25">
      <c r="A715" t="str">
        <f t="shared" si="24"/>
        <v>ISUZUNPR66L</v>
      </c>
      <c r="B715" s="117" t="s">
        <v>4322</v>
      </c>
      <c r="C715" s="118" t="s">
        <v>4525</v>
      </c>
      <c r="D715" s="119" t="s">
        <v>4455</v>
      </c>
      <c r="E715" s="118" t="s">
        <v>4693</v>
      </c>
      <c r="F715" s="117" t="s">
        <v>5227</v>
      </c>
      <c r="G715" s="118" t="s">
        <v>4661</v>
      </c>
      <c r="H715" s="120" t="str">
        <f t="shared" si="25"/>
        <v>03808057</v>
      </c>
      <c r="I715" s="185">
        <v>0</v>
      </c>
    </row>
    <row r="716" spans="1:9" hidden="1" x14ac:dyDescent="0.25">
      <c r="A716" t="str">
        <f t="shared" si="24"/>
        <v>ISUZUNPR66P</v>
      </c>
      <c r="B716" s="117" t="s">
        <v>4322</v>
      </c>
      <c r="C716" s="118" t="s">
        <v>4525</v>
      </c>
      <c r="D716" s="119" t="s">
        <v>4455</v>
      </c>
      <c r="E716" s="118" t="s">
        <v>4693</v>
      </c>
      <c r="F716" s="117" t="s">
        <v>5228</v>
      </c>
      <c r="G716" s="118" t="s">
        <v>4636</v>
      </c>
      <c r="H716" s="120" t="str">
        <f t="shared" si="25"/>
        <v>03808058</v>
      </c>
      <c r="I716" s="193">
        <v>0.04</v>
      </c>
    </row>
    <row r="717" spans="1:9" hidden="1" x14ac:dyDescent="0.25">
      <c r="A717" t="str">
        <f t="shared" si="24"/>
        <v>ISUZUNPR71</v>
      </c>
      <c r="B717" s="117" t="s">
        <v>4322</v>
      </c>
      <c r="C717" s="118" t="s">
        <v>4525</v>
      </c>
      <c r="D717" s="119" t="s">
        <v>4455</v>
      </c>
      <c r="E717" s="118" t="s">
        <v>4693</v>
      </c>
      <c r="F717" s="117" t="s">
        <v>5238</v>
      </c>
      <c r="G717" s="118" t="s">
        <v>4703</v>
      </c>
      <c r="H717" s="120" t="str">
        <f t="shared" si="25"/>
        <v>03808111</v>
      </c>
      <c r="I717" s="185">
        <v>0</v>
      </c>
    </row>
    <row r="718" spans="1:9" hidden="1" x14ac:dyDescent="0.25">
      <c r="A718" t="str">
        <f t="shared" si="24"/>
        <v>ISUZUNPR71H</v>
      </c>
      <c r="B718" s="117" t="s">
        <v>4322</v>
      </c>
      <c r="C718" s="118" t="s">
        <v>4525</v>
      </c>
      <c r="D718" s="119" t="s">
        <v>4455</v>
      </c>
      <c r="E718" s="118" t="s">
        <v>4693</v>
      </c>
      <c r="F718" s="117" t="s">
        <v>5236</v>
      </c>
      <c r="G718" s="118" t="s">
        <v>4632</v>
      </c>
      <c r="H718" s="120" t="str">
        <f t="shared" si="25"/>
        <v>03808108</v>
      </c>
      <c r="I718" s="185">
        <v>0</v>
      </c>
    </row>
    <row r="719" spans="1:9" hidden="1" x14ac:dyDescent="0.25">
      <c r="A719" t="str">
        <f t="shared" si="24"/>
        <v>ISUZUNPR71L</v>
      </c>
      <c r="B719" s="117" t="s">
        <v>4322</v>
      </c>
      <c r="C719" s="124" t="s">
        <v>4525</v>
      </c>
      <c r="D719" s="119" t="s">
        <v>4376</v>
      </c>
      <c r="E719" s="118" t="s">
        <v>4704</v>
      </c>
      <c r="F719" s="124" t="s">
        <v>6013</v>
      </c>
      <c r="G719" s="124" t="s">
        <v>4903</v>
      </c>
      <c r="H719" s="120" t="str">
        <f t="shared" si="25"/>
        <v>03811125</v>
      </c>
      <c r="I719" s="185">
        <v>0</v>
      </c>
    </row>
    <row r="720" spans="1:9" hidden="1" x14ac:dyDescent="0.25">
      <c r="A720" t="str">
        <f t="shared" si="24"/>
        <v>ISUZUNPR77</v>
      </c>
      <c r="B720" s="117" t="s">
        <v>4322</v>
      </c>
      <c r="C720" s="118" t="s">
        <v>4525</v>
      </c>
      <c r="D720" s="119" t="s">
        <v>4455</v>
      </c>
      <c r="E720" s="118" t="s">
        <v>4693</v>
      </c>
      <c r="F720" s="117" t="s">
        <v>5229</v>
      </c>
      <c r="G720" s="118" t="s">
        <v>4638</v>
      </c>
      <c r="H720" s="120" t="str">
        <f t="shared" si="25"/>
        <v>03808059</v>
      </c>
      <c r="I720" s="185">
        <v>0</v>
      </c>
    </row>
    <row r="721" spans="1:9" hidden="1" x14ac:dyDescent="0.25">
      <c r="A721" t="str">
        <f t="shared" si="24"/>
        <v>ISUZUNPS71</v>
      </c>
      <c r="B721" s="117" t="s">
        <v>4322</v>
      </c>
      <c r="C721" s="118" t="s">
        <v>4525</v>
      </c>
      <c r="D721" s="119" t="s">
        <v>4455</v>
      </c>
      <c r="E721" s="118" t="s">
        <v>4693</v>
      </c>
      <c r="F721" s="117" t="s">
        <v>5237</v>
      </c>
      <c r="G721" s="118" t="s">
        <v>4684</v>
      </c>
      <c r="H721" s="120" t="str">
        <f t="shared" si="25"/>
        <v>03808109</v>
      </c>
      <c r="I721" s="185">
        <v>0</v>
      </c>
    </row>
    <row r="722" spans="1:9" hidden="1" x14ac:dyDescent="0.25">
      <c r="A722" t="str">
        <f t="shared" si="24"/>
        <v>ISUZUNPS71L</v>
      </c>
      <c r="B722" s="117" t="s">
        <v>4322</v>
      </c>
      <c r="C722" s="118" t="s">
        <v>4525</v>
      </c>
      <c r="D722" s="119" t="s">
        <v>4455</v>
      </c>
      <c r="E722" s="118" t="s">
        <v>4693</v>
      </c>
      <c r="F722" s="117" t="s">
        <v>5230</v>
      </c>
      <c r="G722" s="118" t="s">
        <v>4544</v>
      </c>
      <c r="H722" s="120" t="str">
        <f t="shared" si="25"/>
        <v>03808060</v>
      </c>
      <c r="I722" s="185">
        <v>0</v>
      </c>
    </row>
    <row r="723" spans="1:9" hidden="1" x14ac:dyDescent="0.25">
      <c r="A723" t="str">
        <f t="shared" si="24"/>
        <v>ISUZUNQR</v>
      </c>
      <c r="B723" s="117" t="s">
        <v>4322</v>
      </c>
      <c r="C723" s="118" t="s">
        <v>4525</v>
      </c>
      <c r="D723" s="119" t="s">
        <v>4455</v>
      </c>
      <c r="E723" s="118" t="s">
        <v>4693</v>
      </c>
      <c r="F723" s="117" t="s">
        <v>5231</v>
      </c>
      <c r="G723" s="118" t="s">
        <v>4545</v>
      </c>
      <c r="H723" s="120" t="str">
        <f t="shared" si="25"/>
        <v>03808061</v>
      </c>
      <c r="I723" s="185">
        <v>0</v>
      </c>
    </row>
    <row r="724" spans="1:9" hidden="1" x14ac:dyDescent="0.25">
      <c r="A724" t="str">
        <f t="shared" si="24"/>
        <v>ISUZUNQR71</v>
      </c>
      <c r="B724" s="117" t="s">
        <v>4322</v>
      </c>
      <c r="C724" s="118" t="s">
        <v>4525</v>
      </c>
      <c r="D724" s="119" t="s">
        <v>4455</v>
      </c>
      <c r="E724" s="118" t="s">
        <v>4693</v>
      </c>
      <c r="F724" s="117" t="s">
        <v>5232</v>
      </c>
      <c r="G724" s="118" t="s">
        <v>4546</v>
      </c>
      <c r="H724" s="120" t="str">
        <f t="shared" si="25"/>
        <v>03808062</v>
      </c>
      <c r="I724" s="185">
        <v>-0.1</v>
      </c>
    </row>
    <row r="725" spans="1:9" hidden="1" x14ac:dyDescent="0.25">
      <c r="A725" t="str">
        <f t="shared" si="24"/>
        <v>ISUZUNRP</v>
      </c>
      <c r="B725" s="117" t="s">
        <v>4322</v>
      </c>
      <c r="C725" s="118" t="s">
        <v>4525</v>
      </c>
      <c r="D725" s="119" t="s">
        <v>4454</v>
      </c>
      <c r="E725" s="118" t="s">
        <v>4685</v>
      </c>
      <c r="F725" s="117" t="s">
        <v>5198</v>
      </c>
      <c r="G725" s="118" t="s">
        <v>4547</v>
      </c>
      <c r="H725" s="120" t="str">
        <f t="shared" si="25"/>
        <v>03806063</v>
      </c>
      <c r="I725" s="185">
        <v>0</v>
      </c>
    </row>
    <row r="726" spans="1:9" hidden="1" x14ac:dyDescent="0.25">
      <c r="A726" t="str">
        <f t="shared" si="24"/>
        <v xml:space="preserve">ISUZUOHV CAMION </v>
      </c>
      <c r="B726" s="117" t="s">
        <v>4322</v>
      </c>
      <c r="C726" s="118" t="s">
        <v>4525</v>
      </c>
      <c r="D726" s="119" t="s">
        <v>4455</v>
      </c>
      <c r="E726" s="118" t="s">
        <v>4693</v>
      </c>
      <c r="F726" s="117" t="s">
        <v>5233</v>
      </c>
      <c r="G726" s="118" t="s">
        <v>4551</v>
      </c>
      <c r="H726" s="120" t="str">
        <f t="shared" si="25"/>
        <v>03808064</v>
      </c>
      <c r="I726" s="185">
        <v>0</v>
      </c>
    </row>
    <row r="727" spans="1:9" hidden="1" x14ac:dyDescent="0.25">
      <c r="A727" t="str">
        <f t="shared" si="24"/>
        <v>ISUZUPICK UP</v>
      </c>
      <c r="B727" s="117" t="s">
        <v>4322</v>
      </c>
      <c r="C727" s="118" t="s">
        <v>4525</v>
      </c>
      <c r="D727" s="119" t="s">
        <v>4373</v>
      </c>
      <c r="E727" s="118" t="s">
        <v>4481</v>
      </c>
      <c r="F727" s="117" t="s">
        <v>4373</v>
      </c>
      <c r="G727" s="118" t="s">
        <v>4633</v>
      </c>
      <c r="H727" s="120" t="str">
        <f t="shared" si="25"/>
        <v>03805110</v>
      </c>
      <c r="I727" s="185">
        <v>0</v>
      </c>
    </row>
    <row r="728" spans="1:9" hidden="1" x14ac:dyDescent="0.25">
      <c r="A728" t="str">
        <f t="shared" si="24"/>
        <v>ISUZUREEFER</v>
      </c>
      <c r="B728" s="117" t="s">
        <v>4322</v>
      </c>
      <c r="C728" s="118" t="s">
        <v>4525</v>
      </c>
      <c r="D728" s="119" t="s">
        <v>4455</v>
      </c>
      <c r="E728" s="118" t="s">
        <v>4693</v>
      </c>
      <c r="F728" s="117" t="s">
        <v>5234</v>
      </c>
      <c r="G728" s="118" t="s">
        <v>4552</v>
      </c>
      <c r="H728" s="120" t="str">
        <f t="shared" si="25"/>
        <v>03808065</v>
      </c>
      <c r="I728" s="185">
        <v>0</v>
      </c>
    </row>
    <row r="729" spans="1:9" hidden="1" x14ac:dyDescent="0.25">
      <c r="A729" t="str">
        <f t="shared" si="24"/>
        <v>ISUZURODEO</v>
      </c>
      <c r="B729" s="117" t="s">
        <v>4322</v>
      </c>
      <c r="C729" s="118" t="s">
        <v>4525</v>
      </c>
      <c r="D729" s="119" t="s">
        <v>4470</v>
      </c>
      <c r="E729" s="118" t="s">
        <v>4471</v>
      </c>
      <c r="F729" s="117" t="s">
        <v>5170</v>
      </c>
      <c r="G729" s="118" t="s">
        <v>4651</v>
      </c>
      <c r="H729" s="120" t="str">
        <f t="shared" si="25"/>
        <v>03802075</v>
      </c>
      <c r="I729" s="185">
        <v>0</v>
      </c>
    </row>
    <row r="730" spans="1:9" hidden="1" x14ac:dyDescent="0.25">
      <c r="A730" t="str">
        <f t="shared" si="24"/>
        <v>ISUZUSINGLE</v>
      </c>
      <c r="B730" s="117" t="s">
        <v>4322</v>
      </c>
      <c r="C730" s="118" t="s">
        <v>4525</v>
      </c>
      <c r="D730" s="119" t="s">
        <v>4456</v>
      </c>
      <c r="E730" s="118" t="s">
        <v>4414</v>
      </c>
      <c r="F730" s="117" t="s">
        <v>5247</v>
      </c>
      <c r="G730" s="118" t="s">
        <v>4553</v>
      </c>
      <c r="H730" s="120" t="str">
        <f t="shared" si="25"/>
        <v>03810066</v>
      </c>
      <c r="I730" s="185">
        <v>0</v>
      </c>
    </row>
    <row r="731" spans="1:9" hidden="1" x14ac:dyDescent="0.25">
      <c r="A731" t="str">
        <f t="shared" si="24"/>
        <v xml:space="preserve">ISUZUSJR531 CAMION </v>
      </c>
      <c r="B731" s="117" t="s">
        <v>4322</v>
      </c>
      <c r="C731" s="118" t="s">
        <v>4525</v>
      </c>
      <c r="D731" s="119" t="s">
        <v>4455</v>
      </c>
      <c r="E731" s="118" t="s">
        <v>4693</v>
      </c>
      <c r="F731" s="117" t="s">
        <v>5235</v>
      </c>
      <c r="G731" s="118" t="s">
        <v>4554</v>
      </c>
      <c r="H731" s="120" t="str">
        <f t="shared" si="25"/>
        <v>03808067</v>
      </c>
      <c r="I731" s="185">
        <v>0</v>
      </c>
    </row>
    <row r="732" spans="1:9" hidden="1" x14ac:dyDescent="0.25">
      <c r="A732" t="str">
        <f t="shared" si="24"/>
        <v>ISUZUSPACECAB</v>
      </c>
      <c r="B732" s="117" t="s">
        <v>4322</v>
      </c>
      <c r="C732" s="118" t="s">
        <v>4525</v>
      </c>
      <c r="D732" s="119" t="s">
        <v>4373</v>
      </c>
      <c r="E732" s="118" t="s">
        <v>4481</v>
      </c>
      <c r="F732" s="117" t="s">
        <v>5181</v>
      </c>
      <c r="G732" s="118" t="s">
        <v>4688</v>
      </c>
      <c r="H732" s="120" t="str">
        <f t="shared" si="25"/>
        <v>03805096</v>
      </c>
      <c r="I732" s="185">
        <v>0</v>
      </c>
    </row>
    <row r="733" spans="1:9" hidden="1" x14ac:dyDescent="0.25">
      <c r="A733" t="str">
        <f t="shared" si="24"/>
        <v>ISUZUSWIFT</v>
      </c>
      <c r="B733" s="117" t="s">
        <v>4322</v>
      </c>
      <c r="C733" s="118" t="s">
        <v>4525</v>
      </c>
      <c r="D733" s="119" t="s">
        <v>4467</v>
      </c>
      <c r="E733" s="118" t="s">
        <v>4468</v>
      </c>
      <c r="F733" s="117" t="s">
        <v>5165</v>
      </c>
      <c r="G733" s="118" t="s">
        <v>4483</v>
      </c>
      <c r="H733" s="120" t="str">
        <f t="shared" si="25"/>
        <v>03801006</v>
      </c>
      <c r="I733" s="185">
        <v>0</v>
      </c>
    </row>
    <row r="734" spans="1:9" hidden="1" x14ac:dyDescent="0.25">
      <c r="A734" t="str">
        <f t="shared" si="24"/>
        <v>ISUZUTFB SEDAN</v>
      </c>
      <c r="B734" s="117" t="s">
        <v>4322</v>
      </c>
      <c r="C734" s="118" t="s">
        <v>4525</v>
      </c>
      <c r="D734" s="119" t="s">
        <v>4467</v>
      </c>
      <c r="E734" s="118" t="s">
        <v>4468</v>
      </c>
      <c r="F734" s="117" t="s">
        <v>5166</v>
      </c>
      <c r="G734" s="118" t="s">
        <v>4475</v>
      </c>
      <c r="H734" s="120" t="str">
        <f t="shared" si="25"/>
        <v>03801007</v>
      </c>
      <c r="I734" s="185">
        <v>0</v>
      </c>
    </row>
    <row r="735" spans="1:9" hidden="1" x14ac:dyDescent="0.25">
      <c r="A735" t="str">
        <f t="shared" si="24"/>
        <v>ISUZUTFR</v>
      </c>
      <c r="B735" s="117" t="s">
        <v>4322</v>
      </c>
      <c r="C735" s="118" t="s">
        <v>4525</v>
      </c>
      <c r="D735" s="119" t="s">
        <v>4373</v>
      </c>
      <c r="E735" s="118" t="s">
        <v>4481</v>
      </c>
      <c r="F735" s="117" t="s">
        <v>5182</v>
      </c>
      <c r="G735" s="118" t="s">
        <v>4690</v>
      </c>
      <c r="H735" s="120" t="str">
        <f t="shared" si="25"/>
        <v>03805097</v>
      </c>
      <c r="I735" s="185">
        <v>0</v>
      </c>
    </row>
    <row r="736" spans="1:9" hidden="1" x14ac:dyDescent="0.25">
      <c r="A736" t="str">
        <f t="shared" si="24"/>
        <v xml:space="preserve">ISUZUTFR52HLS </v>
      </c>
      <c r="B736" s="117" t="s">
        <v>4322</v>
      </c>
      <c r="C736" s="118" t="s">
        <v>4525</v>
      </c>
      <c r="D736" s="119" t="s">
        <v>4373</v>
      </c>
      <c r="E736" s="118" t="s">
        <v>4481</v>
      </c>
      <c r="F736" s="117" t="s">
        <v>5190</v>
      </c>
      <c r="G736" s="118" t="s">
        <v>4628</v>
      </c>
      <c r="H736" s="120" t="str">
        <f t="shared" si="25"/>
        <v>03805106</v>
      </c>
      <c r="I736" s="185">
        <v>0</v>
      </c>
    </row>
    <row r="737" spans="1:9" hidden="1" x14ac:dyDescent="0.25">
      <c r="A737" t="str">
        <f t="shared" si="24"/>
        <v>ISUZUTFR54H</v>
      </c>
      <c r="B737" s="117" t="s">
        <v>4322</v>
      </c>
      <c r="C737" s="118" t="s">
        <v>4525</v>
      </c>
      <c r="D737" s="119" t="s">
        <v>4373</v>
      </c>
      <c r="E737" s="118" t="s">
        <v>4481</v>
      </c>
      <c r="F737" s="117" t="s">
        <v>5183</v>
      </c>
      <c r="G737" s="118" t="s">
        <v>4709</v>
      </c>
      <c r="H737" s="120" t="str">
        <f t="shared" si="25"/>
        <v>03805098</v>
      </c>
      <c r="I737" s="185">
        <v>0</v>
      </c>
    </row>
    <row r="738" spans="1:9" hidden="1" x14ac:dyDescent="0.25">
      <c r="A738" t="str">
        <f t="shared" si="24"/>
        <v>ISUZUTFS</v>
      </c>
      <c r="B738" s="117" t="s">
        <v>4322</v>
      </c>
      <c r="C738" s="118" t="s">
        <v>4525</v>
      </c>
      <c r="D738" s="119" t="s">
        <v>4373</v>
      </c>
      <c r="E738" s="118" t="s">
        <v>4481</v>
      </c>
      <c r="F738" s="117" t="s">
        <v>5184</v>
      </c>
      <c r="G738" s="118" t="s">
        <v>4711</v>
      </c>
      <c r="H738" s="120" t="str">
        <f t="shared" si="25"/>
        <v>03805099</v>
      </c>
      <c r="I738" s="185">
        <v>0</v>
      </c>
    </row>
    <row r="739" spans="1:9" hidden="1" x14ac:dyDescent="0.25">
      <c r="A739" t="str">
        <f t="shared" si="24"/>
        <v>ISUZUTFS54H</v>
      </c>
      <c r="B739" s="117" t="s">
        <v>4322</v>
      </c>
      <c r="C739" s="118" t="s">
        <v>4525</v>
      </c>
      <c r="D739" s="119" t="s">
        <v>4373</v>
      </c>
      <c r="E739" s="118" t="s">
        <v>4481</v>
      </c>
      <c r="F739" s="117" t="s">
        <v>5185</v>
      </c>
      <c r="G739" s="118" t="s">
        <v>4490</v>
      </c>
      <c r="H739" s="120" t="str">
        <f t="shared" si="25"/>
        <v>03805100</v>
      </c>
      <c r="I739" s="185">
        <v>0</v>
      </c>
    </row>
    <row r="740" spans="1:9" hidden="1" x14ac:dyDescent="0.25">
      <c r="A740" t="str">
        <f t="shared" si="24"/>
        <v>ISUZUTFS55</v>
      </c>
      <c r="B740" s="117" t="s">
        <v>4322</v>
      </c>
      <c r="C740" s="118" t="s">
        <v>4525</v>
      </c>
      <c r="D740" s="119" t="s">
        <v>4373</v>
      </c>
      <c r="E740" s="118" t="s">
        <v>4481</v>
      </c>
      <c r="F740" s="117" t="s">
        <v>5186</v>
      </c>
      <c r="G740" s="118" t="s">
        <v>4701</v>
      </c>
      <c r="H740" s="120" t="str">
        <f t="shared" si="25"/>
        <v>03805101</v>
      </c>
      <c r="I740" s="185">
        <v>0</v>
      </c>
    </row>
    <row r="741" spans="1:9" hidden="1" x14ac:dyDescent="0.25">
      <c r="A741" t="str">
        <f t="shared" si="24"/>
        <v xml:space="preserve">ISUZUTFS56H-00 PICK UP </v>
      </c>
      <c r="B741" s="117" t="s">
        <v>4322</v>
      </c>
      <c r="C741" s="118" t="s">
        <v>4525</v>
      </c>
      <c r="D741" s="119" t="s">
        <v>4373</v>
      </c>
      <c r="E741" s="118" t="s">
        <v>4481</v>
      </c>
      <c r="F741" s="117" t="s">
        <v>5187</v>
      </c>
      <c r="G741" s="118" t="s">
        <v>4692</v>
      </c>
      <c r="H741" s="120" t="str">
        <f t="shared" si="25"/>
        <v>03805102</v>
      </c>
      <c r="I741" s="185">
        <v>0</v>
      </c>
    </row>
    <row r="742" spans="1:9" hidden="1" x14ac:dyDescent="0.25">
      <c r="A742" t="str">
        <f t="shared" si="24"/>
        <v>ISUZUTFS69HDAT</v>
      </c>
      <c r="B742" s="117" t="s">
        <v>4322</v>
      </c>
      <c r="C742" s="118" t="s">
        <v>4525</v>
      </c>
      <c r="D742" s="119" t="s">
        <v>4373</v>
      </c>
      <c r="E742" s="118" t="s">
        <v>4481</v>
      </c>
      <c r="F742" s="117" t="s">
        <v>5984</v>
      </c>
      <c r="G742" s="118" t="s">
        <v>4900</v>
      </c>
      <c r="H742" s="120" t="str">
        <f t="shared" si="25"/>
        <v>03805123</v>
      </c>
      <c r="I742" s="185">
        <v>0</v>
      </c>
    </row>
    <row r="743" spans="1:9" hidden="1" x14ac:dyDescent="0.25">
      <c r="A743" t="str">
        <f t="shared" si="24"/>
        <v>ISUZUTFS77</v>
      </c>
      <c r="B743" s="117" t="s">
        <v>4322</v>
      </c>
      <c r="C743" s="118" t="s">
        <v>4525</v>
      </c>
      <c r="D743" s="119" t="s">
        <v>4373</v>
      </c>
      <c r="E743" s="118" t="s">
        <v>4481</v>
      </c>
      <c r="F743" s="117" t="s">
        <v>5188</v>
      </c>
      <c r="G743" s="118" t="s">
        <v>4655</v>
      </c>
      <c r="H743" s="120" t="str">
        <f t="shared" si="25"/>
        <v>03805103</v>
      </c>
      <c r="I743" s="185">
        <v>0</v>
      </c>
    </row>
    <row r="744" spans="1:9" hidden="1" x14ac:dyDescent="0.25">
      <c r="A744" t="str">
        <f t="shared" si="24"/>
        <v>ISUZUTFS85</v>
      </c>
      <c r="B744" s="117" t="s">
        <v>4322</v>
      </c>
      <c r="C744" s="118" t="s">
        <v>4525</v>
      </c>
      <c r="D744" s="119" t="s">
        <v>4373</v>
      </c>
      <c r="E744" s="118" t="s">
        <v>4481</v>
      </c>
      <c r="F744" s="117" t="s">
        <v>5189</v>
      </c>
      <c r="G744" s="118" t="s">
        <v>4683</v>
      </c>
      <c r="H744" s="120" t="str">
        <f t="shared" si="25"/>
        <v>03805104</v>
      </c>
      <c r="I744" s="185">
        <v>0</v>
      </c>
    </row>
    <row r="745" spans="1:9" hidden="1" x14ac:dyDescent="0.25">
      <c r="A745" t="str">
        <f t="shared" si="24"/>
        <v xml:space="preserve">ISUZUTLD24 PANEL </v>
      </c>
      <c r="B745" s="117" t="s">
        <v>4322</v>
      </c>
      <c r="C745" s="118" t="s">
        <v>4525</v>
      </c>
      <c r="D745" s="119" t="s">
        <v>4454</v>
      </c>
      <c r="E745" s="118" t="s">
        <v>4685</v>
      </c>
      <c r="F745" s="117" t="s">
        <v>5199</v>
      </c>
      <c r="G745" s="118" t="s">
        <v>4630</v>
      </c>
      <c r="H745" s="120" t="str">
        <f t="shared" si="25"/>
        <v>03806107</v>
      </c>
      <c r="I745" s="185">
        <v>0</v>
      </c>
    </row>
    <row r="746" spans="1:9" hidden="1" x14ac:dyDescent="0.25">
      <c r="A746" t="str">
        <f t="shared" si="24"/>
        <v>ISUZUTROOPER</v>
      </c>
      <c r="B746" s="117" t="s">
        <v>4322</v>
      </c>
      <c r="C746" s="118" t="s">
        <v>4525</v>
      </c>
      <c r="D746" s="119" t="s">
        <v>4470</v>
      </c>
      <c r="E746" s="118" t="s">
        <v>4471</v>
      </c>
      <c r="F746" s="117" t="s">
        <v>5171</v>
      </c>
      <c r="G746" s="118" t="s">
        <v>4562</v>
      </c>
      <c r="H746" s="120" t="str">
        <f t="shared" si="25"/>
        <v>03802076</v>
      </c>
      <c r="I746" s="185">
        <v>0</v>
      </c>
    </row>
    <row r="747" spans="1:9" hidden="1" x14ac:dyDescent="0.25">
      <c r="A747" t="str">
        <f t="shared" si="24"/>
        <v>ISUZUUBS</v>
      </c>
      <c r="B747" s="117" t="s">
        <v>4322</v>
      </c>
      <c r="C747" s="118" t="s">
        <v>4525</v>
      </c>
      <c r="D747" s="119" t="s">
        <v>4470</v>
      </c>
      <c r="E747" s="118" t="s">
        <v>4471</v>
      </c>
      <c r="F747" s="117" t="s">
        <v>5172</v>
      </c>
      <c r="G747" s="118" t="s">
        <v>4563</v>
      </c>
      <c r="H747" s="120" t="str">
        <f t="shared" si="25"/>
        <v>03802077</v>
      </c>
      <c r="I747" s="185">
        <v>0</v>
      </c>
    </row>
    <row r="748" spans="1:9" hidden="1" x14ac:dyDescent="0.25">
      <c r="A748" t="str">
        <f t="shared" si="24"/>
        <v>ISUZUUT CAMIONETA</v>
      </c>
      <c r="B748" s="117" t="s">
        <v>4322</v>
      </c>
      <c r="C748" s="118" t="s">
        <v>4525</v>
      </c>
      <c r="D748" s="119" t="s">
        <v>4470</v>
      </c>
      <c r="E748" s="118" t="s">
        <v>4471</v>
      </c>
      <c r="F748" s="117" t="s">
        <v>5173</v>
      </c>
      <c r="G748" s="118" t="s">
        <v>4564</v>
      </c>
      <c r="H748" s="120" t="str">
        <f t="shared" si="25"/>
        <v>03802078</v>
      </c>
      <c r="I748" s="185">
        <v>0</v>
      </c>
    </row>
    <row r="749" spans="1:9" hidden="1" x14ac:dyDescent="0.25">
      <c r="A749" t="str">
        <f t="shared" si="24"/>
        <v>ISUZUWFR</v>
      </c>
      <c r="B749" s="117" t="s">
        <v>4322</v>
      </c>
      <c r="C749" s="118" t="s">
        <v>4525</v>
      </c>
      <c r="D749" s="119" t="s">
        <v>4451</v>
      </c>
      <c r="E749" s="118" t="s">
        <v>4487</v>
      </c>
      <c r="F749" s="117" t="s">
        <v>5249</v>
      </c>
      <c r="G749" s="118" t="s">
        <v>4486</v>
      </c>
      <c r="H749" s="120" t="str">
        <f t="shared" si="25"/>
        <v>03813008</v>
      </c>
      <c r="I749" s="185">
        <v>0</v>
      </c>
    </row>
    <row r="750" spans="1:9" hidden="1" x14ac:dyDescent="0.25">
      <c r="A750" t="str">
        <f t="shared" si="24"/>
        <v>ISUZUFRR33L-02</v>
      </c>
      <c r="B750" s="117" t="s">
        <v>4322</v>
      </c>
      <c r="C750" s="118" t="s">
        <v>4525</v>
      </c>
      <c r="D750" s="119" t="s">
        <v>4455</v>
      </c>
      <c r="E750" s="118" t="s">
        <v>4693</v>
      </c>
      <c r="F750" s="117" t="s">
        <v>5203</v>
      </c>
      <c r="G750" s="118" t="s">
        <v>4496</v>
      </c>
      <c r="H750" s="120" t="str">
        <f t="shared" si="25"/>
        <v>03808019</v>
      </c>
      <c r="I750" s="185">
        <v>0</v>
      </c>
    </row>
    <row r="751" spans="1:9" hidden="1" x14ac:dyDescent="0.25">
      <c r="A751" t="str">
        <f t="shared" si="24"/>
        <v>ISUZUFSR33L-02</v>
      </c>
      <c r="B751" s="117" t="s">
        <v>4322</v>
      </c>
      <c r="C751" s="118" t="s">
        <v>4690</v>
      </c>
      <c r="D751" s="119" t="s">
        <v>4456</v>
      </c>
      <c r="E751" s="118" t="s">
        <v>4414</v>
      </c>
      <c r="F751" s="117" t="s">
        <v>5871</v>
      </c>
      <c r="G751" s="118" t="s">
        <v>4925</v>
      </c>
      <c r="H751" s="120" t="str">
        <f t="shared" si="25"/>
        <v>09710112</v>
      </c>
      <c r="I751" s="185">
        <v>0</v>
      </c>
    </row>
    <row r="752" spans="1:9" hidden="1" x14ac:dyDescent="0.25">
      <c r="A752" t="str">
        <f t="shared" si="24"/>
        <v>ISUZUGGLZ8001</v>
      </c>
      <c r="B752" s="117" t="s">
        <v>4322</v>
      </c>
      <c r="C752" s="118" t="s">
        <v>4525</v>
      </c>
      <c r="D752" s="119" t="s">
        <v>4373</v>
      </c>
      <c r="E752" s="118" t="s">
        <v>4481</v>
      </c>
      <c r="F752" s="117" t="s">
        <v>5191</v>
      </c>
      <c r="G752" s="118" t="s">
        <v>5116</v>
      </c>
      <c r="H752" s="120" t="str">
        <f t="shared" si="25"/>
        <v>03805113</v>
      </c>
      <c r="I752" s="185">
        <v>0</v>
      </c>
    </row>
    <row r="753" spans="1:9" hidden="1" x14ac:dyDescent="0.25">
      <c r="A753" t="str">
        <f t="shared" si="24"/>
        <v>ISUZUNKR55E-16</v>
      </c>
      <c r="B753" s="117" t="s">
        <v>4322</v>
      </c>
      <c r="C753" s="118" t="s">
        <v>4525</v>
      </c>
      <c r="D753" s="119" t="s">
        <v>4454</v>
      </c>
      <c r="E753" s="118" t="s">
        <v>4685</v>
      </c>
      <c r="F753" s="117" t="s">
        <v>5194</v>
      </c>
      <c r="G753" s="118" t="s">
        <v>4523</v>
      </c>
      <c r="H753" s="120" t="str">
        <f t="shared" si="25"/>
        <v>03806036</v>
      </c>
      <c r="I753" s="185">
        <v>0</v>
      </c>
    </row>
    <row r="754" spans="1:9" hidden="1" x14ac:dyDescent="0.25">
      <c r="A754" t="str">
        <f t="shared" si="24"/>
        <v>ISUZUNPR66P</v>
      </c>
      <c r="B754" s="117" t="s">
        <v>4322</v>
      </c>
      <c r="C754" s="118" t="s">
        <v>4525</v>
      </c>
      <c r="D754" s="119" t="s">
        <v>4456</v>
      </c>
      <c r="E754" s="118" t="s">
        <v>4414</v>
      </c>
      <c r="F754" s="117" t="s">
        <v>5228</v>
      </c>
      <c r="G754" s="118" t="s">
        <v>4636</v>
      </c>
      <c r="H754" s="120" t="str">
        <f t="shared" si="25"/>
        <v>03810058</v>
      </c>
      <c r="I754" s="185">
        <v>0</v>
      </c>
    </row>
    <row r="755" spans="1:9" hidden="1" x14ac:dyDescent="0.25">
      <c r="A755" t="str">
        <f t="shared" si="24"/>
        <v>ISUZUTFS54H-20</v>
      </c>
      <c r="B755" s="117" t="s">
        <v>4322</v>
      </c>
      <c r="C755" s="118" t="s">
        <v>4525</v>
      </c>
      <c r="D755" s="119" t="s">
        <v>4373</v>
      </c>
      <c r="E755" s="118" t="s">
        <v>4481</v>
      </c>
      <c r="F755" s="117" t="s">
        <v>5174</v>
      </c>
      <c r="G755" s="118" t="s">
        <v>4528</v>
      </c>
      <c r="H755" s="120" t="str">
        <f t="shared" si="25"/>
        <v>03805040</v>
      </c>
      <c r="I755" s="185">
        <v>0</v>
      </c>
    </row>
    <row r="756" spans="1:9" hidden="1" x14ac:dyDescent="0.25">
      <c r="A756" t="str">
        <f t="shared" si="24"/>
        <v>JMCJX1021</v>
      </c>
      <c r="B756" s="117" t="s">
        <v>4398</v>
      </c>
      <c r="C756" s="118" t="s">
        <v>4950</v>
      </c>
      <c r="D756" s="119" t="s">
        <v>4373</v>
      </c>
      <c r="E756" s="118" t="s">
        <v>4481</v>
      </c>
      <c r="F756" s="117" t="s">
        <v>5877</v>
      </c>
      <c r="G756" s="118" t="s">
        <v>4466</v>
      </c>
      <c r="H756" s="120" t="str">
        <f t="shared" si="25"/>
        <v>15805002</v>
      </c>
      <c r="I756" s="185">
        <v>0</v>
      </c>
    </row>
    <row r="757" spans="1:9" hidden="1" x14ac:dyDescent="0.25">
      <c r="A757" t="str">
        <f t="shared" si="24"/>
        <v xml:space="preserve">JMCJX102106H PICK UP </v>
      </c>
      <c r="B757" s="117" t="s">
        <v>4398</v>
      </c>
      <c r="C757" s="118" t="s">
        <v>4950</v>
      </c>
      <c r="D757" s="119" t="s">
        <v>4373</v>
      </c>
      <c r="E757" s="118" t="s">
        <v>4481</v>
      </c>
      <c r="F757" s="117" t="s">
        <v>5878</v>
      </c>
      <c r="G757" s="118" t="s">
        <v>4498</v>
      </c>
      <c r="H757" s="120" t="str">
        <f t="shared" si="25"/>
        <v>15805016</v>
      </c>
      <c r="I757" s="185">
        <v>0</v>
      </c>
    </row>
    <row r="758" spans="1:9" hidden="1" x14ac:dyDescent="0.25">
      <c r="A758" t="str">
        <f t="shared" si="24"/>
        <v>JMCJX1021DSJ</v>
      </c>
      <c r="B758" s="117" t="s">
        <v>4398</v>
      </c>
      <c r="C758" s="118" t="s">
        <v>4950</v>
      </c>
      <c r="D758" s="119" t="s">
        <v>4373</v>
      </c>
      <c r="E758" s="118" t="s">
        <v>4481</v>
      </c>
      <c r="F758" s="117" t="s">
        <v>5879</v>
      </c>
      <c r="G758" s="118" t="s">
        <v>4496</v>
      </c>
      <c r="H758" s="120" t="str">
        <f t="shared" si="25"/>
        <v>15805019</v>
      </c>
      <c r="I758" s="185">
        <v>0</v>
      </c>
    </row>
    <row r="759" spans="1:9" hidden="1" x14ac:dyDescent="0.25">
      <c r="A759" t="str">
        <f t="shared" si="24"/>
        <v>JMCJX1032</v>
      </c>
      <c r="B759" s="117" t="s">
        <v>4398</v>
      </c>
      <c r="C759" s="118" t="s">
        <v>4950</v>
      </c>
      <c r="D759" s="119" t="s">
        <v>4454</v>
      </c>
      <c r="E759" s="118" t="s">
        <v>4685</v>
      </c>
      <c r="F759" s="117" t="s">
        <v>5880</v>
      </c>
      <c r="G759" s="118" t="s">
        <v>4472</v>
      </c>
      <c r="H759" s="120" t="str">
        <f t="shared" si="25"/>
        <v>15806003</v>
      </c>
      <c r="I759" s="185">
        <v>0</v>
      </c>
    </row>
    <row r="760" spans="1:9" hidden="1" x14ac:dyDescent="0.25">
      <c r="A760" t="str">
        <f t="shared" si="24"/>
        <v>JMCJX1032</v>
      </c>
      <c r="B760" s="117" t="s">
        <v>4398</v>
      </c>
      <c r="C760" s="118" t="s">
        <v>4950</v>
      </c>
      <c r="D760" s="119" t="s">
        <v>4373</v>
      </c>
      <c r="E760" s="118" t="s">
        <v>4481</v>
      </c>
      <c r="F760" s="117" t="s">
        <v>5880</v>
      </c>
      <c r="G760" s="118" t="s">
        <v>4472</v>
      </c>
      <c r="H760" s="120" t="str">
        <f t="shared" si="25"/>
        <v>15805003</v>
      </c>
      <c r="I760" s="185">
        <v>0</v>
      </c>
    </row>
    <row r="761" spans="1:9" hidden="1" x14ac:dyDescent="0.25">
      <c r="A761" t="str">
        <f t="shared" si="24"/>
        <v>JMCJX1043DB2</v>
      </c>
      <c r="B761" s="117" t="s">
        <v>4398</v>
      </c>
      <c r="C761" s="118" t="s">
        <v>4950</v>
      </c>
      <c r="D761" s="119" t="s">
        <v>4454</v>
      </c>
      <c r="E761" s="118" t="s">
        <v>4685</v>
      </c>
      <c r="F761" s="117" t="s">
        <v>5881</v>
      </c>
      <c r="G761" s="118" t="s">
        <v>4473</v>
      </c>
      <c r="H761" s="120" t="str">
        <f t="shared" si="25"/>
        <v>15806004</v>
      </c>
      <c r="I761" s="185">
        <v>0</v>
      </c>
    </row>
    <row r="762" spans="1:9" hidden="1" x14ac:dyDescent="0.25">
      <c r="A762" t="str">
        <f t="shared" si="24"/>
        <v>JMCJX1043DL2</v>
      </c>
      <c r="B762" s="117" t="s">
        <v>4398</v>
      </c>
      <c r="C762" s="118" t="s">
        <v>4950</v>
      </c>
      <c r="D762" s="119" t="s">
        <v>4455</v>
      </c>
      <c r="E762" s="118" t="s">
        <v>4693</v>
      </c>
      <c r="F762" s="117" t="s">
        <v>5882</v>
      </c>
      <c r="G762" s="118" t="s">
        <v>4474</v>
      </c>
      <c r="H762" s="120" t="str">
        <f t="shared" si="25"/>
        <v>15808005</v>
      </c>
      <c r="I762" s="185">
        <v>-0.15</v>
      </c>
    </row>
    <row r="763" spans="1:9" hidden="1" x14ac:dyDescent="0.25">
      <c r="A763" t="str">
        <f t="shared" si="24"/>
        <v>JMCJX1052TG2</v>
      </c>
      <c r="B763" s="117" t="s">
        <v>4398</v>
      </c>
      <c r="C763" s="118" t="s">
        <v>4950</v>
      </c>
      <c r="D763" s="119" t="s">
        <v>4455</v>
      </c>
      <c r="E763" s="118" t="s">
        <v>4693</v>
      </c>
      <c r="F763" s="117" t="s">
        <v>5884</v>
      </c>
      <c r="G763" s="118" t="s">
        <v>4476</v>
      </c>
      <c r="H763" s="120" t="str">
        <f t="shared" si="25"/>
        <v>15808009</v>
      </c>
      <c r="I763" s="185">
        <v>-0.15</v>
      </c>
    </row>
    <row r="764" spans="1:9" hidden="1" x14ac:dyDescent="0.25">
      <c r="A764" t="str">
        <f t="shared" si="24"/>
        <v>JMCJX3041D2</v>
      </c>
      <c r="B764" s="117" t="s">
        <v>4398</v>
      </c>
      <c r="C764" s="118" t="s">
        <v>4950</v>
      </c>
      <c r="D764" s="119" t="s">
        <v>4455</v>
      </c>
      <c r="E764" s="118" t="s">
        <v>4693</v>
      </c>
      <c r="F764" s="117" t="s">
        <v>5885</v>
      </c>
      <c r="G764" s="118" t="s">
        <v>4504</v>
      </c>
      <c r="H764" s="120" t="str">
        <f t="shared" si="25"/>
        <v>15808010</v>
      </c>
      <c r="I764" s="185">
        <v>-0.15</v>
      </c>
    </row>
    <row r="765" spans="1:9" hidden="1" x14ac:dyDescent="0.25">
      <c r="A765" t="str">
        <f t="shared" si="24"/>
        <v xml:space="preserve">JMCNHR LIGHT TRUCK </v>
      </c>
      <c r="B765" s="117" t="s">
        <v>4398</v>
      </c>
      <c r="C765" s="118" t="s">
        <v>4950</v>
      </c>
      <c r="D765" s="119" t="s">
        <v>4455</v>
      </c>
      <c r="E765" s="118" t="s">
        <v>4693</v>
      </c>
      <c r="F765" s="117" t="s">
        <v>5883</v>
      </c>
      <c r="G765" s="118" t="s">
        <v>4475</v>
      </c>
      <c r="H765" s="120" t="str">
        <f t="shared" si="25"/>
        <v>15808007</v>
      </c>
      <c r="I765" s="185">
        <v>0</v>
      </c>
    </row>
    <row r="766" spans="1:9" hidden="1" x14ac:dyDescent="0.25">
      <c r="A766" t="str">
        <f t="shared" si="24"/>
        <v>KENWORTH1200</v>
      </c>
      <c r="B766" s="117" t="s">
        <v>4354</v>
      </c>
      <c r="C766" s="118" t="s">
        <v>4532</v>
      </c>
      <c r="D766" s="119" t="s">
        <v>2140</v>
      </c>
      <c r="E766" s="118" t="s">
        <v>4571</v>
      </c>
      <c r="F766" s="117" t="s">
        <v>5251</v>
      </c>
      <c r="G766" s="118" t="s">
        <v>4469</v>
      </c>
      <c r="H766" s="120" t="str">
        <f t="shared" si="25"/>
        <v>04409001</v>
      </c>
      <c r="I766" s="185">
        <v>0</v>
      </c>
    </row>
    <row r="767" spans="1:9" hidden="1" x14ac:dyDescent="0.25">
      <c r="A767" t="str">
        <f t="shared" si="24"/>
        <v>KENWORTH12000</v>
      </c>
      <c r="B767" s="117" t="s">
        <v>4354</v>
      </c>
      <c r="C767" s="118" t="s">
        <v>4532</v>
      </c>
      <c r="D767" s="119" t="s">
        <v>2140</v>
      </c>
      <c r="E767" s="118" t="s">
        <v>4571</v>
      </c>
      <c r="F767" s="117" t="s">
        <v>5252</v>
      </c>
      <c r="G767" s="118" t="s">
        <v>4466</v>
      </c>
      <c r="H767" s="120" t="str">
        <f t="shared" si="25"/>
        <v>04409002</v>
      </c>
      <c r="I767" s="185">
        <v>0</v>
      </c>
    </row>
    <row r="768" spans="1:9" hidden="1" x14ac:dyDescent="0.25">
      <c r="A768" t="str">
        <f t="shared" ref="A768:A831" si="26">CONCATENATE(B768,F768)</f>
        <v xml:space="preserve">KENWORTHBOX TRUCK MULA </v>
      </c>
      <c r="B768" s="117" t="s">
        <v>4354</v>
      </c>
      <c r="C768" s="118" t="s">
        <v>4532</v>
      </c>
      <c r="D768" s="119" t="s">
        <v>2140</v>
      </c>
      <c r="E768" s="118" t="s">
        <v>4571</v>
      </c>
      <c r="F768" s="117" t="s">
        <v>5255</v>
      </c>
      <c r="G768" s="118" t="s">
        <v>4476</v>
      </c>
      <c r="H768" s="120" t="str">
        <f t="shared" si="25"/>
        <v>04409009</v>
      </c>
      <c r="I768" s="185">
        <v>0</v>
      </c>
    </row>
    <row r="769" spans="1:9" hidden="1" x14ac:dyDescent="0.25">
      <c r="A769" t="str">
        <f t="shared" si="26"/>
        <v>KENWORTHC500A</v>
      </c>
      <c r="B769" s="117" t="s">
        <v>4354</v>
      </c>
      <c r="C769" s="118" t="s">
        <v>4532</v>
      </c>
      <c r="D769" s="119" t="s">
        <v>2140</v>
      </c>
      <c r="E769" s="118" t="s">
        <v>4571</v>
      </c>
      <c r="F769" s="117" t="s">
        <v>5253</v>
      </c>
      <c r="G769" s="118" t="s">
        <v>4473</v>
      </c>
      <c r="H769" s="120" t="str">
        <f t="shared" ref="H769:H832" si="27">CONCATENATE(C769,E769,G769)</f>
        <v>04409004</v>
      </c>
      <c r="I769" s="185">
        <v>0</v>
      </c>
    </row>
    <row r="770" spans="1:9" hidden="1" x14ac:dyDescent="0.25">
      <c r="A770" t="str">
        <f t="shared" si="26"/>
        <v>KENWORTHK10</v>
      </c>
      <c r="B770" s="117" t="s">
        <v>4354</v>
      </c>
      <c r="C770" s="118" t="s">
        <v>4532</v>
      </c>
      <c r="D770" s="119" t="s">
        <v>2140</v>
      </c>
      <c r="E770" s="118" t="s">
        <v>4571</v>
      </c>
      <c r="F770" s="117" t="s">
        <v>4644</v>
      </c>
      <c r="G770" s="118" t="s">
        <v>4504</v>
      </c>
      <c r="H770" s="120" t="str">
        <f t="shared" si="27"/>
        <v>04409010</v>
      </c>
      <c r="I770" s="185">
        <v>0</v>
      </c>
    </row>
    <row r="771" spans="1:9" hidden="1" x14ac:dyDescent="0.25">
      <c r="A771" t="str">
        <f t="shared" si="26"/>
        <v>KENWORTHK100</v>
      </c>
      <c r="B771" s="117" t="s">
        <v>4354</v>
      </c>
      <c r="C771" s="118" t="s">
        <v>4532</v>
      </c>
      <c r="D771" s="119" t="s">
        <v>2140</v>
      </c>
      <c r="E771" s="118" t="s">
        <v>4571</v>
      </c>
      <c r="F771" s="117" t="s">
        <v>5256</v>
      </c>
      <c r="G771" s="118" t="s">
        <v>4492</v>
      </c>
      <c r="H771" s="120" t="str">
        <f t="shared" si="27"/>
        <v>04409011</v>
      </c>
      <c r="I771" s="185">
        <v>0</v>
      </c>
    </row>
    <row r="772" spans="1:9" hidden="1" x14ac:dyDescent="0.25">
      <c r="A772" t="str">
        <f t="shared" si="26"/>
        <v>KENWORTHK100E</v>
      </c>
      <c r="B772" s="117" t="s">
        <v>4354</v>
      </c>
      <c r="C772" s="118" t="s">
        <v>4532</v>
      </c>
      <c r="D772" s="119" t="s">
        <v>2140</v>
      </c>
      <c r="E772" s="118" t="s">
        <v>4571</v>
      </c>
      <c r="F772" s="117" t="s">
        <v>5257</v>
      </c>
      <c r="G772" s="118" t="s">
        <v>4477</v>
      </c>
      <c r="H772" s="120" t="str">
        <f t="shared" si="27"/>
        <v>04409012</v>
      </c>
      <c r="I772" s="185">
        <v>0</v>
      </c>
    </row>
    <row r="773" spans="1:9" hidden="1" x14ac:dyDescent="0.25">
      <c r="A773" t="str">
        <f t="shared" si="26"/>
        <v>KENWORTHK150</v>
      </c>
      <c r="B773" s="117" t="s">
        <v>4354</v>
      </c>
      <c r="C773" s="118" t="s">
        <v>4532</v>
      </c>
      <c r="D773" s="119" t="s">
        <v>2140</v>
      </c>
      <c r="E773" s="118" t="s">
        <v>4571</v>
      </c>
      <c r="F773" s="117" t="s">
        <v>5254</v>
      </c>
      <c r="G773" s="118" t="s">
        <v>4474</v>
      </c>
      <c r="H773" s="120" t="str">
        <f t="shared" si="27"/>
        <v>04409005</v>
      </c>
      <c r="I773" s="185">
        <v>0</v>
      </c>
    </row>
    <row r="774" spans="1:9" hidden="1" x14ac:dyDescent="0.25">
      <c r="A774" t="str">
        <f t="shared" si="26"/>
        <v>KENWORTHMULA</v>
      </c>
      <c r="B774" s="124" t="s">
        <v>4354</v>
      </c>
      <c r="C774" s="124" t="s">
        <v>4532</v>
      </c>
      <c r="D774" s="125" t="s">
        <v>2140</v>
      </c>
      <c r="E774" s="121" t="s">
        <v>4571</v>
      </c>
      <c r="F774" s="124" t="s">
        <v>2141</v>
      </c>
      <c r="G774" s="124" t="s">
        <v>4516</v>
      </c>
      <c r="H774" s="120" t="str">
        <f t="shared" si="27"/>
        <v>04409030</v>
      </c>
      <c r="I774" s="185">
        <v>0</v>
      </c>
    </row>
    <row r="775" spans="1:9" hidden="1" x14ac:dyDescent="0.25">
      <c r="A775" t="str">
        <f t="shared" si="26"/>
        <v>KENWORTHT200</v>
      </c>
      <c r="B775" s="117" t="s">
        <v>4354</v>
      </c>
      <c r="C775" s="118" t="s">
        <v>4532</v>
      </c>
      <c r="D775" s="119" t="s">
        <v>2140</v>
      </c>
      <c r="E775" s="118" t="s">
        <v>4571</v>
      </c>
      <c r="F775" s="117" t="s">
        <v>5258</v>
      </c>
      <c r="G775" s="118" t="s">
        <v>4493</v>
      </c>
      <c r="H775" s="120" t="str">
        <f t="shared" si="27"/>
        <v>04409013</v>
      </c>
      <c r="I775" s="185">
        <v>0</v>
      </c>
    </row>
    <row r="776" spans="1:9" hidden="1" x14ac:dyDescent="0.25">
      <c r="A776" t="str">
        <f t="shared" si="26"/>
        <v>KENWORTHT2000</v>
      </c>
      <c r="B776" s="117" t="s">
        <v>4354</v>
      </c>
      <c r="C776" s="118" t="s">
        <v>4532</v>
      </c>
      <c r="D776" s="119" t="s">
        <v>2140</v>
      </c>
      <c r="E776" s="118" t="s">
        <v>4571</v>
      </c>
      <c r="F776" s="117" t="s">
        <v>5259</v>
      </c>
      <c r="G776" s="118" t="s">
        <v>4494</v>
      </c>
      <c r="H776" s="120" t="str">
        <f t="shared" si="27"/>
        <v>04409014</v>
      </c>
      <c r="I776" s="185">
        <v>0</v>
      </c>
    </row>
    <row r="777" spans="1:9" hidden="1" x14ac:dyDescent="0.25">
      <c r="A777" t="str">
        <f t="shared" si="26"/>
        <v>KENWORTHT400</v>
      </c>
      <c r="B777" s="117" t="s">
        <v>4354</v>
      </c>
      <c r="C777" s="118" t="s">
        <v>4532</v>
      </c>
      <c r="D777" s="119" t="s">
        <v>4376</v>
      </c>
      <c r="E777" s="118" t="s">
        <v>4704</v>
      </c>
      <c r="F777" s="117" t="s">
        <v>5271</v>
      </c>
      <c r="G777" s="118" t="s">
        <v>4514</v>
      </c>
      <c r="H777" s="120" t="str">
        <f t="shared" si="27"/>
        <v>04411028</v>
      </c>
      <c r="I777" s="185">
        <v>0</v>
      </c>
    </row>
    <row r="778" spans="1:9" hidden="1" x14ac:dyDescent="0.25">
      <c r="A778" t="str">
        <f t="shared" si="26"/>
        <v>KENWORTHT600</v>
      </c>
      <c r="B778" s="117" t="s">
        <v>4354</v>
      </c>
      <c r="C778" s="118" t="s">
        <v>4532</v>
      </c>
      <c r="D778" s="119" t="s">
        <v>2140</v>
      </c>
      <c r="E778" s="118" t="s">
        <v>4571</v>
      </c>
      <c r="F778" s="117" t="s">
        <v>5260</v>
      </c>
      <c r="G778" s="118" t="s">
        <v>4497</v>
      </c>
      <c r="H778" s="120" t="str">
        <f t="shared" si="27"/>
        <v>04409015</v>
      </c>
      <c r="I778" s="185">
        <v>0</v>
      </c>
    </row>
    <row r="779" spans="1:9" hidden="1" x14ac:dyDescent="0.25">
      <c r="A779" t="str">
        <f t="shared" si="26"/>
        <v>KENWORTHT600A</v>
      </c>
      <c r="B779" s="117" t="s">
        <v>4354</v>
      </c>
      <c r="C779" s="118" t="s">
        <v>4532</v>
      </c>
      <c r="D779" s="119" t="s">
        <v>2140</v>
      </c>
      <c r="E779" s="118" t="s">
        <v>4571</v>
      </c>
      <c r="F779" s="117" t="s">
        <v>5261</v>
      </c>
      <c r="G779" s="118" t="s">
        <v>4498</v>
      </c>
      <c r="H779" s="120" t="str">
        <f t="shared" si="27"/>
        <v>04409016</v>
      </c>
      <c r="I779" s="185">
        <v>0</v>
      </c>
    </row>
    <row r="780" spans="1:9" hidden="1" x14ac:dyDescent="0.25">
      <c r="A780" t="str">
        <f t="shared" si="26"/>
        <v>KENWORTHT600B</v>
      </c>
      <c r="B780" s="117" t="s">
        <v>4354</v>
      </c>
      <c r="C780" s="118" t="s">
        <v>4532</v>
      </c>
      <c r="D780" s="119" t="s">
        <v>2140</v>
      </c>
      <c r="E780" s="118" t="s">
        <v>4571</v>
      </c>
      <c r="F780" s="117" t="s">
        <v>5262</v>
      </c>
      <c r="G780" s="118" t="s">
        <v>4499</v>
      </c>
      <c r="H780" s="120" t="str">
        <f t="shared" si="27"/>
        <v>04409017</v>
      </c>
      <c r="I780" s="185">
        <v>0</v>
      </c>
    </row>
    <row r="781" spans="1:9" hidden="1" x14ac:dyDescent="0.25">
      <c r="A781" t="str">
        <f t="shared" si="26"/>
        <v>KENWORTHT80</v>
      </c>
      <c r="B781" s="117" t="s">
        <v>4354</v>
      </c>
      <c r="C781" s="118" t="s">
        <v>4532</v>
      </c>
      <c r="D781" s="119" t="s">
        <v>2140</v>
      </c>
      <c r="E781" s="118" t="s">
        <v>4571</v>
      </c>
      <c r="F781" s="117" t="s">
        <v>5263</v>
      </c>
      <c r="G781" s="118" t="s">
        <v>4495</v>
      </c>
      <c r="H781" s="120" t="str">
        <f t="shared" si="27"/>
        <v>04409018</v>
      </c>
      <c r="I781" s="185">
        <v>0</v>
      </c>
    </row>
    <row r="782" spans="1:9" hidden="1" x14ac:dyDescent="0.25">
      <c r="A782" t="str">
        <f t="shared" si="26"/>
        <v>KENWORTHT800</v>
      </c>
      <c r="B782" s="117" t="s">
        <v>4354</v>
      </c>
      <c r="C782" s="118" t="s">
        <v>4532</v>
      </c>
      <c r="D782" s="119" t="s">
        <v>2140</v>
      </c>
      <c r="E782" s="118" t="s">
        <v>4571</v>
      </c>
      <c r="F782" s="117" t="s">
        <v>5264</v>
      </c>
      <c r="G782" s="118" t="s">
        <v>4496</v>
      </c>
      <c r="H782" s="120" t="str">
        <f t="shared" si="27"/>
        <v>04409019</v>
      </c>
      <c r="I782" s="185">
        <v>0</v>
      </c>
    </row>
    <row r="783" spans="1:9" hidden="1" x14ac:dyDescent="0.25">
      <c r="A783" t="str">
        <f t="shared" si="26"/>
        <v>KENWORTHT8000</v>
      </c>
      <c r="B783" s="117" t="s">
        <v>4354</v>
      </c>
      <c r="C783" s="118" t="s">
        <v>4532</v>
      </c>
      <c r="D783" s="119" t="s">
        <v>2140</v>
      </c>
      <c r="E783" s="118" t="s">
        <v>4571</v>
      </c>
      <c r="F783" s="117" t="s">
        <v>5265</v>
      </c>
      <c r="G783" s="118" t="s">
        <v>4507</v>
      </c>
      <c r="H783" s="120" t="str">
        <f t="shared" si="27"/>
        <v>04409020</v>
      </c>
      <c r="I783" s="185">
        <v>0</v>
      </c>
    </row>
    <row r="784" spans="1:9" hidden="1" x14ac:dyDescent="0.25">
      <c r="A784" t="str">
        <f t="shared" si="26"/>
        <v xml:space="preserve">KENWORTHT800B </v>
      </c>
      <c r="B784" s="117" t="s">
        <v>4354</v>
      </c>
      <c r="C784" s="118" t="s">
        <v>4532</v>
      </c>
      <c r="D784" s="119" t="s">
        <v>2140</v>
      </c>
      <c r="E784" s="118" t="s">
        <v>4571</v>
      </c>
      <c r="F784" s="117" t="s">
        <v>5266</v>
      </c>
      <c r="G784" s="118" t="s">
        <v>4508</v>
      </c>
      <c r="H784" s="120" t="str">
        <f t="shared" si="27"/>
        <v>04409021</v>
      </c>
      <c r="I784" s="185">
        <v>0</v>
      </c>
    </row>
    <row r="785" spans="1:9" hidden="1" x14ac:dyDescent="0.25">
      <c r="A785" t="str">
        <f t="shared" si="26"/>
        <v>KENWORTHTR</v>
      </c>
      <c r="B785" s="117" t="s">
        <v>4354</v>
      </c>
      <c r="C785" s="118" t="s">
        <v>4532</v>
      </c>
      <c r="D785" s="119" t="s">
        <v>2140</v>
      </c>
      <c r="E785" s="118" t="s">
        <v>4571</v>
      </c>
      <c r="F785" s="117" t="s">
        <v>5270</v>
      </c>
      <c r="G785" s="118" t="s">
        <v>4515</v>
      </c>
      <c r="H785" s="120" t="str">
        <f t="shared" si="27"/>
        <v>04409029</v>
      </c>
      <c r="I785" s="185">
        <v>0</v>
      </c>
    </row>
    <row r="786" spans="1:9" hidden="1" x14ac:dyDescent="0.25">
      <c r="A786" t="str">
        <f t="shared" si="26"/>
        <v>KENWORTHTRUCK</v>
      </c>
      <c r="B786" s="124" t="s">
        <v>4354</v>
      </c>
      <c r="C786" s="124" t="s">
        <v>4532</v>
      </c>
      <c r="D786" s="125" t="s">
        <v>2140</v>
      </c>
      <c r="E786" s="124" t="s">
        <v>4571</v>
      </c>
      <c r="F786" s="124" t="s">
        <v>4947</v>
      </c>
      <c r="G786" s="124" t="s">
        <v>4517</v>
      </c>
      <c r="H786" s="120" t="str">
        <f t="shared" si="27"/>
        <v>04409031</v>
      </c>
      <c r="I786" s="185">
        <v>0</v>
      </c>
    </row>
    <row r="787" spans="1:9" hidden="1" x14ac:dyDescent="0.25">
      <c r="A787" t="str">
        <f t="shared" si="26"/>
        <v>KENWORTHW900</v>
      </c>
      <c r="B787" s="117" t="s">
        <v>4354</v>
      </c>
      <c r="C787" s="118" t="s">
        <v>4532</v>
      </c>
      <c r="D787" s="119" t="s">
        <v>2140</v>
      </c>
      <c r="E787" s="118" t="s">
        <v>4571</v>
      </c>
      <c r="F787" s="117" t="s">
        <v>5267</v>
      </c>
      <c r="G787" s="118" t="s">
        <v>4510</v>
      </c>
      <c r="H787" s="120" t="str">
        <f t="shared" si="27"/>
        <v>04409024</v>
      </c>
      <c r="I787" s="185">
        <v>0</v>
      </c>
    </row>
    <row r="788" spans="1:9" hidden="1" x14ac:dyDescent="0.25">
      <c r="A788" t="str">
        <f t="shared" si="26"/>
        <v>KENWORTHW900B</v>
      </c>
      <c r="B788" s="117" t="s">
        <v>4354</v>
      </c>
      <c r="C788" s="118" t="s">
        <v>4532</v>
      </c>
      <c r="D788" s="119" t="s">
        <v>2140</v>
      </c>
      <c r="E788" s="118" t="s">
        <v>4571</v>
      </c>
      <c r="F788" s="117" t="s">
        <v>5268</v>
      </c>
      <c r="G788" s="118" t="s">
        <v>4511</v>
      </c>
      <c r="H788" s="120" t="str">
        <f t="shared" si="27"/>
        <v>04409025</v>
      </c>
      <c r="I788" s="185">
        <v>0</v>
      </c>
    </row>
    <row r="789" spans="1:9" hidden="1" x14ac:dyDescent="0.25">
      <c r="A789" t="str">
        <f t="shared" si="26"/>
        <v>KENWORTHWF900B</v>
      </c>
      <c r="B789" s="117" t="s">
        <v>4354</v>
      </c>
      <c r="C789" s="118" t="s">
        <v>4532</v>
      </c>
      <c r="D789" s="119" t="s">
        <v>2140</v>
      </c>
      <c r="E789" s="118" t="s">
        <v>4571</v>
      </c>
      <c r="F789" s="117" t="s">
        <v>5269</v>
      </c>
      <c r="G789" s="118" t="s">
        <v>4512</v>
      </c>
      <c r="H789" s="120" t="str">
        <f t="shared" si="27"/>
        <v>04409026</v>
      </c>
      <c r="I789" s="185">
        <v>0</v>
      </c>
    </row>
    <row r="790" spans="1:9" hidden="1" x14ac:dyDescent="0.25">
      <c r="A790" t="str">
        <f t="shared" si="26"/>
        <v>KIAASIA</v>
      </c>
      <c r="B790" s="117" t="s">
        <v>4336</v>
      </c>
      <c r="C790" s="118" t="s">
        <v>4534</v>
      </c>
      <c r="D790" s="119" t="s">
        <v>4451</v>
      </c>
      <c r="E790" s="118" t="s">
        <v>4487</v>
      </c>
      <c r="F790" s="117" t="s">
        <v>4323</v>
      </c>
      <c r="G790" s="118" t="s">
        <v>4532</v>
      </c>
      <c r="H790" s="120" t="str">
        <f t="shared" si="27"/>
        <v>04613044</v>
      </c>
      <c r="I790" s="185">
        <v>0</v>
      </c>
    </row>
    <row r="791" spans="1:9" hidden="1" x14ac:dyDescent="0.25">
      <c r="A791" t="str">
        <f t="shared" si="26"/>
        <v>KIAAVELLA</v>
      </c>
      <c r="B791" s="117" t="s">
        <v>4336</v>
      </c>
      <c r="C791" s="118" t="s">
        <v>4534</v>
      </c>
      <c r="D791" s="119" t="s">
        <v>4467</v>
      </c>
      <c r="E791" s="118" t="s">
        <v>4468</v>
      </c>
      <c r="F791" s="117" t="s">
        <v>5272</v>
      </c>
      <c r="G791" s="118" t="s">
        <v>4469</v>
      </c>
      <c r="H791" s="120" t="str">
        <f t="shared" si="27"/>
        <v>04601001</v>
      </c>
      <c r="I791" s="185">
        <v>0</v>
      </c>
    </row>
    <row r="792" spans="1:9" hidden="1" x14ac:dyDescent="0.25">
      <c r="A792" t="str">
        <f t="shared" si="26"/>
        <v>KIABESTA</v>
      </c>
      <c r="B792" s="117" t="s">
        <v>4336</v>
      </c>
      <c r="C792" s="118" t="s">
        <v>4534</v>
      </c>
      <c r="D792" s="119" t="s">
        <v>4451</v>
      </c>
      <c r="E792" s="118" t="s">
        <v>4487</v>
      </c>
      <c r="F792" s="117" t="s">
        <v>5314</v>
      </c>
      <c r="G792" s="118" t="s">
        <v>4512</v>
      </c>
      <c r="H792" s="120" t="str">
        <f t="shared" si="27"/>
        <v>04613026</v>
      </c>
      <c r="I792" s="185">
        <v>0</v>
      </c>
    </row>
    <row r="793" spans="1:9" hidden="1" x14ac:dyDescent="0.25">
      <c r="A793" t="str">
        <f t="shared" si="26"/>
        <v>KIABONGO</v>
      </c>
      <c r="B793" s="117" t="s">
        <v>4336</v>
      </c>
      <c r="C793" s="118" t="s">
        <v>4534</v>
      </c>
      <c r="D793" s="119" t="s">
        <v>4454</v>
      </c>
      <c r="E793" s="118" t="s">
        <v>4685</v>
      </c>
      <c r="F793" s="117" t="s">
        <v>5299</v>
      </c>
      <c r="G793" s="118" t="s">
        <v>4514</v>
      </c>
      <c r="H793" s="120" t="str">
        <f t="shared" si="27"/>
        <v>04606028</v>
      </c>
      <c r="I793" s="185">
        <v>0</v>
      </c>
    </row>
    <row r="794" spans="1:9" hidden="1" x14ac:dyDescent="0.25">
      <c r="A794" t="str">
        <f t="shared" si="26"/>
        <v>KIABORREGO</v>
      </c>
      <c r="B794" s="117" t="s">
        <v>4336</v>
      </c>
      <c r="C794" s="118" t="s">
        <v>4534</v>
      </c>
      <c r="D794" s="119" t="s">
        <v>4470</v>
      </c>
      <c r="E794" s="118" t="s">
        <v>4471</v>
      </c>
      <c r="F794" s="117" t="s">
        <v>5293</v>
      </c>
      <c r="G794" s="118" t="s">
        <v>4533</v>
      </c>
      <c r="H794" s="120" t="str">
        <f t="shared" si="27"/>
        <v>04602045</v>
      </c>
      <c r="I794" s="185">
        <v>0</v>
      </c>
    </row>
    <row r="795" spans="1:9" hidden="1" x14ac:dyDescent="0.25">
      <c r="A795" t="str">
        <f t="shared" si="26"/>
        <v>KIACAPITAL</v>
      </c>
      <c r="B795" s="117" t="s">
        <v>4336</v>
      </c>
      <c r="C795" s="118" t="s">
        <v>4534</v>
      </c>
      <c r="D795" s="119" t="s">
        <v>4467</v>
      </c>
      <c r="E795" s="118" t="s">
        <v>4468</v>
      </c>
      <c r="F795" s="117" t="s">
        <v>5273</v>
      </c>
      <c r="G795" s="118" t="s">
        <v>4466</v>
      </c>
      <c r="H795" s="120" t="str">
        <f t="shared" si="27"/>
        <v>04601002</v>
      </c>
      <c r="I795" s="185">
        <v>0</v>
      </c>
    </row>
    <row r="796" spans="1:9" hidden="1" x14ac:dyDescent="0.25">
      <c r="A796" t="str">
        <f t="shared" si="26"/>
        <v>KIACARENS</v>
      </c>
      <c r="B796" s="117" t="s">
        <v>4336</v>
      </c>
      <c r="C796" s="118" t="s">
        <v>4534</v>
      </c>
      <c r="D796" s="119" t="s">
        <v>4470</v>
      </c>
      <c r="E796" s="118" t="s">
        <v>4471</v>
      </c>
      <c r="F796" s="117" t="s">
        <v>5294</v>
      </c>
      <c r="G796" s="118" t="s">
        <v>4534</v>
      </c>
      <c r="H796" s="120" t="str">
        <f t="shared" si="27"/>
        <v>04602046</v>
      </c>
      <c r="I796" s="185">
        <v>0</v>
      </c>
    </row>
    <row r="797" spans="1:9" hidden="1" x14ac:dyDescent="0.25">
      <c r="A797" t="str">
        <f t="shared" si="26"/>
        <v>KIACARNIVAL</v>
      </c>
      <c r="B797" s="117" t="s">
        <v>4336</v>
      </c>
      <c r="C797" s="118" t="s">
        <v>4534</v>
      </c>
      <c r="D797" s="119" t="s">
        <v>4470</v>
      </c>
      <c r="E797" s="118" t="s">
        <v>4471</v>
      </c>
      <c r="F797" s="117" t="s">
        <v>5295</v>
      </c>
      <c r="G797" s="118" t="s">
        <v>4535</v>
      </c>
      <c r="H797" s="120" t="str">
        <f t="shared" si="27"/>
        <v>04602047</v>
      </c>
      <c r="I797" s="185">
        <v>0</v>
      </c>
    </row>
    <row r="798" spans="1:9" hidden="1" x14ac:dyDescent="0.25">
      <c r="A798" t="str">
        <f t="shared" si="26"/>
        <v>KIACERATO</v>
      </c>
      <c r="B798" s="117" t="s">
        <v>4336</v>
      </c>
      <c r="C798" s="118" t="s">
        <v>4534</v>
      </c>
      <c r="D798" s="119" t="s">
        <v>4467</v>
      </c>
      <c r="E798" s="118" t="s">
        <v>4468</v>
      </c>
      <c r="F798" s="117" t="s">
        <v>5274</v>
      </c>
      <c r="G798" s="118" t="s">
        <v>4472</v>
      </c>
      <c r="H798" s="120" t="str">
        <f t="shared" si="27"/>
        <v>04601003</v>
      </c>
      <c r="I798" s="185">
        <v>0</v>
      </c>
    </row>
    <row r="799" spans="1:9" hidden="1" x14ac:dyDescent="0.25">
      <c r="A799" t="str">
        <f t="shared" si="26"/>
        <v>KIACERES</v>
      </c>
      <c r="B799" s="117" t="s">
        <v>4336</v>
      </c>
      <c r="C799" s="118" t="s">
        <v>4534</v>
      </c>
      <c r="D799" s="119" t="s">
        <v>4454</v>
      </c>
      <c r="E799" s="118" t="s">
        <v>4685</v>
      </c>
      <c r="F799" s="117" t="s">
        <v>5300</v>
      </c>
      <c r="G799" s="118" t="s">
        <v>4515</v>
      </c>
      <c r="H799" s="120" t="str">
        <f t="shared" si="27"/>
        <v>04606029</v>
      </c>
      <c r="I799" s="185">
        <v>0</v>
      </c>
    </row>
    <row r="800" spans="1:9" hidden="1" x14ac:dyDescent="0.25">
      <c r="A800" t="str">
        <f t="shared" si="26"/>
        <v>KIACLARUS</v>
      </c>
      <c r="B800" s="117" t="s">
        <v>4336</v>
      </c>
      <c r="C800" s="118" t="s">
        <v>4534</v>
      </c>
      <c r="D800" s="119" t="s">
        <v>4467</v>
      </c>
      <c r="E800" s="118" t="s">
        <v>4468</v>
      </c>
      <c r="F800" s="117" t="s">
        <v>5275</v>
      </c>
      <c r="G800" s="118" t="s">
        <v>4474</v>
      </c>
      <c r="H800" s="120" t="str">
        <f t="shared" si="27"/>
        <v>04601005</v>
      </c>
      <c r="I800" s="185">
        <v>0</v>
      </c>
    </row>
    <row r="801" spans="1:9" hidden="1" x14ac:dyDescent="0.25">
      <c r="A801" t="str">
        <f t="shared" si="26"/>
        <v>KIADELTA</v>
      </c>
      <c r="B801" s="117" t="s">
        <v>4336</v>
      </c>
      <c r="C801" s="118" t="s">
        <v>4534</v>
      </c>
      <c r="D801" s="119" t="s">
        <v>4467</v>
      </c>
      <c r="E801" s="118" t="s">
        <v>4468</v>
      </c>
      <c r="F801" s="117" t="s">
        <v>4732</v>
      </c>
      <c r="G801" s="118" t="s">
        <v>4483</v>
      </c>
      <c r="H801" s="120" t="str">
        <f t="shared" si="27"/>
        <v>04601006</v>
      </c>
      <c r="I801" s="185">
        <v>0</v>
      </c>
    </row>
    <row r="802" spans="1:9" hidden="1" x14ac:dyDescent="0.25">
      <c r="A802" t="str">
        <f t="shared" si="26"/>
        <v xml:space="preserve">KIAELAN </v>
      </c>
      <c r="B802" s="117" t="s">
        <v>4336</v>
      </c>
      <c r="C802" s="118" t="s">
        <v>4534</v>
      </c>
      <c r="D802" s="119" t="s">
        <v>4467</v>
      </c>
      <c r="E802" s="118" t="s">
        <v>4468</v>
      </c>
      <c r="F802" s="117" t="s">
        <v>5276</v>
      </c>
      <c r="G802" s="118" t="s">
        <v>4475</v>
      </c>
      <c r="H802" s="120" t="str">
        <f t="shared" si="27"/>
        <v>04601007</v>
      </c>
      <c r="I802" s="185">
        <v>0</v>
      </c>
    </row>
    <row r="803" spans="1:9" hidden="1" x14ac:dyDescent="0.25">
      <c r="A803" t="str">
        <f t="shared" si="26"/>
        <v>KIAENTERPRISE</v>
      </c>
      <c r="B803" s="117" t="s">
        <v>4336</v>
      </c>
      <c r="C803" s="118" t="s">
        <v>4534</v>
      </c>
      <c r="D803" s="119" t="s">
        <v>4467</v>
      </c>
      <c r="E803" s="118" t="s">
        <v>4468</v>
      </c>
      <c r="F803" s="117" t="s">
        <v>5277</v>
      </c>
      <c r="G803" s="118" t="s">
        <v>4486</v>
      </c>
      <c r="H803" s="120" t="str">
        <f t="shared" si="27"/>
        <v>04601008</v>
      </c>
      <c r="I803" s="185">
        <v>0</v>
      </c>
    </row>
    <row r="804" spans="1:9" hidden="1" x14ac:dyDescent="0.25">
      <c r="A804" t="str">
        <f t="shared" si="26"/>
        <v>KIAGRANDBIRD</v>
      </c>
      <c r="B804" s="117" t="s">
        <v>4336</v>
      </c>
      <c r="C804" s="118" t="s">
        <v>4534</v>
      </c>
      <c r="D804" s="119" t="s">
        <v>4453</v>
      </c>
      <c r="E804" s="118" t="s">
        <v>4489</v>
      </c>
      <c r="F804" s="117" t="s">
        <v>5317</v>
      </c>
      <c r="G804" s="118" t="s">
        <v>4545</v>
      </c>
      <c r="H804" s="120" t="str">
        <f t="shared" si="27"/>
        <v>04615061</v>
      </c>
      <c r="I804" s="185">
        <v>0.05</v>
      </c>
    </row>
    <row r="805" spans="1:9" hidden="1" x14ac:dyDescent="0.25">
      <c r="A805" t="str">
        <f t="shared" si="26"/>
        <v>KIAIMAGEN</v>
      </c>
      <c r="B805" s="124" t="s">
        <v>4336</v>
      </c>
      <c r="C805" s="124" t="s">
        <v>4534</v>
      </c>
      <c r="D805" s="125" t="s">
        <v>4467</v>
      </c>
      <c r="E805" s="124" t="s">
        <v>4468</v>
      </c>
      <c r="F805" s="124" t="s">
        <v>5956</v>
      </c>
      <c r="G805" s="124" t="s">
        <v>4551</v>
      </c>
      <c r="H805" s="120" t="str">
        <f t="shared" si="27"/>
        <v>04601064</v>
      </c>
      <c r="I805" s="185">
        <v>0</v>
      </c>
    </row>
    <row r="806" spans="1:9" hidden="1" x14ac:dyDescent="0.25">
      <c r="A806" t="str">
        <f t="shared" si="26"/>
        <v>KIAK 3500255</v>
      </c>
      <c r="B806" s="117" t="s">
        <v>4336</v>
      </c>
      <c r="C806" s="118" t="s">
        <v>4534</v>
      </c>
      <c r="D806" s="119" t="s">
        <v>4455</v>
      </c>
      <c r="E806" s="118" t="s">
        <v>4693</v>
      </c>
      <c r="F806" s="117" t="s">
        <v>5308</v>
      </c>
      <c r="G806" s="118" t="s">
        <v>4516</v>
      </c>
      <c r="H806" s="120" t="str">
        <f t="shared" si="27"/>
        <v>04608030</v>
      </c>
      <c r="I806" s="185">
        <v>0</v>
      </c>
    </row>
    <row r="807" spans="1:9" hidden="1" x14ac:dyDescent="0.25">
      <c r="A807" t="str">
        <f t="shared" si="26"/>
        <v>KIAK1400</v>
      </c>
      <c r="B807" s="117" t="s">
        <v>4336</v>
      </c>
      <c r="C807" s="118" t="s">
        <v>4534</v>
      </c>
      <c r="D807" s="119" t="s">
        <v>4467</v>
      </c>
      <c r="E807" s="118" t="s">
        <v>4468</v>
      </c>
      <c r="F807" s="117" t="s">
        <v>5316</v>
      </c>
      <c r="G807" s="118" t="s">
        <v>4547</v>
      </c>
      <c r="H807" s="120" t="str">
        <f t="shared" si="27"/>
        <v>04601063</v>
      </c>
      <c r="I807" s="185">
        <v>0</v>
      </c>
    </row>
    <row r="808" spans="1:9" hidden="1" x14ac:dyDescent="0.25">
      <c r="A808" t="str">
        <f t="shared" si="26"/>
        <v>KIAK2200</v>
      </c>
      <c r="B808" s="117" t="s">
        <v>4336</v>
      </c>
      <c r="C808" s="118" t="s">
        <v>4534</v>
      </c>
      <c r="D808" s="119" t="s">
        <v>4454</v>
      </c>
      <c r="E808" s="118" t="s">
        <v>4685</v>
      </c>
      <c r="F808" s="117" t="s">
        <v>5306</v>
      </c>
      <c r="G808" s="118" t="s">
        <v>4661</v>
      </c>
      <c r="H808" s="120" t="str">
        <f t="shared" si="27"/>
        <v>04606057</v>
      </c>
      <c r="I808" s="185">
        <v>0</v>
      </c>
    </row>
    <row r="809" spans="1:9" hidden="1" x14ac:dyDescent="0.25">
      <c r="A809" t="str">
        <f t="shared" si="26"/>
        <v>KIAK2400</v>
      </c>
      <c r="B809" s="117" t="s">
        <v>4336</v>
      </c>
      <c r="C809" s="118" t="s">
        <v>4534</v>
      </c>
      <c r="D809" s="119" t="s">
        <v>4454</v>
      </c>
      <c r="E809" s="118" t="s">
        <v>4685</v>
      </c>
      <c r="F809" s="117" t="s">
        <v>5301</v>
      </c>
      <c r="G809" s="118" t="s">
        <v>4517</v>
      </c>
      <c r="H809" s="120" t="str">
        <f t="shared" si="27"/>
        <v>04606031</v>
      </c>
      <c r="I809" s="185">
        <v>0</v>
      </c>
    </row>
    <row r="810" spans="1:9" hidden="1" x14ac:dyDescent="0.25">
      <c r="A810" t="str">
        <f t="shared" si="26"/>
        <v>KIAK2500</v>
      </c>
      <c r="B810" s="117" t="s">
        <v>4336</v>
      </c>
      <c r="C810" s="118" t="s">
        <v>4534</v>
      </c>
      <c r="D810" s="119" t="s">
        <v>4454</v>
      </c>
      <c r="E810" s="118" t="s">
        <v>4685</v>
      </c>
      <c r="F810" s="117" t="s">
        <v>5302</v>
      </c>
      <c r="G810" s="118" t="s">
        <v>4518</v>
      </c>
      <c r="H810" s="120" t="str">
        <f t="shared" si="27"/>
        <v>04606032</v>
      </c>
      <c r="I810" s="185">
        <v>0</v>
      </c>
    </row>
    <row r="811" spans="1:9" hidden="1" x14ac:dyDescent="0.25">
      <c r="A811" t="str">
        <f t="shared" si="26"/>
        <v>KIAK2700 CAMION</v>
      </c>
      <c r="B811" s="117" t="s">
        <v>4336</v>
      </c>
      <c r="C811" s="118" t="s">
        <v>4534</v>
      </c>
      <c r="D811" s="119" t="s">
        <v>4454</v>
      </c>
      <c r="E811" s="118" t="s">
        <v>4685</v>
      </c>
      <c r="F811" s="117" t="s">
        <v>6069</v>
      </c>
      <c r="G811" s="118" t="s">
        <v>4519</v>
      </c>
      <c r="H811" s="120" t="str">
        <f t="shared" si="27"/>
        <v>04606033</v>
      </c>
      <c r="I811" s="185">
        <v>0</v>
      </c>
    </row>
    <row r="812" spans="1:9" hidden="1" x14ac:dyDescent="0.25">
      <c r="A812" t="str">
        <f t="shared" si="26"/>
        <v>KIAK2700</v>
      </c>
      <c r="B812" s="117" t="s">
        <v>4336</v>
      </c>
      <c r="C812" s="118" t="s">
        <v>4534</v>
      </c>
      <c r="D812" s="119" t="s">
        <v>4373</v>
      </c>
      <c r="E812" s="118" t="s">
        <v>4481</v>
      </c>
      <c r="F812" s="117" t="s">
        <v>5303</v>
      </c>
      <c r="G812" s="118" t="s">
        <v>4519</v>
      </c>
      <c r="H812" s="120" t="str">
        <f t="shared" si="27"/>
        <v>04605033</v>
      </c>
      <c r="I812" s="185">
        <v>0.03</v>
      </c>
    </row>
    <row r="813" spans="1:9" hidden="1" x14ac:dyDescent="0.25">
      <c r="A813" t="str">
        <f t="shared" si="26"/>
        <v>KIAK3000</v>
      </c>
      <c r="B813" s="117" t="s">
        <v>4336</v>
      </c>
      <c r="C813" s="118" t="s">
        <v>4534</v>
      </c>
      <c r="D813" s="119" t="s">
        <v>4455</v>
      </c>
      <c r="E813" s="118" t="s">
        <v>4693</v>
      </c>
      <c r="F813" s="117" t="s">
        <v>5309</v>
      </c>
      <c r="G813" s="118" t="s">
        <v>4520</v>
      </c>
      <c r="H813" s="120" t="str">
        <f t="shared" si="27"/>
        <v>04608034</v>
      </c>
      <c r="I813" s="185">
        <v>0</v>
      </c>
    </row>
    <row r="814" spans="1:9" hidden="1" x14ac:dyDescent="0.25">
      <c r="A814" t="str">
        <f t="shared" si="26"/>
        <v>KIAK3000S</v>
      </c>
      <c r="B814" s="117" t="s">
        <v>4336</v>
      </c>
      <c r="C814" s="118" t="s">
        <v>4534</v>
      </c>
      <c r="D814" s="119" t="s">
        <v>4455</v>
      </c>
      <c r="E814" s="118" t="s">
        <v>4693</v>
      </c>
      <c r="F814" s="117" t="s">
        <v>5310</v>
      </c>
      <c r="G814" s="118" t="s">
        <v>4521</v>
      </c>
      <c r="H814" s="120" t="str">
        <f t="shared" si="27"/>
        <v>04608035</v>
      </c>
      <c r="I814" s="185">
        <v>0</v>
      </c>
    </row>
    <row r="815" spans="1:9" hidden="1" x14ac:dyDescent="0.25">
      <c r="A815" t="str">
        <f t="shared" si="26"/>
        <v>KIAK3500</v>
      </c>
      <c r="B815" s="117" t="s">
        <v>4336</v>
      </c>
      <c r="C815" s="118" t="s">
        <v>4534</v>
      </c>
      <c r="D815" s="119" t="s">
        <v>4455</v>
      </c>
      <c r="E815" s="118" t="s">
        <v>4693</v>
      </c>
      <c r="F815" s="117" t="s">
        <v>5311</v>
      </c>
      <c r="G815" s="118" t="s">
        <v>4523</v>
      </c>
      <c r="H815" s="120" t="str">
        <f t="shared" si="27"/>
        <v>04608036</v>
      </c>
      <c r="I815" s="185">
        <v>0</v>
      </c>
    </row>
    <row r="816" spans="1:9" hidden="1" x14ac:dyDescent="0.25">
      <c r="A816" t="str">
        <f t="shared" si="26"/>
        <v>KIAK3500S</v>
      </c>
      <c r="B816" s="117" t="s">
        <v>4336</v>
      </c>
      <c r="C816" s="118" t="s">
        <v>4534</v>
      </c>
      <c r="D816" s="119" t="s">
        <v>4455</v>
      </c>
      <c r="E816" s="118" t="s">
        <v>4693</v>
      </c>
      <c r="F816" s="117" t="s">
        <v>5312</v>
      </c>
      <c r="G816" s="118" t="s">
        <v>4524</v>
      </c>
      <c r="H816" s="120" t="str">
        <f t="shared" si="27"/>
        <v>04608037</v>
      </c>
      <c r="I816" s="185">
        <v>0</v>
      </c>
    </row>
    <row r="817" spans="1:9" hidden="1" x14ac:dyDescent="0.25">
      <c r="A817" t="str">
        <f t="shared" si="26"/>
        <v>KIAK3600</v>
      </c>
      <c r="B817" s="117" t="s">
        <v>4336</v>
      </c>
      <c r="C817" s="118" t="s">
        <v>4534</v>
      </c>
      <c r="D817" s="119" t="s">
        <v>4455</v>
      </c>
      <c r="E817" s="118" t="s">
        <v>4693</v>
      </c>
      <c r="F817" s="117" t="s">
        <v>5313</v>
      </c>
      <c r="G817" s="118" t="s">
        <v>4525</v>
      </c>
      <c r="H817" s="120" t="str">
        <f t="shared" si="27"/>
        <v>04608038</v>
      </c>
      <c r="I817" s="185">
        <v>0</v>
      </c>
    </row>
    <row r="818" spans="1:9" hidden="1" x14ac:dyDescent="0.25">
      <c r="A818" t="str">
        <f t="shared" si="26"/>
        <v>KIAMASTER</v>
      </c>
      <c r="B818" s="117" t="s">
        <v>4336</v>
      </c>
      <c r="C818" s="118" t="s">
        <v>4534</v>
      </c>
      <c r="D818" s="119" t="s">
        <v>4454</v>
      </c>
      <c r="E818" s="118" t="s">
        <v>4685</v>
      </c>
      <c r="F818" s="117" t="s">
        <v>5304</v>
      </c>
      <c r="G818" s="118" t="s">
        <v>4526</v>
      </c>
      <c r="H818" s="120" t="str">
        <f t="shared" si="27"/>
        <v>04606039</v>
      </c>
      <c r="I818" s="185">
        <v>0</v>
      </c>
    </row>
    <row r="819" spans="1:9" hidden="1" x14ac:dyDescent="0.25">
      <c r="A819" t="str">
        <f t="shared" si="26"/>
        <v>KIAMOHAVE</v>
      </c>
      <c r="B819" s="117" t="s">
        <v>4336</v>
      </c>
      <c r="C819" s="118" t="s">
        <v>4534</v>
      </c>
      <c r="D819" s="119" t="s">
        <v>4470</v>
      </c>
      <c r="E819" s="118" t="s">
        <v>4471</v>
      </c>
      <c r="F819" s="117" t="s">
        <v>5292</v>
      </c>
      <c r="G819" s="118" t="s">
        <v>4529</v>
      </c>
      <c r="H819" s="120" t="str">
        <f t="shared" si="27"/>
        <v>04602041</v>
      </c>
      <c r="I819" s="185">
        <v>0</v>
      </c>
    </row>
    <row r="820" spans="1:9" hidden="1" x14ac:dyDescent="0.25">
      <c r="A820" t="str">
        <f t="shared" si="26"/>
        <v>KIAOMNIBUS</v>
      </c>
      <c r="B820" s="124" t="s">
        <v>4336</v>
      </c>
      <c r="C820" s="124" t="s">
        <v>4534</v>
      </c>
      <c r="D820" s="125" t="s">
        <v>4453</v>
      </c>
      <c r="E820" s="124" t="s">
        <v>4489</v>
      </c>
      <c r="F820" s="124" t="s">
        <v>5957</v>
      </c>
      <c r="G820" s="124" t="s">
        <v>4552</v>
      </c>
      <c r="H820" s="120" t="str">
        <f t="shared" si="27"/>
        <v>04615065</v>
      </c>
      <c r="I820" s="185">
        <v>0</v>
      </c>
    </row>
    <row r="821" spans="1:9" hidden="1" x14ac:dyDescent="0.25">
      <c r="A821" t="str">
        <f t="shared" si="26"/>
        <v>KIAOPIRUS</v>
      </c>
      <c r="B821" s="117" t="s">
        <v>4336</v>
      </c>
      <c r="C821" s="118" t="s">
        <v>4534</v>
      </c>
      <c r="D821" s="119" t="s">
        <v>4467</v>
      </c>
      <c r="E821" s="118" t="s">
        <v>4468</v>
      </c>
      <c r="F821" s="117" t="s">
        <v>5278</v>
      </c>
      <c r="G821" s="118" t="s">
        <v>4492</v>
      </c>
      <c r="H821" s="120" t="str">
        <f t="shared" si="27"/>
        <v>04601011</v>
      </c>
      <c r="I821" s="185">
        <v>0</v>
      </c>
    </row>
    <row r="822" spans="1:9" hidden="1" x14ac:dyDescent="0.25">
      <c r="A822" t="str">
        <f t="shared" si="26"/>
        <v>KIAOPTIMA</v>
      </c>
      <c r="B822" s="117" t="s">
        <v>4336</v>
      </c>
      <c r="C822" s="118" t="s">
        <v>4534</v>
      </c>
      <c r="D822" s="119" t="s">
        <v>4467</v>
      </c>
      <c r="E822" s="118" t="s">
        <v>4468</v>
      </c>
      <c r="F822" s="117" t="s">
        <v>5279</v>
      </c>
      <c r="G822" s="118" t="s">
        <v>4477</v>
      </c>
      <c r="H822" s="120" t="str">
        <f t="shared" si="27"/>
        <v>04601012</v>
      </c>
      <c r="I822" s="185">
        <v>0</v>
      </c>
    </row>
    <row r="823" spans="1:9" hidden="1" x14ac:dyDescent="0.25">
      <c r="A823" t="str">
        <f t="shared" si="26"/>
        <v xml:space="preserve">KIAPAMAX DLX </v>
      </c>
      <c r="B823" s="117" t="s">
        <v>4336</v>
      </c>
      <c r="C823" s="118" t="s">
        <v>4534</v>
      </c>
      <c r="D823" s="119" t="s">
        <v>4454</v>
      </c>
      <c r="E823" s="118" t="s">
        <v>4685</v>
      </c>
      <c r="F823" s="117" t="s">
        <v>5305</v>
      </c>
      <c r="G823" s="118" t="s">
        <v>4530</v>
      </c>
      <c r="H823" s="120" t="str">
        <f t="shared" si="27"/>
        <v>04606042</v>
      </c>
      <c r="I823" s="185">
        <v>0</v>
      </c>
    </row>
    <row r="824" spans="1:9" hidden="1" x14ac:dyDescent="0.25">
      <c r="A824" t="str">
        <f t="shared" si="26"/>
        <v>KIAPICANTO</v>
      </c>
      <c r="B824" s="117" t="s">
        <v>4336</v>
      </c>
      <c r="C824" s="118" t="s">
        <v>4534</v>
      </c>
      <c r="D824" s="119" t="s">
        <v>4467</v>
      </c>
      <c r="E824" s="118" t="s">
        <v>4468</v>
      </c>
      <c r="F824" s="117" t="s">
        <v>5281</v>
      </c>
      <c r="G824" s="118" t="s">
        <v>4494</v>
      </c>
      <c r="H824" s="120" t="str">
        <f t="shared" si="27"/>
        <v>04601014</v>
      </c>
      <c r="I824" s="185">
        <v>0</v>
      </c>
    </row>
    <row r="825" spans="1:9" hidden="1" x14ac:dyDescent="0.25">
      <c r="A825" t="str">
        <f t="shared" si="26"/>
        <v xml:space="preserve">KIAPICANTO </v>
      </c>
      <c r="B825" s="117" t="s">
        <v>4336</v>
      </c>
      <c r="C825" s="118" t="s">
        <v>4534</v>
      </c>
      <c r="D825" s="119" t="s">
        <v>4467</v>
      </c>
      <c r="E825" s="118" t="s">
        <v>4468</v>
      </c>
      <c r="F825" s="117" t="s">
        <v>5280</v>
      </c>
      <c r="G825" s="118" t="s">
        <v>4494</v>
      </c>
      <c r="H825" s="120" t="str">
        <f t="shared" si="27"/>
        <v>04601014</v>
      </c>
      <c r="I825" s="185">
        <v>0</v>
      </c>
    </row>
    <row r="826" spans="1:9" hidden="1" x14ac:dyDescent="0.25">
      <c r="A826" t="str">
        <f t="shared" si="26"/>
        <v>KIAPICK UP</v>
      </c>
      <c r="B826" s="117" t="s">
        <v>4336</v>
      </c>
      <c r="C826" s="118" t="s">
        <v>4534</v>
      </c>
      <c r="D826" s="119" t="s">
        <v>4373</v>
      </c>
      <c r="E826" s="118" t="s">
        <v>4481</v>
      </c>
      <c r="F826" s="117" t="s">
        <v>4373</v>
      </c>
      <c r="G826" s="118" t="s">
        <v>4546</v>
      </c>
      <c r="H826" s="120" t="str">
        <f t="shared" si="27"/>
        <v>04605062</v>
      </c>
      <c r="I826" s="185">
        <v>0</v>
      </c>
    </row>
    <row r="827" spans="1:9" hidden="1" x14ac:dyDescent="0.25">
      <c r="A827" t="str">
        <f t="shared" si="26"/>
        <v>KIAPOTENTIA</v>
      </c>
      <c r="B827" s="117" t="s">
        <v>4336</v>
      </c>
      <c r="C827" s="118" t="s">
        <v>4534</v>
      </c>
      <c r="D827" s="119" t="s">
        <v>4467</v>
      </c>
      <c r="E827" s="118" t="s">
        <v>4468</v>
      </c>
      <c r="F827" s="117" t="s">
        <v>5282</v>
      </c>
      <c r="G827" s="118" t="s">
        <v>4498</v>
      </c>
      <c r="H827" s="120" t="str">
        <f t="shared" si="27"/>
        <v>04601016</v>
      </c>
      <c r="I827" s="185">
        <v>0</v>
      </c>
    </row>
    <row r="828" spans="1:9" hidden="1" x14ac:dyDescent="0.25">
      <c r="A828" t="str">
        <f t="shared" si="26"/>
        <v xml:space="preserve">KIAPRE610 PANEL </v>
      </c>
      <c r="B828" s="117" t="s">
        <v>4336</v>
      </c>
      <c r="C828" s="118" t="s">
        <v>4534</v>
      </c>
      <c r="D828" s="119" t="s">
        <v>4454</v>
      </c>
      <c r="E828" s="118" t="s">
        <v>4685</v>
      </c>
      <c r="F828" s="117" t="s">
        <v>5307</v>
      </c>
      <c r="G828" s="118" t="s">
        <v>4636</v>
      </c>
      <c r="H828" s="120" t="str">
        <f t="shared" si="27"/>
        <v>04606058</v>
      </c>
      <c r="I828" s="185">
        <v>0</v>
      </c>
    </row>
    <row r="829" spans="1:9" hidden="1" x14ac:dyDescent="0.25">
      <c r="A829" t="str">
        <f t="shared" si="26"/>
        <v>KIAPREGIO</v>
      </c>
      <c r="B829" s="117" t="s">
        <v>4336</v>
      </c>
      <c r="C829" s="118" t="s">
        <v>4534</v>
      </c>
      <c r="D829" s="119" t="s">
        <v>4451</v>
      </c>
      <c r="E829" s="118" t="s">
        <v>4487</v>
      </c>
      <c r="F829" s="117" t="s">
        <v>5315</v>
      </c>
      <c r="G829" s="118" t="s">
        <v>4638</v>
      </c>
      <c r="H829" s="120" t="str">
        <f t="shared" si="27"/>
        <v>04613059</v>
      </c>
      <c r="I829" s="185">
        <v>0</v>
      </c>
    </row>
    <row r="830" spans="1:9" hidden="1" x14ac:dyDescent="0.25">
      <c r="A830" t="str">
        <f t="shared" si="26"/>
        <v>KIAPRIDE</v>
      </c>
      <c r="B830" s="117" t="s">
        <v>4336</v>
      </c>
      <c r="C830" s="118" t="s">
        <v>4534</v>
      </c>
      <c r="D830" s="119" t="s">
        <v>4467</v>
      </c>
      <c r="E830" s="118" t="s">
        <v>4468</v>
      </c>
      <c r="F830" s="117" t="s">
        <v>5283</v>
      </c>
      <c r="G830" s="118" t="s">
        <v>4499</v>
      </c>
      <c r="H830" s="120" t="str">
        <f t="shared" si="27"/>
        <v>04601017</v>
      </c>
      <c r="I830" s="185">
        <v>0</v>
      </c>
    </row>
    <row r="831" spans="1:9" hidden="1" x14ac:dyDescent="0.25">
      <c r="A831" t="str">
        <f t="shared" si="26"/>
        <v>KIAPRIDE POP</v>
      </c>
      <c r="B831" s="117" t="s">
        <v>4336</v>
      </c>
      <c r="C831" s="118" t="s">
        <v>4534</v>
      </c>
      <c r="D831" s="119" t="s">
        <v>4467</v>
      </c>
      <c r="E831" s="118" t="s">
        <v>4468</v>
      </c>
      <c r="F831" s="117" t="s">
        <v>5284</v>
      </c>
      <c r="G831" s="118" t="s">
        <v>4495</v>
      </c>
      <c r="H831" s="120" t="str">
        <f t="shared" si="27"/>
        <v>04601018</v>
      </c>
      <c r="I831" s="185">
        <v>0</v>
      </c>
    </row>
    <row r="832" spans="1:9" hidden="1" x14ac:dyDescent="0.25">
      <c r="A832" t="str">
        <f t="shared" ref="A832:A895" si="28">CONCATENATE(B832,F832)</f>
        <v>KIAQUORIS</v>
      </c>
      <c r="B832" s="124" t="s">
        <v>4336</v>
      </c>
      <c r="C832" s="124" t="s">
        <v>4534</v>
      </c>
      <c r="D832" s="125" t="s">
        <v>4467</v>
      </c>
      <c r="E832" s="124" t="s">
        <v>4468</v>
      </c>
      <c r="F832" s="124" t="s">
        <v>6004</v>
      </c>
      <c r="G832" s="124" t="s">
        <v>4553</v>
      </c>
      <c r="H832" s="120" t="str">
        <f t="shared" si="27"/>
        <v>04601066</v>
      </c>
      <c r="I832" s="185">
        <v>0</v>
      </c>
    </row>
    <row r="833" spans="1:9" hidden="1" x14ac:dyDescent="0.25">
      <c r="A833" t="str">
        <f t="shared" si="28"/>
        <v>KIARIO</v>
      </c>
      <c r="B833" s="117" t="s">
        <v>4336</v>
      </c>
      <c r="C833" s="118" t="s">
        <v>4534</v>
      </c>
      <c r="D833" s="119" t="s">
        <v>4467</v>
      </c>
      <c r="E833" s="118" t="s">
        <v>4468</v>
      </c>
      <c r="F833" s="117" t="s">
        <v>5285</v>
      </c>
      <c r="G833" s="118" t="s">
        <v>4496</v>
      </c>
      <c r="H833" s="120" t="str">
        <f t="shared" ref="H833:H896" si="29">CONCATENATE(C833,E833,G833)</f>
        <v>04601019</v>
      </c>
      <c r="I833" s="185">
        <v>0</v>
      </c>
    </row>
    <row r="834" spans="1:9" hidden="1" x14ac:dyDescent="0.25">
      <c r="A834" t="str">
        <f t="shared" si="28"/>
        <v xml:space="preserve">KIASECRETY </v>
      </c>
      <c r="B834" s="117" t="s">
        <v>4336</v>
      </c>
      <c r="C834" s="118" t="s">
        <v>4534</v>
      </c>
      <c r="D834" s="119" t="s">
        <v>4467</v>
      </c>
      <c r="E834" s="118" t="s">
        <v>4468</v>
      </c>
      <c r="F834" s="117" t="s">
        <v>5286</v>
      </c>
      <c r="G834" s="118" t="s">
        <v>4507</v>
      </c>
      <c r="H834" s="120" t="str">
        <f t="shared" si="29"/>
        <v>04601020</v>
      </c>
      <c r="I834" s="185">
        <v>0</v>
      </c>
    </row>
    <row r="835" spans="1:9" hidden="1" x14ac:dyDescent="0.25">
      <c r="A835" t="str">
        <f t="shared" si="28"/>
        <v>KIASEDONA</v>
      </c>
      <c r="B835" s="117" t="s">
        <v>4336</v>
      </c>
      <c r="C835" s="118" t="s">
        <v>4534</v>
      </c>
      <c r="D835" s="119" t="s">
        <v>4470</v>
      </c>
      <c r="E835" s="118" t="s">
        <v>4471</v>
      </c>
      <c r="F835" s="117" t="s">
        <v>5296</v>
      </c>
      <c r="G835" s="118" t="s">
        <v>4537</v>
      </c>
      <c r="H835" s="120" t="str">
        <f t="shared" si="29"/>
        <v>04602049</v>
      </c>
      <c r="I835" s="185">
        <v>0</v>
      </c>
    </row>
    <row r="836" spans="1:9" hidden="1" x14ac:dyDescent="0.25">
      <c r="A836" t="str">
        <f t="shared" si="28"/>
        <v>KIASEPHIA</v>
      </c>
      <c r="B836" s="117" t="s">
        <v>4336</v>
      </c>
      <c r="C836" s="118" t="s">
        <v>4534</v>
      </c>
      <c r="D836" s="119" t="s">
        <v>4467</v>
      </c>
      <c r="E836" s="118" t="s">
        <v>4468</v>
      </c>
      <c r="F836" s="117" t="s">
        <v>5287</v>
      </c>
      <c r="G836" s="118" t="s">
        <v>4508</v>
      </c>
      <c r="H836" s="120" t="str">
        <f t="shared" si="29"/>
        <v>04601021</v>
      </c>
      <c r="I836" s="185">
        <v>0</v>
      </c>
    </row>
    <row r="837" spans="1:9" hidden="1" x14ac:dyDescent="0.25">
      <c r="A837" t="str">
        <f t="shared" si="28"/>
        <v>KIASHUMA</v>
      </c>
      <c r="B837" s="117" t="s">
        <v>4336</v>
      </c>
      <c r="C837" s="118" t="s">
        <v>4534</v>
      </c>
      <c r="D837" s="119" t="s">
        <v>4467</v>
      </c>
      <c r="E837" s="118" t="s">
        <v>4468</v>
      </c>
      <c r="F837" s="117" t="s">
        <v>5288</v>
      </c>
      <c r="G837" s="118" t="s">
        <v>4602</v>
      </c>
      <c r="H837" s="120" t="str">
        <f t="shared" si="29"/>
        <v>04601022</v>
      </c>
      <c r="I837" s="185">
        <v>0</v>
      </c>
    </row>
    <row r="838" spans="1:9" hidden="1" x14ac:dyDescent="0.25">
      <c r="A838" t="str">
        <f t="shared" si="28"/>
        <v>KIASORENTO</v>
      </c>
      <c r="B838" s="117" t="s">
        <v>4336</v>
      </c>
      <c r="C838" s="118" t="s">
        <v>4534</v>
      </c>
      <c r="D838" s="119" t="s">
        <v>4470</v>
      </c>
      <c r="E838" s="118" t="s">
        <v>4471</v>
      </c>
      <c r="F838" s="117" t="s">
        <v>5297</v>
      </c>
      <c r="G838" s="118" t="s">
        <v>4538</v>
      </c>
      <c r="H838" s="120" t="str">
        <f t="shared" si="29"/>
        <v>04602050</v>
      </c>
      <c r="I838" s="185">
        <v>0</v>
      </c>
    </row>
    <row r="839" spans="1:9" hidden="1" x14ac:dyDescent="0.25">
      <c r="A839" t="str">
        <f t="shared" si="28"/>
        <v>KIASOUL</v>
      </c>
      <c r="B839" s="117" t="s">
        <v>4336</v>
      </c>
      <c r="C839" s="118" t="s">
        <v>4534</v>
      </c>
      <c r="D839" s="119" t="s">
        <v>4467</v>
      </c>
      <c r="E839" s="118" t="s">
        <v>4468</v>
      </c>
      <c r="F839" s="117" t="s">
        <v>5289</v>
      </c>
      <c r="G839" s="118" t="s">
        <v>4509</v>
      </c>
      <c r="H839" s="120" t="str">
        <f t="shared" si="29"/>
        <v>04601023</v>
      </c>
      <c r="I839" s="185">
        <v>0</v>
      </c>
    </row>
    <row r="840" spans="1:9" hidden="1" x14ac:dyDescent="0.25">
      <c r="A840" t="str">
        <f t="shared" si="28"/>
        <v>KIASPECTRA</v>
      </c>
      <c r="B840" s="117" t="s">
        <v>4336</v>
      </c>
      <c r="C840" s="118" t="s">
        <v>4534</v>
      </c>
      <c r="D840" s="119" t="s">
        <v>4467</v>
      </c>
      <c r="E840" s="118" t="s">
        <v>4468</v>
      </c>
      <c r="F840" s="117" t="s">
        <v>5290</v>
      </c>
      <c r="G840" s="118" t="s">
        <v>4510</v>
      </c>
      <c r="H840" s="120" t="str">
        <f t="shared" si="29"/>
        <v>04601024</v>
      </c>
      <c r="I840" s="185">
        <v>0</v>
      </c>
    </row>
    <row r="841" spans="1:9" hidden="1" x14ac:dyDescent="0.25">
      <c r="A841" t="str">
        <f t="shared" si="28"/>
        <v>KIASPORTAGE</v>
      </c>
      <c r="B841" s="117" t="s">
        <v>4336</v>
      </c>
      <c r="C841" s="118" t="s">
        <v>4534</v>
      </c>
      <c r="D841" s="119" t="s">
        <v>4470</v>
      </c>
      <c r="E841" s="118" t="s">
        <v>4471</v>
      </c>
      <c r="F841" s="117" t="s">
        <v>5298</v>
      </c>
      <c r="G841" s="118" t="s">
        <v>4539</v>
      </c>
      <c r="H841" s="120" t="str">
        <f t="shared" si="29"/>
        <v>04602051</v>
      </c>
      <c r="I841" s="185">
        <v>0</v>
      </c>
    </row>
    <row r="842" spans="1:9" hidden="1" x14ac:dyDescent="0.25">
      <c r="A842" t="str">
        <f t="shared" si="28"/>
        <v xml:space="preserve">KIASPORTS RGR </v>
      </c>
      <c r="B842" s="117" t="s">
        <v>4336</v>
      </c>
      <c r="C842" s="118" t="s">
        <v>4534</v>
      </c>
      <c r="D842" s="119" t="s">
        <v>4467</v>
      </c>
      <c r="E842" s="118" t="s">
        <v>4468</v>
      </c>
      <c r="F842" s="117" t="s">
        <v>5291</v>
      </c>
      <c r="G842" s="118" t="s">
        <v>4511</v>
      </c>
      <c r="H842" s="120" t="str">
        <f t="shared" si="29"/>
        <v>04601025</v>
      </c>
      <c r="I842" s="185">
        <v>0</v>
      </c>
    </row>
    <row r="843" spans="1:9" hidden="1" x14ac:dyDescent="0.25">
      <c r="A843" t="str">
        <f t="shared" si="28"/>
        <v>KIATOPIC</v>
      </c>
      <c r="B843" s="117" t="s">
        <v>4336</v>
      </c>
      <c r="C843" s="118" t="s">
        <v>4534</v>
      </c>
      <c r="D843" s="119" t="s">
        <v>4451</v>
      </c>
      <c r="E843" s="118" t="s">
        <v>4487</v>
      </c>
      <c r="F843" s="117" t="s">
        <v>4488</v>
      </c>
      <c r="G843" s="118" t="s">
        <v>4513</v>
      </c>
      <c r="H843" s="120" t="str">
        <f t="shared" si="29"/>
        <v>04613027</v>
      </c>
      <c r="I843" s="185">
        <v>0</v>
      </c>
    </row>
    <row r="844" spans="1:9" hidden="1" x14ac:dyDescent="0.25">
      <c r="A844" t="str">
        <f t="shared" si="28"/>
        <v>KIATOWNER</v>
      </c>
      <c r="B844" s="117" t="s">
        <v>4336</v>
      </c>
      <c r="C844" s="118" t="s">
        <v>4534</v>
      </c>
      <c r="D844" s="119" t="s">
        <v>4451</v>
      </c>
      <c r="E844" s="118" t="s">
        <v>4487</v>
      </c>
      <c r="F844" s="117" t="s">
        <v>4482</v>
      </c>
      <c r="G844" s="118" t="s">
        <v>4544</v>
      </c>
      <c r="H844" s="120" t="str">
        <f t="shared" si="29"/>
        <v>04613060</v>
      </c>
      <c r="I844" s="185">
        <v>0</v>
      </c>
    </row>
    <row r="845" spans="1:9" hidden="1" x14ac:dyDescent="0.25">
      <c r="A845" t="str">
        <f t="shared" si="28"/>
        <v>LINCOLNAVIATOR</v>
      </c>
      <c r="B845" s="117" t="s">
        <v>4841</v>
      </c>
      <c r="C845" s="118" t="s">
        <v>6007</v>
      </c>
      <c r="D845" s="119" t="s">
        <v>4470</v>
      </c>
      <c r="E845" s="118" t="s">
        <v>4471</v>
      </c>
      <c r="F845" s="117" t="s">
        <v>6008</v>
      </c>
      <c r="G845" s="118" t="s">
        <v>4469</v>
      </c>
      <c r="H845" s="120" t="str">
        <f t="shared" si="29"/>
        <v>46902001</v>
      </c>
      <c r="I845" s="185">
        <v>0</v>
      </c>
    </row>
    <row r="846" spans="1:9" hidden="1" x14ac:dyDescent="0.25">
      <c r="A846" t="str">
        <f t="shared" si="28"/>
        <v xml:space="preserve">LINCOLNCONTINENTAL </v>
      </c>
      <c r="B846" s="117" t="s">
        <v>4841</v>
      </c>
      <c r="C846" s="118" t="s">
        <v>4690</v>
      </c>
      <c r="D846" s="119" t="s">
        <v>4467</v>
      </c>
      <c r="E846" s="118" t="s">
        <v>4468</v>
      </c>
      <c r="F846" s="117" t="s">
        <v>5850</v>
      </c>
      <c r="G846" s="118" t="s">
        <v>4469</v>
      </c>
      <c r="H846" s="120" t="str">
        <f t="shared" si="29"/>
        <v>09701001</v>
      </c>
      <c r="I846" s="185">
        <v>0</v>
      </c>
    </row>
    <row r="847" spans="1:9" hidden="1" x14ac:dyDescent="0.25">
      <c r="A847" t="str">
        <f t="shared" si="28"/>
        <v>LINCOLNMKX</v>
      </c>
      <c r="B847" s="117" t="s">
        <v>4841</v>
      </c>
      <c r="C847" s="118" t="s">
        <v>4690</v>
      </c>
      <c r="D847" s="119" t="s">
        <v>4470</v>
      </c>
      <c r="E847" s="118" t="s">
        <v>4471</v>
      </c>
      <c r="F847" s="117" t="s">
        <v>5853</v>
      </c>
      <c r="G847" s="118" t="s">
        <v>4472</v>
      </c>
      <c r="H847" s="120" t="str">
        <f t="shared" si="29"/>
        <v>09702003</v>
      </c>
      <c r="I847" s="185">
        <v>0</v>
      </c>
    </row>
    <row r="848" spans="1:9" hidden="1" x14ac:dyDescent="0.25">
      <c r="A848" t="str">
        <f t="shared" si="28"/>
        <v>LINCOLNNAVIGATOR</v>
      </c>
      <c r="B848" s="117" t="s">
        <v>4841</v>
      </c>
      <c r="C848" s="118" t="s">
        <v>4690</v>
      </c>
      <c r="D848" s="119" t="s">
        <v>4470</v>
      </c>
      <c r="E848" s="118" t="s">
        <v>4471</v>
      </c>
      <c r="F848" s="117" t="s">
        <v>5854</v>
      </c>
      <c r="G848" s="118" t="s">
        <v>4473</v>
      </c>
      <c r="H848" s="120" t="str">
        <f t="shared" si="29"/>
        <v>09702004</v>
      </c>
      <c r="I848" s="185">
        <v>0</v>
      </c>
    </row>
    <row r="849" spans="1:9" hidden="1" x14ac:dyDescent="0.25">
      <c r="A849" t="str">
        <f t="shared" si="28"/>
        <v>LINCOLNTOWN CAR</v>
      </c>
      <c r="B849" s="117" t="s">
        <v>4841</v>
      </c>
      <c r="C849" s="118" t="s">
        <v>4690</v>
      </c>
      <c r="D849" s="119" t="s">
        <v>4467</v>
      </c>
      <c r="E849" s="118" t="s">
        <v>4468</v>
      </c>
      <c r="F849" s="117" t="s">
        <v>5851</v>
      </c>
      <c r="G849" s="118" t="s">
        <v>4466</v>
      </c>
      <c r="H849" s="120" t="str">
        <f t="shared" si="29"/>
        <v>09701002</v>
      </c>
      <c r="I849" s="185">
        <v>0</v>
      </c>
    </row>
    <row r="850" spans="1:9" hidden="1" x14ac:dyDescent="0.25">
      <c r="A850" t="str">
        <f t="shared" si="28"/>
        <v>MACK290</v>
      </c>
      <c r="B850" s="117" t="s">
        <v>4337</v>
      </c>
      <c r="C850" s="118" t="s">
        <v>4542</v>
      </c>
      <c r="D850" s="119" t="s">
        <v>2140</v>
      </c>
      <c r="E850" s="118" t="s">
        <v>4571</v>
      </c>
      <c r="F850" s="117" t="s">
        <v>5334</v>
      </c>
      <c r="G850" s="118" t="s">
        <v>4667</v>
      </c>
      <c r="H850" s="120" t="str">
        <f t="shared" si="29"/>
        <v>05409081</v>
      </c>
      <c r="I850" s="185">
        <v>0</v>
      </c>
    </row>
    <row r="851" spans="1:9" hidden="1" x14ac:dyDescent="0.25">
      <c r="A851" t="str">
        <f t="shared" si="28"/>
        <v>MACK300</v>
      </c>
      <c r="B851" s="117" t="s">
        <v>4337</v>
      </c>
      <c r="C851" s="118" t="s">
        <v>4542</v>
      </c>
      <c r="D851" s="119" t="s">
        <v>4456</v>
      </c>
      <c r="E851" s="118" t="s">
        <v>4414</v>
      </c>
      <c r="F851" s="117" t="s">
        <v>4713</v>
      </c>
      <c r="G851" s="118" t="s">
        <v>4472</v>
      </c>
      <c r="H851" s="120" t="str">
        <f t="shared" si="29"/>
        <v>05410003</v>
      </c>
      <c r="I851" s="185">
        <v>0</v>
      </c>
    </row>
    <row r="852" spans="1:9" hidden="1" x14ac:dyDescent="0.25">
      <c r="A852" t="str">
        <f t="shared" si="28"/>
        <v>MACK600</v>
      </c>
      <c r="B852" s="117" t="s">
        <v>4337</v>
      </c>
      <c r="C852" s="118" t="s">
        <v>4542</v>
      </c>
      <c r="D852" s="119" t="s">
        <v>4376</v>
      </c>
      <c r="E852" s="118" t="s">
        <v>4704</v>
      </c>
      <c r="F852" s="117" t="s">
        <v>4759</v>
      </c>
      <c r="G852" s="118" t="s">
        <v>4473</v>
      </c>
      <c r="H852" s="120" t="str">
        <f t="shared" si="29"/>
        <v>05411004</v>
      </c>
      <c r="I852" s="185">
        <v>0</v>
      </c>
    </row>
    <row r="853" spans="1:9" hidden="1" x14ac:dyDescent="0.25">
      <c r="A853" t="str">
        <f t="shared" si="28"/>
        <v>MACK675</v>
      </c>
      <c r="B853" s="117" t="s">
        <v>4337</v>
      </c>
      <c r="C853" s="118" t="s">
        <v>4542</v>
      </c>
      <c r="D853" s="119" t="s">
        <v>4453</v>
      </c>
      <c r="E853" s="118" t="s">
        <v>4489</v>
      </c>
      <c r="F853" s="117" t="s">
        <v>5407</v>
      </c>
      <c r="G853" s="118" t="s">
        <v>4469</v>
      </c>
      <c r="H853" s="120" t="str">
        <f t="shared" si="29"/>
        <v>05415001</v>
      </c>
      <c r="I853" s="185">
        <v>0</v>
      </c>
    </row>
    <row r="854" spans="1:9" hidden="1" x14ac:dyDescent="0.25">
      <c r="A854" t="str">
        <f t="shared" si="28"/>
        <v>MACK676</v>
      </c>
      <c r="B854" s="117" t="s">
        <v>4337</v>
      </c>
      <c r="C854" s="118" t="s">
        <v>4542</v>
      </c>
      <c r="D854" s="119" t="s">
        <v>4453</v>
      </c>
      <c r="E854" s="118" t="s">
        <v>4489</v>
      </c>
      <c r="F854" s="117" t="s">
        <v>5408</v>
      </c>
      <c r="G854" s="118" t="s">
        <v>4466</v>
      </c>
      <c r="H854" s="120" t="str">
        <f t="shared" si="29"/>
        <v>05415002</v>
      </c>
      <c r="I854" s="185">
        <v>0</v>
      </c>
    </row>
    <row r="855" spans="1:9" hidden="1" x14ac:dyDescent="0.25">
      <c r="A855" t="str">
        <f t="shared" si="28"/>
        <v>MACK7600</v>
      </c>
      <c r="B855" s="124" t="s">
        <v>4337</v>
      </c>
      <c r="C855" s="124" t="s">
        <v>4542</v>
      </c>
      <c r="D855" s="119" t="s">
        <v>4376</v>
      </c>
      <c r="E855" s="124" t="s">
        <v>4704</v>
      </c>
      <c r="F855" s="124" t="s">
        <v>4924</v>
      </c>
      <c r="G855" s="124" t="s">
        <v>4856</v>
      </c>
      <c r="H855" s="120" t="str">
        <f t="shared" si="29"/>
        <v>05411136</v>
      </c>
      <c r="I855" s="185">
        <v>0</v>
      </c>
    </row>
    <row r="856" spans="1:9" hidden="1" x14ac:dyDescent="0.25">
      <c r="A856" t="str">
        <f t="shared" si="28"/>
        <v>MACK1M2P</v>
      </c>
      <c r="B856" s="124" t="s">
        <v>4337</v>
      </c>
      <c r="C856" s="124" t="s">
        <v>4542</v>
      </c>
      <c r="D856" s="119" t="s">
        <v>4376</v>
      </c>
      <c r="E856" s="118" t="s">
        <v>4704</v>
      </c>
      <c r="F856" s="124" t="s">
        <v>6000</v>
      </c>
      <c r="G856" s="124" t="s">
        <v>4977</v>
      </c>
      <c r="H856" s="120" t="str">
        <f t="shared" si="29"/>
        <v>05411138</v>
      </c>
      <c r="I856" s="185">
        <v>0</v>
      </c>
    </row>
    <row r="857" spans="1:9" hidden="1" x14ac:dyDescent="0.25">
      <c r="A857" t="str">
        <f t="shared" si="28"/>
        <v xml:space="preserve">MACK6856S </v>
      </c>
      <c r="B857" s="117" t="s">
        <v>4337</v>
      </c>
      <c r="C857" s="118" t="s">
        <v>4542</v>
      </c>
      <c r="D857" s="119" t="s">
        <v>4456</v>
      </c>
      <c r="E857" s="118" t="s">
        <v>4414</v>
      </c>
      <c r="F857" s="117" t="s">
        <v>5352</v>
      </c>
      <c r="G857" s="118" t="s">
        <v>4474</v>
      </c>
      <c r="H857" s="120" t="str">
        <f t="shared" si="29"/>
        <v>05410005</v>
      </c>
      <c r="I857" s="185">
        <v>0</v>
      </c>
    </row>
    <row r="858" spans="1:9" hidden="1" x14ac:dyDescent="0.25">
      <c r="A858" t="str">
        <f t="shared" si="28"/>
        <v>MACK700CV700</v>
      </c>
      <c r="B858" s="117" t="s">
        <v>4337</v>
      </c>
      <c r="C858" s="118" t="s">
        <v>4542</v>
      </c>
      <c r="D858" s="119" t="s">
        <v>4456</v>
      </c>
      <c r="E858" s="118" t="s">
        <v>4414</v>
      </c>
      <c r="F858" s="117" t="s">
        <v>5356</v>
      </c>
      <c r="G858" s="118" t="s">
        <v>4768</v>
      </c>
      <c r="H858" s="120" t="str">
        <f t="shared" si="29"/>
        <v>05410130</v>
      </c>
      <c r="I858" s="185">
        <v>-0.15</v>
      </c>
    </row>
    <row r="859" spans="1:9" hidden="1" x14ac:dyDescent="0.25">
      <c r="A859" t="str">
        <f t="shared" si="28"/>
        <v xml:space="preserve">MACK720 CAMION </v>
      </c>
      <c r="B859" s="117" t="s">
        <v>4337</v>
      </c>
      <c r="C859" s="118" t="s">
        <v>4542</v>
      </c>
      <c r="D859" s="119" t="s">
        <v>4376</v>
      </c>
      <c r="E859" s="118" t="s">
        <v>4704</v>
      </c>
      <c r="F859" s="117" t="s">
        <v>5359</v>
      </c>
      <c r="G859" s="118" t="s">
        <v>4483</v>
      </c>
      <c r="H859" s="120" t="str">
        <f t="shared" si="29"/>
        <v>05411006</v>
      </c>
      <c r="I859" s="185">
        <v>0</v>
      </c>
    </row>
    <row r="860" spans="1:9" hidden="1" x14ac:dyDescent="0.25">
      <c r="A860" t="str">
        <f t="shared" si="28"/>
        <v>MACKCAMION</v>
      </c>
      <c r="B860" s="117" t="s">
        <v>4337</v>
      </c>
      <c r="C860" s="118" t="s">
        <v>4542</v>
      </c>
      <c r="D860" s="119" t="s">
        <v>4456</v>
      </c>
      <c r="E860" s="118" t="s">
        <v>4414</v>
      </c>
      <c r="F860" s="117" t="s">
        <v>4374</v>
      </c>
      <c r="G860" s="118" t="s">
        <v>4903</v>
      </c>
      <c r="H860" s="120" t="str">
        <f t="shared" si="29"/>
        <v>05410125</v>
      </c>
      <c r="I860" s="185">
        <v>-0.15</v>
      </c>
    </row>
    <row r="861" spans="1:9" hidden="1" x14ac:dyDescent="0.25">
      <c r="A861" t="str">
        <f t="shared" si="28"/>
        <v xml:space="preserve">MACKCH </v>
      </c>
      <c r="B861" s="117" t="s">
        <v>4337</v>
      </c>
      <c r="C861" s="118" t="s">
        <v>4542</v>
      </c>
      <c r="D861" s="119" t="s">
        <v>2140</v>
      </c>
      <c r="E861" s="118" t="s">
        <v>4571</v>
      </c>
      <c r="F861" s="117" t="s">
        <v>5320</v>
      </c>
      <c r="G861" s="118" t="s">
        <v>4475</v>
      </c>
      <c r="H861" s="120" t="str">
        <f t="shared" si="29"/>
        <v>05409007</v>
      </c>
      <c r="I861" s="185">
        <v>0</v>
      </c>
    </row>
    <row r="862" spans="1:9" hidden="1" x14ac:dyDescent="0.25">
      <c r="A862" t="str">
        <f t="shared" si="28"/>
        <v xml:space="preserve">MACKCH TRUCK </v>
      </c>
      <c r="B862" s="117" t="s">
        <v>4337</v>
      </c>
      <c r="C862" s="118" t="s">
        <v>4542</v>
      </c>
      <c r="D862" s="119" t="s">
        <v>2140</v>
      </c>
      <c r="E862" s="118" t="s">
        <v>4571</v>
      </c>
      <c r="F862" s="117" t="s">
        <v>5321</v>
      </c>
      <c r="G862" s="118" t="s">
        <v>4486</v>
      </c>
      <c r="H862" s="120" t="str">
        <f t="shared" si="29"/>
        <v>05409008</v>
      </c>
      <c r="I862" s="185">
        <v>0</v>
      </c>
    </row>
    <row r="863" spans="1:9" hidden="1" x14ac:dyDescent="0.25">
      <c r="A863" t="str">
        <f t="shared" si="28"/>
        <v xml:space="preserve">MACKCH VOLQUETE </v>
      </c>
      <c r="B863" s="117" t="s">
        <v>4337</v>
      </c>
      <c r="C863" s="118" t="s">
        <v>4542</v>
      </c>
      <c r="D863" s="119" t="s">
        <v>4376</v>
      </c>
      <c r="E863" s="118" t="s">
        <v>4704</v>
      </c>
      <c r="F863" s="117" t="s">
        <v>5397</v>
      </c>
      <c r="G863" s="118" t="s">
        <v>4630</v>
      </c>
      <c r="H863" s="120" t="str">
        <f t="shared" si="29"/>
        <v>05411107</v>
      </c>
      <c r="I863" s="185">
        <v>0</v>
      </c>
    </row>
    <row r="864" spans="1:9" hidden="1" x14ac:dyDescent="0.25">
      <c r="A864" t="str">
        <f t="shared" si="28"/>
        <v xml:space="preserve">MACKCH6 </v>
      </c>
      <c r="B864" s="117" t="s">
        <v>4337</v>
      </c>
      <c r="C864" s="118" t="s">
        <v>4542</v>
      </c>
      <c r="D864" s="119" t="s">
        <v>2140</v>
      </c>
      <c r="E864" s="118" t="s">
        <v>4571</v>
      </c>
      <c r="F864" s="117" t="s">
        <v>5335</v>
      </c>
      <c r="G864" s="118" t="s">
        <v>4566</v>
      </c>
      <c r="H864" s="120" t="str">
        <f t="shared" si="29"/>
        <v>05409084</v>
      </c>
      <c r="I864" s="185">
        <v>0</v>
      </c>
    </row>
    <row r="865" spans="1:9" hidden="1" x14ac:dyDescent="0.25">
      <c r="A865" t="str">
        <f t="shared" si="28"/>
        <v>MACKCH600</v>
      </c>
      <c r="B865" s="117" t="s">
        <v>4337</v>
      </c>
      <c r="C865" s="118" t="s">
        <v>4542</v>
      </c>
      <c r="D865" s="119" t="s">
        <v>2140</v>
      </c>
      <c r="E865" s="118" t="s">
        <v>4571</v>
      </c>
      <c r="F865" s="117" t="s">
        <v>5336</v>
      </c>
      <c r="G865" s="118" t="s">
        <v>4567</v>
      </c>
      <c r="H865" s="120" t="str">
        <f t="shared" si="29"/>
        <v>05409085</v>
      </c>
      <c r="I865" s="185">
        <v>0</v>
      </c>
    </row>
    <row r="866" spans="1:9" hidden="1" x14ac:dyDescent="0.25">
      <c r="A866" t="str">
        <f t="shared" si="28"/>
        <v>MACKCH612</v>
      </c>
      <c r="B866" s="117" t="s">
        <v>4337</v>
      </c>
      <c r="C866" s="118" t="s">
        <v>4542</v>
      </c>
      <c r="D866" s="119" t="s">
        <v>4376</v>
      </c>
      <c r="E866" s="118" t="s">
        <v>4704</v>
      </c>
      <c r="F866" s="117" t="s">
        <v>5398</v>
      </c>
      <c r="G866" s="118" t="s">
        <v>4632</v>
      </c>
      <c r="H866" s="120" t="str">
        <f t="shared" si="29"/>
        <v>05411108</v>
      </c>
      <c r="I866" s="185">
        <v>0</v>
      </c>
    </row>
    <row r="867" spans="1:9" hidden="1" x14ac:dyDescent="0.25">
      <c r="A867" t="str">
        <f t="shared" si="28"/>
        <v>MACKCH613</v>
      </c>
      <c r="B867" s="117" t="s">
        <v>4337</v>
      </c>
      <c r="C867" s="118" t="s">
        <v>4542</v>
      </c>
      <c r="D867" s="119" t="s">
        <v>2140</v>
      </c>
      <c r="E867" s="118" t="s">
        <v>4571</v>
      </c>
      <c r="F867" s="117" t="s">
        <v>5337</v>
      </c>
      <c r="G867" s="118" t="s">
        <v>4568</v>
      </c>
      <c r="H867" s="120" t="str">
        <f t="shared" si="29"/>
        <v>05409086</v>
      </c>
      <c r="I867" s="185">
        <v>0</v>
      </c>
    </row>
    <row r="868" spans="1:9" hidden="1" x14ac:dyDescent="0.25">
      <c r="A868" t="str">
        <f t="shared" si="28"/>
        <v>MACKCL600</v>
      </c>
      <c r="B868" s="117" t="s">
        <v>4337</v>
      </c>
      <c r="C868" s="118" t="s">
        <v>4542</v>
      </c>
      <c r="D868" s="119" t="s">
        <v>2140</v>
      </c>
      <c r="E868" s="118" t="s">
        <v>4571</v>
      </c>
      <c r="F868" s="117" t="s">
        <v>5351</v>
      </c>
      <c r="G868" s="118" t="s">
        <v>4909</v>
      </c>
      <c r="H868" s="120" t="str">
        <f t="shared" si="29"/>
        <v>05409129</v>
      </c>
      <c r="I868" s="185">
        <v>0</v>
      </c>
    </row>
    <row r="869" spans="1:9" hidden="1" x14ac:dyDescent="0.25">
      <c r="A869" t="str">
        <f t="shared" si="28"/>
        <v>MACKCL700</v>
      </c>
      <c r="B869" s="117" t="s">
        <v>4337</v>
      </c>
      <c r="C869" s="118" t="s">
        <v>4542</v>
      </c>
      <c r="D869" s="119" t="s">
        <v>2140</v>
      </c>
      <c r="E869" s="118" t="s">
        <v>4571</v>
      </c>
      <c r="F869" s="117" t="s">
        <v>5338</v>
      </c>
      <c r="G869" s="118" t="s">
        <v>4671</v>
      </c>
      <c r="H869" s="120" t="str">
        <f t="shared" si="29"/>
        <v>05409087</v>
      </c>
      <c r="I869" s="185">
        <v>0</v>
      </c>
    </row>
    <row r="870" spans="1:9" hidden="1" x14ac:dyDescent="0.25">
      <c r="A870" t="str">
        <f t="shared" si="28"/>
        <v>MACKCL7000</v>
      </c>
      <c r="B870" s="117" t="s">
        <v>4337</v>
      </c>
      <c r="C870" s="118" t="s">
        <v>4542</v>
      </c>
      <c r="D870" s="119" t="s">
        <v>4376</v>
      </c>
      <c r="E870" s="118" t="s">
        <v>4704</v>
      </c>
      <c r="F870" s="117" t="s">
        <v>5399</v>
      </c>
      <c r="G870" s="118" t="s">
        <v>4684</v>
      </c>
      <c r="H870" s="120" t="str">
        <f t="shared" si="29"/>
        <v>05411109</v>
      </c>
      <c r="I870" s="185">
        <v>0</v>
      </c>
    </row>
    <row r="871" spans="1:9" hidden="1" x14ac:dyDescent="0.25">
      <c r="A871" t="str">
        <f t="shared" si="28"/>
        <v>MACKCL713</v>
      </c>
      <c r="B871" s="117" t="s">
        <v>4337</v>
      </c>
      <c r="C871" s="118" t="s">
        <v>4542</v>
      </c>
      <c r="D871" s="119" t="s">
        <v>2140</v>
      </c>
      <c r="E871" s="118" t="s">
        <v>4571</v>
      </c>
      <c r="F871" s="117" t="s">
        <v>5339</v>
      </c>
      <c r="G871" s="118" t="s">
        <v>4569</v>
      </c>
      <c r="H871" s="120" t="str">
        <f t="shared" si="29"/>
        <v>05409088</v>
      </c>
      <c r="I871" s="185">
        <v>0</v>
      </c>
    </row>
    <row r="872" spans="1:9" hidden="1" x14ac:dyDescent="0.25">
      <c r="A872" t="str">
        <f t="shared" si="28"/>
        <v xml:space="preserve">MACKCM </v>
      </c>
      <c r="B872" s="117" t="s">
        <v>4337</v>
      </c>
      <c r="C872" s="118" t="s">
        <v>4542</v>
      </c>
      <c r="D872" s="119" t="s">
        <v>2140</v>
      </c>
      <c r="E872" s="118" t="s">
        <v>4571</v>
      </c>
      <c r="F872" s="117" t="s">
        <v>5322</v>
      </c>
      <c r="G872" s="118" t="s">
        <v>4476</v>
      </c>
      <c r="H872" s="120" t="str">
        <f t="shared" si="29"/>
        <v>05409009</v>
      </c>
      <c r="I872" s="185">
        <v>0</v>
      </c>
    </row>
    <row r="873" spans="1:9" hidden="1" x14ac:dyDescent="0.25">
      <c r="A873" t="str">
        <f t="shared" si="28"/>
        <v>MACKCRUISE-LINER</v>
      </c>
      <c r="B873" s="117" t="s">
        <v>4337</v>
      </c>
      <c r="C873" s="118" t="s">
        <v>4542</v>
      </c>
      <c r="D873" s="119" t="s">
        <v>2140</v>
      </c>
      <c r="E873" s="118" t="s">
        <v>4571</v>
      </c>
      <c r="F873" s="117" t="s">
        <v>5340</v>
      </c>
      <c r="G873" s="118" t="s">
        <v>4570</v>
      </c>
      <c r="H873" s="120" t="str">
        <f t="shared" si="29"/>
        <v>05409089</v>
      </c>
      <c r="I873" s="185">
        <v>0</v>
      </c>
    </row>
    <row r="874" spans="1:9" hidden="1" x14ac:dyDescent="0.25">
      <c r="A874" t="str">
        <f t="shared" si="28"/>
        <v>MACKCV5</v>
      </c>
      <c r="B874" s="117" t="s">
        <v>4337</v>
      </c>
      <c r="C874" s="118" t="s">
        <v>4542</v>
      </c>
      <c r="D874" s="119" t="s">
        <v>4456</v>
      </c>
      <c r="E874" s="118" t="s">
        <v>4414</v>
      </c>
      <c r="F874" s="117" t="s">
        <v>5358</v>
      </c>
      <c r="G874" s="118" t="s">
        <v>4911</v>
      </c>
      <c r="H874" s="120" t="str">
        <f t="shared" si="29"/>
        <v>05410132</v>
      </c>
      <c r="I874" s="185">
        <v>0</v>
      </c>
    </row>
    <row r="875" spans="1:9" hidden="1" x14ac:dyDescent="0.25">
      <c r="A875" t="str">
        <f t="shared" si="28"/>
        <v>MACKCV713</v>
      </c>
      <c r="B875" s="117" t="s">
        <v>4337</v>
      </c>
      <c r="C875" s="118" t="s">
        <v>4542</v>
      </c>
      <c r="D875" s="119" t="s">
        <v>4376</v>
      </c>
      <c r="E875" s="118" t="s">
        <v>4704</v>
      </c>
      <c r="F875" s="117" t="s">
        <v>5360</v>
      </c>
      <c r="G875" s="118" t="s">
        <v>4492</v>
      </c>
      <c r="H875" s="120" t="str">
        <f t="shared" si="29"/>
        <v>05411011</v>
      </c>
      <c r="I875" s="185">
        <v>0</v>
      </c>
    </row>
    <row r="876" spans="1:9" hidden="1" x14ac:dyDescent="0.25">
      <c r="A876" t="str">
        <f t="shared" si="28"/>
        <v xml:space="preserve">MACKCX600 </v>
      </c>
      <c r="B876" s="117" t="s">
        <v>4337</v>
      </c>
      <c r="C876" s="118" t="s">
        <v>4542</v>
      </c>
      <c r="D876" s="119" t="s">
        <v>2140</v>
      </c>
      <c r="E876" s="118" t="s">
        <v>4571</v>
      </c>
      <c r="F876" s="117" t="s">
        <v>5341</v>
      </c>
      <c r="G876" s="118" t="s">
        <v>4548</v>
      </c>
      <c r="H876" s="120" t="str">
        <f t="shared" si="29"/>
        <v>05409090</v>
      </c>
      <c r="I876" s="185">
        <v>0</v>
      </c>
    </row>
    <row r="877" spans="1:9" hidden="1" x14ac:dyDescent="0.25">
      <c r="A877" t="str">
        <f t="shared" si="28"/>
        <v xml:space="preserve">MACKCX613 </v>
      </c>
      <c r="B877" s="117" t="s">
        <v>4337</v>
      </c>
      <c r="C877" s="118" t="s">
        <v>4542</v>
      </c>
      <c r="D877" s="119" t="s">
        <v>2140</v>
      </c>
      <c r="E877" s="118" t="s">
        <v>4571</v>
      </c>
      <c r="F877" s="117" t="s">
        <v>5342</v>
      </c>
      <c r="G877" s="118" t="s">
        <v>4549</v>
      </c>
      <c r="H877" s="120" t="str">
        <f t="shared" si="29"/>
        <v>05409091</v>
      </c>
      <c r="I877" s="185">
        <v>0</v>
      </c>
    </row>
    <row r="878" spans="1:9" hidden="1" x14ac:dyDescent="0.25">
      <c r="A878" t="str">
        <f t="shared" si="28"/>
        <v xml:space="preserve">MACKDB688 </v>
      </c>
      <c r="B878" s="117" t="s">
        <v>4337</v>
      </c>
      <c r="C878" s="118" t="s">
        <v>4542</v>
      </c>
      <c r="D878" s="119" t="s">
        <v>4376</v>
      </c>
      <c r="E878" s="118" t="s">
        <v>4704</v>
      </c>
      <c r="F878" s="117" t="s">
        <v>5361</v>
      </c>
      <c r="G878" s="118" t="s">
        <v>4477</v>
      </c>
      <c r="H878" s="120" t="str">
        <f t="shared" si="29"/>
        <v>05411012</v>
      </c>
      <c r="I878" s="185">
        <v>0</v>
      </c>
    </row>
    <row r="879" spans="1:9" hidden="1" x14ac:dyDescent="0.25">
      <c r="A879" t="str">
        <f t="shared" si="28"/>
        <v>MACKDM</v>
      </c>
      <c r="B879" s="117" t="s">
        <v>4337</v>
      </c>
      <c r="C879" s="118" t="s">
        <v>4542</v>
      </c>
      <c r="D879" s="119" t="s">
        <v>4376</v>
      </c>
      <c r="E879" s="118" t="s">
        <v>4704</v>
      </c>
      <c r="F879" s="117" t="s">
        <v>4718</v>
      </c>
      <c r="G879" s="118" t="s">
        <v>4493</v>
      </c>
      <c r="H879" s="120" t="str">
        <f t="shared" si="29"/>
        <v>05411013</v>
      </c>
      <c r="I879" s="185">
        <v>0</v>
      </c>
    </row>
    <row r="880" spans="1:9" hidden="1" x14ac:dyDescent="0.25">
      <c r="A880" t="str">
        <f t="shared" si="28"/>
        <v>MACKDM600</v>
      </c>
      <c r="B880" s="117" t="s">
        <v>4337</v>
      </c>
      <c r="C880" s="118" t="s">
        <v>4542</v>
      </c>
      <c r="D880" s="119" t="s">
        <v>4376</v>
      </c>
      <c r="E880" s="118" t="s">
        <v>4704</v>
      </c>
      <c r="F880" s="117" t="s">
        <v>5362</v>
      </c>
      <c r="G880" s="118" t="s">
        <v>4494</v>
      </c>
      <c r="H880" s="120" t="str">
        <f t="shared" si="29"/>
        <v>05411014</v>
      </c>
      <c r="I880" s="185">
        <v>0.17</v>
      </c>
    </row>
    <row r="881" spans="1:9" hidden="1" x14ac:dyDescent="0.25">
      <c r="A881" t="str">
        <f t="shared" si="28"/>
        <v>MACKDM615</v>
      </c>
      <c r="B881" s="117" t="s">
        <v>4337</v>
      </c>
      <c r="C881" s="118" t="s">
        <v>4542</v>
      </c>
      <c r="D881" s="119" t="s">
        <v>4376</v>
      </c>
      <c r="E881" s="118" t="s">
        <v>4704</v>
      </c>
      <c r="F881" s="117" t="s">
        <v>5363</v>
      </c>
      <c r="G881" s="118" t="s">
        <v>4497</v>
      </c>
      <c r="H881" s="120" t="str">
        <f t="shared" si="29"/>
        <v>05411015</v>
      </c>
      <c r="I881" s="185">
        <v>0</v>
      </c>
    </row>
    <row r="882" spans="1:9" hidden="1" x14ac:dyDescent="0.25">
      <c r="A882" t="str">
        <f t="shared" si="28"/>
        <v xml:space="preserve">MACKDM685 </v>
      </c>
      <c r="B882" s="117" t="s">
        <v>4337</v>
      </c>
      <c r="C882" s="118" t="s">
        <v>4542</v>
      </c>
      <c r="D882" s="119" t="s">
        <v>4376</v>
      </c>
      <c r="E882" s="118" t="s">
        <v>4704</v>
      </c>
      <c r="F882" s="117" t="s">
        <v>5364</v>
      </c>
      <c r="G882" s="118" t="s">
        <v>4498</v>
      </c>
      <c r="H882" s="120" t="str">
        <f t="shared" si="29"/>
        <v>05411016</v>
      </c>
      <c r="I882" s="185">
        <v>0</v>
      </c>
    </row>
    <row r="883" spans="1:9" hidden="1" x14ac:dyDescent="0.25">
      <c r="A883" t="str">
        <f t="shared" si="28"/>
        <v>MACKDM6855</v>
      </c>
      <c r="B883" s="117" t="s">
        <v>4337</v>
      </c>
      <c r="C883" s="118" t="s">
        <v>4542</v>
      </c>
      <c r="D883" s="119" t="s">
        <v>4376</v>
      </c>
      <c r="E883" s="118" t="s">
        <v>4704</v>
      </c>
      <c r="F883" s="117" t="s">
        <v>5365</v>
      </c>
      <c r="G883" s="118" t="s">
        <v>4499</v>
      </c>
      <c r="H883" s="120" t="str">
        <f t="shared" si="29"/>
        <v>05411017</v>
      </c>
      <c r="I883" s="185">
        <v>0</v>
      </c>
    </row>
    <row r="884" spans="1:9" hidden="1" x14ac:dyDescent="0.25">
      <c r="A884" t="str">
        <f t="shared" si="28"/>
        <v>MACKDM6859</v>
      </c>
      <c r="B884" s="117" t="s">
        <v>4337</v>
      </c>
      <c r="C884" s="118" t="s">
        <v>4542</v>
      </c>
      <c r="D884" s="119" t="s">
        <v>4376</v>
      </c>
      <c r="E884" s="118" t="s">
        <v>4704</v>
      </c>
      <c r="F884" s="117" t="s">
        <v>5366</v>
      </c>
      <c r="G884" s="118" t="s">
        <v>4495</v>
      </c>
      <c r="H884" s="120" t="str">
        <f t="shared" si="29"/>
        <v>05411018</v>
      </c>
      <c r="I884" s="185">
        <v>0</v>
      </c>
    </row>
    <row r="885" spans="1:9" hidden="1" x14ac:dyDescent="0.25">
      <c r="A885" t="str">
        <f t="shared" si="28"/>
        <v>MACKDM685S</v>
      </c>
      <c r="B885" s="117" t="s">
        <v>4337</v>
      </c>
      <c r="C885" s="118" t="s">
        <v>4542</v>
      </c>
      <c r="D885" s="119" t="s">
        <v>4376</v>
      </c>
      <c r="E885" s="118" t="s">
        <v>4704</v>
      </c>
      <c r="F885" s="117" t="s">
        <v>5367</v>
      </c>
      <c r="G885" s="118" t="s">
        <v>4496</v>
      </c>
      <c r="H885" s="120" t="str">
        <f t="shared" si="29"/>
        <v>05411019</v>
      </c>
      <c r="I885" s="185">
        <v>0</v>
      </c>
    </row>
    <row r="886" spans="1:9" hidden="1" x14ac:dyDescent="0.25">
      <c r="A886" t="str">
        <f t="shared" si="28"/>
        <v>MACKDM686</v>
      </c>
      <c r="B886" s="117" t="s">
        <v>4337</v>
      </c>
      <c r="C886" s="118" t="s">
        <v>4542</v>
      </c>
      <c r="D886" s="119" t="s">
        <v>4376</v>
      </c>
      <c r="E886" s="118" t="s">
        <v>4704</v>
      </c>
      <c r="F886" s="117" t="s">
        <v>5368</v>
      </c>
      <c r="G886" s="118" t="s">
        <v>4507</v>
      </c>
      <c r="H886" s="120" t="str">
        <f t="shared" si="29"/>
        <v>05411020</v>
      </c>
      <c r="I886" s="185">
        <v>0</v>
      </c>
    </row>
    <row r="887" spans="1:9" hidden="1" x14ac:dyDescent="0.25">
      <c r="A887" t="str">
        <f t="shared" si="28"/>
        <v>MACKDM6868</v>
      </c>
      <c r="B887" s="117" t="s">
        <v>4337</v>
      </c>
      <c r="C887" s="118" t="s">
        <v>4542</v>
      </c>
      <c r="D887" s="119" t="s">
        <v>4376</v>
      </c>
      <c r="E887" s="118" t="s">
        <v>4704</v>
      </c>
      <c r="F887" s="117" t="s">
        <v>5400</v>
      </c>
      <c r="G887" s="118" t="s">
        <v>4633</v>
      </c>
      <c r="H887" s="120" t="str">
        <f t="shared" si="29"/>
        <v>05411110</v>
      </c>
      <c r="I887" s="185">
        <v>0</v>
      </c>
    </row>
    <row r="888" spans="1:9" hidden="1" x14ac:dyDescent="0.25">
      <c r="A888" t="str">
        <f t="shared" si="28"/>
        <v>MACKDM686S</v>
      </c>
      <c r="B888" s="117" t="s">
        <v>4337</v>
      </c>
      <c r="C888" s="118" t="s">
        <v>4542</v>
      </c>
      <c r="D888" s="119" t="s">
        <v>4376</v>
      </c>
      <c r="E888" s="118" t="s">
        <v>4704</v>
      </c>
      <c r="F888" s="117" t="s">
        <v>5369</v>
      </c>
      <c r="G888" s="118" t="s">
        <v>4508</v>
      </c>
      <c r="H888" s="120" t="str">
        <f t="shared" si="29"/>
        <v>05411021</v>
      </c>
      <c r="I888" s="185">
        <v>0</v>
      </c>
    </row>
    <row r="889" spans="1:9" hidden="1" x14ac:dyDescent="0.25">
      <c r="A889" t="str">
        <f t="shared" si="28"/>
        <v xml:space="preserve">MACKDM6885 </v>
      </c>
      <c r="B889" s="117" t="s">
        <v>4337</v>
      </c>
      <c r="C889" s="118" t="s">
        <v>4542</v>
      </c>
      <c r="D889" s="119" t="s">
        <v>4376</v>
      </c>
      <c r="E889" s="118" t="s">
        <v>4704</v>
      </c>
      <c r="F889" s="117" t="s">
        <v>5370</v>
      </c>
      <c r="G889" s="118" t="s">
        <v>4602</v>
      </c>
      <c r="H889" s="120" t="str">
        <f t="shared" si="29"/>
        <v>05411022</v>
      </c>
      <c r="I889" s="185">
        <v>0</v>
      </c>
    </row>
    <row r="890" spans="1:9" hidden="1" x14ac:dyDescent="0.25">
      <c r="A890" t="str">
        <f t="shared" si="28"/>
        <v>MACKDM688S</v>
      </c>
      <c r="B890" s="117" t="s">
        <v>4337</v>
      </c>
      <c r="C890" s="118" t="s">
        <v>4542</v>
      </c>
      <c r="D890" s="119" t="s">
        <v>4376</v>
      </c>
      <c r="E890" s="118" t="s">
        <v>4704</v>
      </c>
      <c r="F890" s="117" t="s">
        <v>5371</v>
      </c>
      <c r="G890" s="118" t="s">
        <v>4509</v>
      </c>
      <c r="H890" s="120" t="str">
        <f t="shared" si="29"/>
        <v>05411023</v>
      </c>
      <c r="I890" s="185">
        <v>0.17</v>
      </c>
    </row>
    <row r="891" spans="1:9" hidden="1" x14ac:dyDescent="0.25">
      <c r="A891" t="str">
        <f t="shared" si="28"/>
        <v>MACKDM690</v>
      </c>
      <c r="B891" s="117" t="s">
        <v>4337</v>
      </c>
      <c r="C891" s="118" t="s">
        <v>4542</v>
      </c>
      <c r="D891" s="119" t="s">
        <v>4376</v>
      </c>
      <c r="E891" s="118" t="s">
        <v>4704</v>
      </c>
      <c r="F891" s="117" t="s">
        <v>5372</v>
      </c>
      <c r="G891" s="118" t="s">
        <v>4510</v>
      </c>
      <c r="H891" s="120" t="str">
        <f t="shared" si="29"/>
        <v>05411024</v>
      </c>
      <c r="I891" s="185">
        <v>0.17</v>
      </c>
    </row>
    <row r="892" spans="1:9" hidden="1" x14ac:dyDescent="0.25">
      <c r="A892" t="str">
        <f t="shared" si="28"/>
        <v>MACKDM6905</v>
      </c>
      <c r="B892" s="117" t="s">
        <v>4337</v>
      </c>
      <c r="C892" s="118" t="s">
        <v>4542</v>
      </c>
      <c r="D892" s="119" t="s">
        <v>4376</v>
      </c>
      <c r="E892" s="118" t="s">
        <v>4704</v>
      </c>
      <c r="F892" s="117" t="s">
        <v>5373</v>
      </c>
      <c r="G892" s="118" t="s">
        <v>4511</v>
      </c>
      <c r="H892" s="120" t="str">
        <f t="shared" si="29"/>
        <v>05411025</v>
      </c>
      <c r="I892" s="185">
        <v>0</v>
      </c>
    </row>
    <row r="893" spans="1:9" hidden="1" x14ac:dyDescent="0.25">
      <c r="A893" t="str">
        <f t="shared" si="28"/>
        <v>MACKDM690S</v>
      </c>
      <c r="B893" s="117" t="s">
        <v>4337</v>
      </c>
      <c r="C893" s="118" t="s">
        <v>4542</v>
      </c>
      <c r="D893" s="119" t="s">
        <v>4376</v>
      </c>
      <c r="E893" s="118" t="s">
        <v>4704</v>
      </c>
      <c r="F893" s="117" t="s">
        <v>5374</v>
      </c>
      <c r="G893" s="118" t="s">
        <v>4512</v>
      </c>
      <c r="H893" s="120" t="str">
        <f t="shared" si="29"/>
        <v>05411026</v>
      </c>
      <c r="I893" s="185">
        <v>0.17</v>
      </c>
    </row>
    <row r="894" spans="1:9" hidden="1" x14ac:dyDescent="0.25">
      <c r="A894" t="str">
        <f t="shared" si="28"/>
        <v>MACKDM890S</v>
      </c>
      <c r="B894" s="117" t="s">
        <v>4337</v>
      </c>
      <c r="C894" s="118" t="s">
        <v>4542</v>
      </c>
      <c r="D894" s="119" t="s">
        <v>4376</v>
      </c>
      <c r="E894" s="118" t="s">
        <v>4704</v>
      </c>
      <c r="F894" s="117" t="s">
        <v>5375</v>
      </c>
      <c r="G894" s="118" t="s">
        <v>4513</v>
      </c>
      <c r="H894" s="120" t="str">
        <f t="shared" si="29"/>
        <v>05411027</v>
      </c>
      <c r="I894" s="185">
        <v>0</v>
      </c>
    </row>
    <row r="895" spans="1:9" hidden="1" x14ac:dyDescent="0.25">
      <c r="A895" t="str">
        <f t="shared" si="28"/>
        <v xml:space="preserve">MACKDMM </v>
      </c>
      <c r="B895" s="117" t="s">
        <v>4337</v>
      </c>
      <c r="C895" s="118" t="s">
        <v>4542</v>
      </c>
      <c r="D895" s="119" t="s">
        <v>4376</v>
      </c>
      <c r="E895" s="118" t="s">
        <v>4704</v>
      </c>
      <c r="F895" s="117" t="s">
        <v>5376</v>
      </c>
      <c r="G895" s="118" t="s">
        <v>4514</v>
      </c>
      <c r="H895" s="120" t="str">
        <f t="shared" si="29"/>
        <v>05411028</v>
      </c>
      <c r="I895" s="185">
        <v>0</v>
      </c>
    </row>
    <row r="896" spans="1:9" hidden="1" x14ac:dyDescent="0.25">
      <c r="A896" t="str">
        <f t="shared" ref="A896:A959" si="30">CONCATENATE(B896,F896)</f>
        <v>MACKDMM 6855</v>
      </c>
      <c r="B896" s="117" t="s">
        <v>4337</v>
      </c>
      <c r="C896" s="118" t="s">
        <v>4542</v>
      </c>
      <c r="D896" s="119" t="s">
        <v>4376</v>
      </c>
      <c r="E896" s="118" t="s">
        <v>4704</v>
      </c>
      <c r="F896" s="117" t="s">
        <v>5406</v>
      </c>
      <c r="G896" s="118" t="s">
        <v>4909</v>
      </c>
      <c r="H896" s="120" t="str">
        <f t="shared" si="29"/>
        <v>05411129</v>
      </c>
      <c r="I896" s="185">
        <v>0</v>
      </c>
    </row>
    <row r="897" spans="1:9" hidden="1" x14ac:dyDescent="0.25">
      <c r="A897" t="str">
        <f t="shared" si="30"/>
        <v>MACKDMM600</v>
      </c>
      <c r="B897" s="117" t="s">
        <v>4337</v>
      </c>
      <c r="C897" s="118" t="s">
        <v>4542</v>
      </c>
      <c r="D897" s="119" t="s">
        <v>4376</v>
      </c>
      <c r="E897" s="118" t="s">
        <v>4704</v>
      </c>
      <c r="F897" s="117" t="s">
        <v>5377</v>
      </c>
      <c r="G897" s="118" t="s">
        <v>4515</v>
      </c>
      <c r="H897" s="120" t="str">
        <f t="shared" ref="H897:H960" si="31">CONCATENATE(C897,E897,G897)</f>
        <v>05411029</v>
      </c>
      <c r="I897" s="185">
        <v>-0.15</v>
      </c>
    </row>
    <row r="898" spans="1:9" hidden="1" x14ac:dyDescent="0.25">
      <c r="A898" t="str">
        <f t="shared" si="30"/>
        <v>MACKDMS690S</v>
      </c>
      <c r="B898" s="117" t="s">
        <v>4337</v>
      </c>
      <c r="C898" s="118" t="s">
        <v>4542</v>
      </c>
      <c r="D898" s="119" t="s">
        <v>4376</v>
      </c>
      <c r="E898" s="118" t="s">
        <v>4704</v>
      </c>
      <c r="F898" s="117" t="s">
        <v>5378</v>
      </c>
      <c r="G898" s="118" t="s">
        <v>4516</v>
      </c>
      <c r="H898" s="120" t="str">
        <f t="shared" si="31"/>
        <v>05411030</v>
      </c>
      <c r="I898" s="185">
        <v>0</v>
      </c>
    </row>
    <row r="899" spans="1:9" hidden="1" x14ac:dyDescent="0.25">
      <c r="A899" t="str">
        <f t="shared" si="30"/>
        <v>MACKDP</v>
      </c>
      <c r="B899" s="117" t="s">
        <v>4337</v>
      </c>
      <c r="C899" s="118" t="s">
        <v>4542</v>
      </c>
      <c r="D899" s="119" t="s">
        <v>4376</v>
      </c>
      <c r="E899" s="118" t="s">
        <v>4704</v>
      </c>
      <c r="F899" s="117" t="s">
        <v>4771</v>
      </c>
      <c r="G899" s="118" t="s">
        <v>4902</v>
      </c>
      <c r="H899" s="120" t="str">
        <f t="shared" si="31"/>
        <v>05411124</v>
      </c>
      <c r="I899" s="185">
        <v>0</v>
      </c>
    </row>
    <row r="900" spans="1:9" hidden="1" x14ac:dyDescent="0.25">
      <c r="A900" t="str">
        <f t="shared" si="30"/>
        <v xml:space="preserve">MACKDR TRK </v>
      </c>
      <c r="B900" s="117" t="s">
        <v>4337</v>
      </c>
      <c r="C900" s="118" t="s">
        <v>4542</v>
      </c>
      <c r="D900" s="119" t="s">
        <v>4376</v>
      </c>
      <c r="E900" s="118" t="s">
        <v>4704</v>
      </c>
      <c r="F900" s="117" t="s">
        <v>5379</v>
      </c>
      <c r="G900" s="118" t="s">
        <v>4518</v>
      </c>
      <c r="H900" s="120" t="str">
        <f t="shared" si="31"/>
        <v>05411032</v>
      </c>
      <c r="I900" s="185">
        <v>0</v>
      </c>
    </row>
    <row r="901" spans="1:9" hidden="1" x14ac:dyDescent="0.25">
      <c r="A901" t="str">
        <f t="shared" si="30"/>
        <v xml:space="preserve">MACKDR600 </v>
      </c>
      <c r="B901" s="117" t="s">
        <v>4337</v>
      </c>
      <c r="C901" s="118" t="s">
        <v>4542</v>
      </c>
      <c r="D901" s="119" t="s">
        <v>2140</v>
      </c>
      <c r="E901" s="118" t="s">
        <v>4571</v>
      </c>
      <c r="F901" s="117" t="s">
        <v>5323</v>
      </c>
      <c r="G901" s="118" t="s">
        <v>4519</v>
      </c>
      <c r="H901" s="120" t="str">
        <f t="shared" si="31"/>
        <v>05409033</v>
      </c>
      <c r="I901" s="185">
        <v>0</v>
      </c>
    </row>
    <row r="902" spans="1:9" hidden="1" x14ac:dyDescent="0.25">
      <c r="A902" t="str">
        <f t="shared" si="30"/>
        <v xml:space="preserve">MACKDS MULA </v>
      </c>
      <c r="B902" s="117" t="s">
        <v>4337</v>
      </c>
      <c r="C902" s="118" t="s">
        <v>4542</v>
      </c>
      <c r="D902" s="119" t="s">
        <v>2140</v>
      </c>
      <c r="E902" s="118" t="s">
        <v>4571</v>
      </c>
      <c r="F902" s="117" t="s">
        <v>5343</v>
      </c>
      <c r="G902" s="118" t="s">
        <v>4677</v>
      </c>
      <c r="H902" s="120" t="str">
        <f t="shared" si="31"/>
        <v>05409093</v>
      </c>
      <c r="I902" s="185">
        <v>0</v>
      </c>
    </row>
    <row r="903" spans="1:9" hidden="1" x14ac:dyDescent="0.25">
      <c r="A903" t="str">
        <f t="shared" si="30"/>
        <v>MACKDUMP</v>
      </c>
      <c r="B903" s="117" t="s">
        <v>4337</v>
      </c>
      <c r="C903" s="118" t="s">
        <v>4542</v>
      </c>
      <c r="D903" s="119" t="s">
        <v>4376</v>
      </c>
      <c r="E903" s="118" t="s">
        <v>4704</v>
      </c>
      <c r="F903" s="117" t="s">
        <v>4948</v>
      </c>
      <c r="G903" s="118" t="s">
        <v>4521</v>
      </c>
      <c r="H903" s="120" t="str">
        <f t="shared" si="31"/>
        <v>05411035</v>
      </c>
      <c r="I903" s="185">
        <v>0</v>
      </c>
    </row>
    <row r="904" spans="1:9" hidden="1" x14ac:dyDescent="0.25">
      <c r="A904" t="str">
        <f t="shared" si="30"/>
        <v>MACKE6350</v>
      </c>
      <c r="B904" s="117" t="s">
        <v>4337</v>
      </c>
      <c r="C904" s="118" t="s">
        <v>4542</v>
      </c>
      <c r="D904" s="119" t="s">
        <v>2140</v>
      </c>
      <c r="E904" s="118" t="s">
        <v>4571</v>
      </c>
      <c r="F904" s="117" t="s">
        <v>5324</v>
      </c>
      <c r="G904" s="118" t="s">
        <v>4523</v>
      </c>
      <c r="H904" s="120" t="str">
        <f t="shared" si="31"/>
        <v>05409036</v>
      </c>
      <c r="I904" s="185">
        <v>0</v>
      </c>
    </row>
    <row r="905" spans="1:9" hidden="1" x14ac:dyDescent="0.25">
      <c r="A905" t="str">
        <f t="shared" si="30"/>
        <v xml:space="preserve">MACKE7-300 </v>
      </c>
      <c r="B905" s="117" t="s">
        <v>4337</v>
      </c>
      <c r="C905" s="118" t="s">
        <v>4542</v>
      </c>
      <c r="D905" s="119" t="s">
        <v>2140</v>
      </c>
      <c r="E905" s="118" t="s">
        <v>4571</v>
      </c>
      <c r="F905" s="117" t="s">
        <v>5325</v>
      </c>
      <c r="G905" s="118" t="s">
        <v>4524</v>
      </c>
      <c r="H905" s="120" t="str">
        <f t="shared" si="31"/>
        <v>05409037</v>
      </c>
      <c r="I905" s="185">
        <v>0</v>
      </c>
    </row>
    <row r="906" spans="1:9" hidden="1" x14ac:dyDescent="0.25">
      <c r="A906" t="str">
        <f t="shared" si="30"/>
        <v>MACKF700</v>
      </c>
      <c r="B906" s="117" t="s">
        <v>4337</v>
      </c>
      <c r="C906" s="118" t="s">
        <v>4542</v>
      </c>
      <c r="D906" s="119" t="s">
        <v>2140</v>
      </c>
      <c r="E906" s="118" t="s">
        <v>4571</v>
      </c>
      <c r="F906" s="117" t="s">
        <v>4959</v>
      </c>
      <c r="G906" s="118" t="s">
        <v>4525</v>
      </c>
      <c r="H906" s="120" t="str">
        <f t="shared" si="31"/>
        <v>05409038</v>
      </c>
      <c r="I906" s="185">
        <v>0</v>
      </c>
    </row>
    <row r="907" spans="1:9" hidden="1" x14ac:dyDescent="0.25">
      <c r="A907" t="str">
        <f t="shared" si="30"/>
        <v xml:space="preserve">MACKF786ST </v>
      </c>
      <c r="B907" s="117" t="s">
        <v>4337</v>
      </c>
      <c r="C907" s="118" t="s">
        <v>4542</v>
      </c>
      <c r="D907" s="119" t="s">
        <v>2140</v>
      </c>
      <c r="E907" s="118" t="s">
        <v>4571</v>
      </c>
      <c r="F907" s="117" t="s">
        <v>5344</v>
      </c>
      <c r="G907" s="118" t="s">
        <v>4679</v>
      </c>
      <c r="H907" s="120" t="str">
        <f t="shared" si="31"/>
        <v>05409094</v>
      </c>
      <c r="I907" s="185">
        <v>0</v>
      </c>
    </row>
    <row r="908" spans="1:9" hidden="1" x14ac:dyDescent="0.25">
      <c r="A908" t="str">
        <f t="shared" si="30"/>
        <v>MACKGARBAGE TRUCK</v>
      </c>
      <c r="B908" s="117" t="s">
        <v>4337</v>
      </c>
      <c r="C908" s="118" t="s">
        <v>4542</v>
      </c>
      <c r="D908" s="119" t="s">
        <v>4376</v>
      </c>
      <c r="E908" s="118" t="s">
        <v>4704</v>
      </c>
      <c r="F908" s="117" t="s">
        <v>5380</v>
      </c>
      <c r="G908" s="118" t="s">
        <v>4528</v>
      </c>
      <c r="H908" s="120" t="str">
        <f t="shared" si="31"/>
        <v>05411040</v>
      </c>
      <c r="I908" s="185">
        <v>0</v>
      </c>
    </row>
    <row r="909" spans="1:9" hidden="1" x14ac:dyDescent="0.25">
      <c r="A909" t="str">
        <f t="shared" si="30"/>
        <v>MACKGU813E</v>
      </c>
      <c r="B909" s="117" t="s">
        <v>4337</v>
      </c>
      <c r="C909" s="118" t="s">
        <v>4542</v>
      </c>
      <c r="D909" s="119" t="s">
        <v>4376</v>
      </c>
      <c r="E909" s="118" t="s">
        <v>4704</v>
      </c>
      <c r="F909" s="117" t="s">
        <v>5381</v>
      </c>
      <c r="G909" s="118" t="s">
        <v>4529</v>
      </c>
      <c r="H909" s="120" t="str">
        <f t="shared" si="31"/>
        <v>05411041</v>
      </c>
      <c r="I909" s="185">
        <v>0</v>
      </c>
    </row>
    <row r="910" spans="1:9" hidden="1" x14ac:dyDescent="0.25">
      <c r="A910" t="str">
        <f t="shared" si="30"/>
        <v>MACKLE6</v>
      </c>
      <c r="B910" s="117" t="s">
        <v>4337</v>
      </c>
      <c r="C910" s="118" t="s">
        <v>4542</v>
      </c>
      <c r="D910" s="119" t="s">
        <v>2140</v>
      </c>
      <c r="E910" s="118" t="s">
        <v>4571</v>
      </c>
      <c r="F910" s="117" t="s">
        <v>5326</v>
      </c>
      <c r="G910" s="118" t="s">
        <v>4530</v>
      </c>
      <c r="H910" s="120" t="str">
        <f t="shared" si="31"/>
        <v>05409042</v>
      </c>
      <c r="I910" s="185">
        <v>0</v>
      </c>
    </row>
    <row r="911" spans="1:9" hidden="1" x14ac:dyDescent="0.25">
      <c r="A911" t="str">
        <f t="shared" si="30"/>
        <v xml:space="preserve">MACKLE613 </v>
      </c>
      <c r="B911" s="117" t="s">
        <v>4337</v>
      </c>
      <c r="C911" s="118" t="s">
        <v>4542</v>
      </c>
      <c r="D911" s="119" t="s">
        <v>2140</v>
      </c>
      <c r="E911" s="118" t="s">
        <v>4571</v>
      </c>
      <c r="F911" s="117" t="s">
        <v>5327</v>
      </c>
      <c r="G911" s="118" t="s">
        <v>4531</v>
      </c>
      <c r="H911" s="120" t="str">
        <f t="shared" si="31"/>
        <v>05409043</v>
      </c>
      <c r="I911" s="185">
        <v>0</v>
      </c>
    </row>
    <row r="912" spans="1:9" hidden="1" x14ac:dyDescent="0.25">
      <c r="A912" t="str">
        <f t="shared" si="30"/>
        <v>MACKM5250</v>
      </c>
      <c r="B912" s="124" t="s">
        <v>4337</v>
      </c>
      <c r="C912" s="124" t="s">
        <v>4542</v>
      </c>
      <c r="D912" s="119" t="s">
        <v>4376</v>
      </c>
      <c r="E912" s="118" t="s">
        <v>4704</v>
      </c>
      <c r="F912" s="124" t="s">
        <v>6011</v>
      </c>
      <c r="G912" s="124" t="s">
        <v>4871</v>
      </c>
      <c r="H912" s="120" t="str">
        <f t="shared" si="31"/>
        <v>05411139</v>
      </c>
      <c r="I912" s="185">
        <v>0</v>
      </c>
    </row>
    <row r="913" spans="1:9" hidden="1" x14ac:dyDescent="0.25">
      <c r="A913" t="str">
        <f t="shared" si="30"/>
        <v>MACKMH600</v>
      </c>
      <c r="B913" s="117" t="s">
        <v>4337</v>
      </c>
      <c r="C913" s="118" t="s">
        <v>4542</v>
      </c>
      <c r="D913" s="119" t="s">
        <v>2140</v>
      </c>
      <c r="E913" s="118" t="s">
        <v>4571</v>
      </c>
      <c r="F913" s="117" t="s">
        <v>5345</v>
      </c>
      <c r="G913" s="118" t="s">
        <v>4681</v>
      </c>
      <c r="H913" s="120" t="str">
        <f t="shared" si="31"/>
        <v>05409095</v>
      </c>
      <c r="I913" s="185">
        <v>0</v>
      </c>
    </row>
    <row r="914" spans="1:9" hidden="1" x14ac:dyDescent="0.25">
      <c r="A914" t="str">
        <f t="shared" si="30"/>
        <v>MACKMH612</v>
      </c>
      <c r="B914" s="117" t="s">
        <v>4337</v>
      </c>
      <c r="C914" s="118" t="s">
        <v>4542</v>
      </c>
      <c r="D914" s="119" t="s">
        <v>2140</v>
      </c>
      <c r="E914" s="118" t="s">
        <v>4571</v>
      </c>
      <c r="F914" s="117" t="s">
        <v>5346</v>
      </c>
      <c r="G914" s="118" t="s">
        <v>4688</v>
      </c>
      <c r="H914" s="120" t="str">
        <f t="shared" si="31"/>
        <v>05409096</v>
      </c>
      <c r="I914" s="185">
        <v>0</v>
      </c>
    </row>
    <row r="915" spans="1:9" hidden="1" x14ac:dyDescent="0.25">
      <c r="A915" t="str">
        <f t="shared" si="30"/>
        <v>MACKMH613</v>
      </c>
      <c r="B915" s="117" t="s">
        <v>4337</v>
      </c>
      <c r="C915" s="118" t="s">
        <v>4542</v>
      </c>
      <c r="D915" s="119" t="s">
        <v>2140</v>
      </c>
      <c r="E915" s="118" t="s">
        <v>4571</v>
      </c>
      <c r="F915" s="117" t="s">
        <v>5347</v>
      </c>
      <c r="G915" s="118" t="s">
        <v>4690</v>
      </c>
      <c r="H915" s="120" t="str">
        <f t="shared" si="31"/>
        <v>05409097</v>
      </c>
      <c r="I915" s="185">
        <v>0</v>
      </c>
    </row>
    <row r="916" spans="1:9" hidden="1" x14ac:dyDescent="0.25">
      <c r="A916" t="str">
        <f t="shared" si="30"/>
        <v>MACKMIDLINER</v>
      </c>
      <c r="B916" s="117" t="s">
        <v>4337</v>
      </c>
      <c r="C916" s="118" t="s">
        <v>4542</v>
      </c>
      <c r="D916" s="119" t="s">
        <v>4456</v>
      </c>
      <c r="E916" s="118" t="s">
        <v>4414</v>
      </c>
      <c r="F916" s="117" t="s">
        <v>5353</v>
      </c>
      <c r="G916" s="118" t="s">
        <v>4533</v>
      </c>
      <c r="H916" s="120" t="str">
        <f t="shared" si="31"/>
        <v>05410045</v>
      </c>
      <c r="I916" s="185">
        <v>0</v>
      </c>
    </row>
    <row r="917" spans="1:9" hidden="1" x14ac:dyDescent="0.25">
      <c r="A917" t="str">
        <f t="shared" si="30"/>
        <v>MACKMIXER</v>
      </c>
      <c r="B917" s="117" t="s">
        <v>4337</v>
      </c>
      <c r="C917" s="118" t="s">
        <v>4542</v>
      </c>
      <c r="D917" s="119" t="s">
        <v>2140</v>
      </c>
      <c r="E917" s="118" t="s">
        <v>4571</v>
      </c>
      <c r="F917" s="117" t="s">
        <v>5328</v>
      </c>
      <c r="G917" s="118" t="s">
        <v>4534</v>
      </c>
      <c r="H917" s="120" t="str">
        <f t="shared" si="31"/>
        <v>05409046</v>
      </c>
      <c r="I917" s="185">
        <v>0</v>
      </c>
    </row>
    <row r="918" spans="1:9" hidden="1" x14ac:dyDescent="0.25">
      <c r="A918" t="str">
        <f t="shared" si="30"/>
        <v>MACKMR688S</v>
      </c>
      <c r="B918" s="117" t="s">
        <v>4337</v>
      </c>
      <c r="C918" s="118" t="s">
        <v>4542</v>
      </c>
      <c r="D918" s="119" t="s">
        <v>4456</v>
      </c>
      <c r="E918" s="118" t="s">
        <v>4414</v>
      </c>
      <c r="F918" s="117" t="s">
        <v>5357</v>
      </c>
      <c r="G918" s="118" t="s">
        <v>4769</v>
      </c>
      <c r="H918" s="120" t="str">
        <f t="shared" si="31"/>
        <v>05410131</v>
      </c>
      <c r="I918" s="185">
        <v>0</v>
      </c>
    </row>
    <row r="919" spans="1:9" hidden="1" x14ac:dyDescent="0.25">
      <c r="A919" t="str">
        <f t="shared" si="30"/>
        <v>MACKMS2</v>
      </c>
      <c r="B919" s="117" t="s">
        <v>4337</v>
      </c>
      <c r="C919" s="118" t="s">
        <v>4542</v>
      </c>
      <c r="D919" s="119" t="s">
        <v>4456</v>
      </c>
      <c r="E919" s="118" t="s">
        <v>4414</v>
      </c>
      <c r="F919" s="117" t="s">
        <v>5354</v>
      </c>
      <c r="G919" s="118" t="s">
        <v>4535</v>
      </c>
      <c r="H919" s="120" t="str">
        <f t="shared" si="31"/>
        <v>05410047</v>
      </c>
      <c r="I919" s="185">
        <v>0</v>
      </c>
    </row>
    <row r="920" spans="1:9" hidden="1" x14ac:dyDescent="0.25">
      <c r="A920" t="str">
        <f t="shared" si="30"/>
        <v>MACKMS200</v>
      </c>
      <c r="B920" s="117" t="s">
        <v>4337</v>
      </c>
      <c r="C920" s="118" t="s">
        <v>4542</v>
      </c>
      <c r="D920" s="119" t="s">
        <v>4456</v>
      </c>
      <c r="E920" s="118" t="s">
        <v>4414</v>
      </c>
      <c r="F920" s="117" t="s">
        <v>5355</v>
      </c>
      <c r="G920" s="118" t="s">
        <v>4536</v>
      </c>
      <c r="H920" s="120" t="str">
        <f t="shared" si="31"/>
        <v>05410048</v>
      </c>
      <c r="I920" s="185">
        <v>0</v>
      </c>
    </row>
    <row r="921" spans="1:9" hidden="1" x14ac:dyDescent="0.25">
      <c r="A921" t="str">
        <f t="shared" si="30"/>
        <v>MACKMS250</v>
      </c>
      <c r="B921" s="117" t="s">
        <v>4337</v>
      </c>
      <c r="C921" s="118" t="s">
        <v>4542</v>
      </c>
      <c r="D921" s="119" t="s">
        <v>4454</v>
      </c>
      <c r="E921" s="118" t="s">
        <v>4685</v>
      </c>
      <c r="F921" s="117" t="s">
        <v>5318</v>
      </c>
      <c r="G921" s="118" t="s">
        <v>4537</v>
      </c>
      <c r="H921" s="120" t="str">
        <f t="shared" si="31"/>
        <v>05406049</v>
      </c>
      <c r="I921" s="185">
        <v>0</v>
      </c>
    </row>
    <row r="922" spans="1:9" hidden="1" x14ac:dyDescent="0.25">
      <c r="A922" t="str">
        <f t="shared" si="30"/>
        <v>MACKMS250P</v>
      </c>
      <c r="B922" s="117" t="s">
        <v>4337</v>
      </c>
      <c r="C922" s="118" t="s">
        <v>4542</v>
      </c>
      <c r="D922" s="119" t="s">
        <v>4454</v>
      </c>
      <c r="E922" s="118" t="s">
        <v>4685</v>
      </c>
      <c r="F922" s="117" t="s">
        <v>5319</v>
      </c>
      <c r="G922" s="118" t="s">
        <v>4538</v>
      </c>
      <c r="H922" s="120" t="str">
        <f t="shared" si="31"/>
        <v>05406050</v>
      </c>
      <c r="I922" s="185">
        <v>0</v>
      </c>
    </row>
    <row r="923" spans="1:9" hidden="1" x14ac:dyDescent="0.25">
      <c r="A923" t="str">
        <f t="shared" si="30"/>
        <v>MACKMS300P</v>
      </c>
      <c r="B923" s="117" t="s">
        <v>4337</v>
      </c>
      <c r="C923" s="118" t="s">
        <v>4542</v>
      </c>
      <c r="D923" s="119" t="s">
        <v>4376</v>
      </c>
      <c r="E923" s="118" t="s">
        <v>4704</v>
      </c>
      <c r="F923" s="117" t="s">
        <v>5382</v>
      </c>
      <c r="G923" s="118" t="s">
        <v>4539</v>
      </c>
      <c r="H923" s="120" t="str">
        <f t="shared" si="31"/>
        <v>05411051</v>
      </c>
      <c r="I923" s="185">
        <v>0</v>
      </c>
    </row>
    <row r="924" spans="1:9" hidden="1" x14ac:dyDescent="0.25">
      <c r="A924" t="str">
        <f t="shared" si="30"/>
        <v>MACKMS300T</v>
      </c>
      <c r="B924" s="117" t="s">
        <v>4337</v>
      </c>
      <c r="C924" s="122" t="s">
        <v>4542</v>
      </c>
      <c r="D924" s="123" t="s">
        <v>4456</v>
      </c>
      <c r="E924" s="122" t="s">
        <v>4414</v>
      </c>
      <c r="F924" s="117" t="s">
        <v>6018</v>
      </c>
      <c r="G924" s="122" t="s">
        <v>4869</v>
      </c>
      <c r="H924" s="120" t="str">
        <f t="shared" si="31"/>
        <v>05410134</v>
      </c>
      <c r="I924" s="185">
        <v>0</v>
      </c>
    </row>
    <row r="925" spans="1:9" hidden="1" x14ac:dyDescent="0.25">
      <c r="A925" t="str">
        <f t="shared" si="30"/>
        <v>MACKR600</v>
      </c>
      <c r="B925" s="117" t="s">
        <v>4337</v>
      </c>
      <c r="C925" s="118" t="s">
        <v>4542</v>
      </c>
      <c r="D925" s="119" t="s">
        <v>2140</v>
      </c>
      <c r="E925" s="118" t="s">
        <v>4571</v>
      </c>
      <c r="F925" s="117" t="s">
        <v>5348</v>
      </c>
      <c r="G925" s="118" t="s">
        <v>4709</v>
      </c>
      <c r="H925" s="120" t="str">
        <f t="shared" si="31"/>
        <v>05409098</v>
      </c>
      <c r="I925" s="185">
        <v>0</v>
      </c>
    </row>
    <row r="926" spans="1:9" hidden="1" x14ac:dyDescent="0.25">
      <c r="A926" t="str">
        <f t="shared" si="30"/>
        <v xml:space="preserve">MACKR685T </v>
      </c>
      <c r="B926" s="117" t="s">
        <v>4337</v>
      </c>
      <c r="C926" s="118" t="s">
        <v>4542</v>
      </c>
      <c r="D926" s="119" t="s">
        <v>4376</v>
      </c>
      <c r="E926" s="118" t="s">
        <v>4704</v>
      </c>
      <c r="F926" s="117" t="s">
        <v>5383</v>
      </c>
      <c r="G926" s="118" t="s">
        <v>4695</v>
      </c>
      <c r="H926" s="120" t="str">
        <f t="shared" si="31"/>
        <v>05411053</v>
      </c>
      <c r="I926" s="185">
        <v>0</v>
      </c>
    </row>
    <row r="927" spans="1:9" hidden="1" x14ac:dyDescent="0.25">
      <c r="A927" t="str">
        <f t="shared" si="30"/>
        <v>MACKR686ST</v>
      </c>
      <c r="B927" s="117" t="s">
        <v>4337</v>
      </c>
      <c r="C927" s="118" t="s">
        <v>4542</v>
      </c>
      <c r="D927" s="119" t="s">
        <v>4376</v>
      </c>
      <c r="E927" s="118" t="s">
        <v>4704</v>
      </c>
      <c r="F927" s="117" t="s">
        <v>5384</v>
      </c>
      <c r="G927" s="118" t="s">
        <v>4542</v>
      </c>
      <c r="H927" s="120" t="str">
        <f t="shared" si="31"/>
        <v>05411054</v>
      </c>
      <c r="I927" s="185">
        <v>0</v>
      </c>
    </row>
    <row r="928" spans="1:9" hidden="1" x14ac:dyDescent="0.25">
      <c r="A928" t="str">
        <f t="shared" si="30"/>
        <v>MACKR6885T</v>
      </c>
      <c r="B928" s="117" t="s">
        <v>4337</v>
      </c>
      <c r="C928" s="118" t="s">
        <v>4542</v>
      </c>
      <c r="D928" s="119" t="s">
        <v>4376</v>
      </c>
      <c r="E928" s="118" t="s">
        <v>4704</v>
      </c>
      <c r="F928" s="117" t="s">
        <v>5385</v>
      </c>
      <c r="G928" s="118" t="s">
        <v>4543</v>
      </c>
      <c r="H928" s="120" t="str">
        <f t="shared" si="31"/>
        <v>05411055</v>
      </c>
      <c r="I928" s="185">
        <v>0</v>
      </c>
    </row>
    <row r="929" spans="1:9" hidden="1" x14ac:dyDescent="0.25">
      <c r="A929" t="str">
        <f t="shared" si="30"/>
        <v>MACKR688ST</v>
      </c>
      <c r="B929" s="117" t="s">
        <v>4337</v>
      </c>
      <c r="C929" s="118" t="s">
        <v>4542</v>
      </c>
      <c r="D929" s="119" t="s">
        <v>4376</v>
      </c>
      <c r="E929" s="118" t="s">
        <v>4704</v>
      </c>
      <c r="F929" s="117" t="s">
        <v>5386</v>
      </c>
      <c r="G929" s="118" t="s">
        <v>4698</v>
      </c>
      <c r="H929" s="120" t="str">
        <f t="shared" si="31"/>
        <v>05411056</v>
      </c>
      <c r="I929" s="185">
        <v>0</v>
      </c>
    </row>
    <row r="930" spans="1:9" hidden="1" x14ac:dyDescent="0.25">
      <c r="A930" t="str">
        <f t="shared" si="30"/>
        <v>MACKR690</v>
      </c>
      <c r="B930" s="117" t="s">
        <v>4337</v>
      </c>
      <c r="C930" s="118" t="s">
        <v>4542</v>
      </c>
      <c r="D930" s="119" t="s">
        <v>2140</v>
      </c>
      <c r="E930" s="118" t="s">
        <v>4571</v>
      </c>
      <c r="F930" s="117" t="s">
        <v>5329</v>
      </c>
      <c r="G930" s="118" t="s">
        <v>4661</v>
      </c>
      <c r="H930" s="120" t="str">
        <f t="shared" si="31"/>
        <v>05409057</v>
      </c>
      <c r="I930" s="185">
        <v>0</v>
      </c>
    </row>
    <row r="931" spans="1:9" hidden="1" x14ac:dyDescent="0.25">
      <c r="A931" t="str">
        <f t="shared" si="30"/>
        <v>MACKR690ST</v>
      </c>
      <c r="B931" s="117" t="s">
        <v>4337</v>
      </c>
      <c r="C931" s="118" t="s">
        <v>4542</v>
      </c>
      <c r="D931" s="119" t="s">
        <v>2140</v>
      </c>
      <c r="E931" s="118" t="s">
        <v>4571</v>
      </c>
      <c r="F931" s="117" t="s">
        <v>5330</v>
      </c>
      <c r="G931" s="118" t="s">
        <v>4636</v>
      </c>
      <c r="H931" s="120" t="str">
        <f t="shared" si="31"/>
        <v>05409058</v>
      </c>
      <c r="I931" s="185">
        <v>0</v>
      </c>
    </row>
    <row r="932" spans="1:9" hidden="1" x14ac:dyDescent="0.25">
      <c r="A932" t="str">
        <f t="shared" si="30"/>
        <v>MACKRB600</v>
      </c>
      <c r="B932" s="124" t="s">
        <v>4337</v>
      </c>
      <c r="C932" s="124" t="s">
        <v>4542</v>
      </c>
      <c r="D932" s="119" t="s">
        <v>4376</v>
      </c>
      <c r="E932" s="124" t="s">
        <v>4704</v>
      </c>
      <c r="F932" s="124" t="s">
        <v>5996</v>
      </c>
      <c r="G932" s="124" t="s">
        <v>5484</v>
      </c>
      <c r="H932" s="120" t="str">
        <f t="shared" si="31"/>
        <v>05411137</v>
      </c>
      <c r="I932" s="185">
        <v>0</v>
      </c>
    </row>
    <row r="933" spans="1:9" hidden="1" x14ac:dyDescent="0.25">
      <c r="A933" t="str">
        <f t="shared" si="30"/>
        <v>MACKRB688</v>
      </c>
      <c r="B933" s="117" t="s">
        <v>4337</v>
      </c>
      <c r="C933" s="118" t="s">
        <v>4542</v>
      </c>
      <c r="D933" s="119" t="s">
        <v>4376</v>
      </c>
      <c r="E933" s="118" t="s">
        <v>4704</v>
      </c>
      <c r="F933" s="117" t="s">
        <v>5925</v>
      </c>
      <c r="G933" s="118" t="s">
        <v>4638</v>
      </c>
      <c r="H933" s="120" t="str">
        <f t="shared" si="31"/>
        <v>05411059</v>
      </c>
      <c r="I933" s="185">
        <v>0</v>
      </c>
    </row>
    <row r="934" spans="1:9" hidden="1" x14ac:dyDescent="0.25">
      <c r="A934" t="str">
        <f t="shared" si="30"/>
        <v xml:space="preserve">MACKRB688 </v>
      </c>
      <c r="B934" s="117" t="s">
        <v>4337</v>
      </c>
      <c r="C934" s="118" t="s">
        <v>4542</v>
      </c>
      <c r="D934" s="119" t="s">
        <v>4376</v>
      </c>
      <c r="E934" s="118" t="s">
        <v>4704</v>
      </c>
      <c r="F934" s="117" t="s">
        <v>5387</v>
      </c>
      <c r="G934" s="118" t="s">
        <v>4638</v>
      </c>
      <c r="H934" s="120" t="str">
        <f t="shared" si="31"/>
        <v>05411059</v>
      </c>
      <c r="I934" s="185">
        <v>0</v>
      </c>
    </row>
    <row r="935" spans="1:9" hidden="1" x14ac:dyDescent="0.25">
      <c r="A935" t="str">
        <f t="shared" si="30"/>
        <v>MACKRB690S</v>
      </c>
      <c r="B935" s="117" t="s">
        <v>4337</v>
      </c>
      <c r="C935" s="118" t="s">
        <v>4542</v>
      </c>
      <c r="D935" s="119" t="s">
        <v>4376</v>
      </c>
      <c r="E935" s="118" t="s">
        <v>4704</v>
      </c>
      <c r="F935" s="117" t="s">
        <v>5388</v>
      </c>
      <c r="G935" s="118" t="s">
        <v>4544</v>
      </c>
      <c r="H935" s="120" t="str">
        <f t="shared" si="31"/>
        <v>05411060</v>
      </c>
      <c r="I935" s="185">
        <v>0</v>
      </c>
    </row>
    <row r="936" spans="1:9" hidden="1" x14ac:dyDescent="0.25">
      <c r="A936" t="str">
        <f t="shared" si="30"/>
        <v>MACKRD</v>
      </c>
      <c r="B936" s="117" t="s">
        <v>4337</v>
      </c>
      <c r="C936" s="118" t="s">
        <v>4542</v>
      </c>
      <c r="D936" s="119" t="s">
        <v>2140</v>
      </c>
      <c r="E936" s="118" t="s">
        <v>4571</v>
      </c>
      <c r="F936" s="117" t="s">
        <v>5349</v>
      </c>
      <c r="G936" s="118" t="s">
        <v>4711</v>
      </c>
      <c r="H936" s="120" t="str">
        <f t="shared" si="31"/>
        <v>05409099</v>
      </c>
      <c r="I936" s="185">
        <v>0</v>
      </c>
    </row>
    <row r="937" spans="1:9" hidden="1" x14ac:dyDescent="0.25">
      <c r="A937" t="str">
        <f t="shared" si="30"/>
        <v>MACKRD590S</v>
      </c>
      <c r="B937" s="117" t="s">
        <v>4337</v>
      </c>
      <c r="C937" s="118" t="s">
        <v>4542</v>
      </c>
      <c r="D937" s="119" t="s">
        <v>2140</v>
      </c>
      <c r="E937" s="118" t="s">
        <v>4571</v>
      </c>
      <c r="F937" s="117" t="s">
        <v>5331</v>
      </c>
      <c r="G937" s="118" t="s">
        <v>4545</v>
      </c>
      <c r="H937" s="120" t="str">
        <f t="shared" si="31"/>
        <v>05409061</v>
      </c>
      <c r="I937" s="185">
        <v>0</v>
      </c>
    </row>
    <row r="938" spans="1:9" hidden="1" x14ac:dyDescent="0.25">
      <c r="A938" t="str">
        <f t="shared" si="30"/>
        <v xml:space="preserve">MACKRD6 </v>
      </c>
      <c r="B938" s="117" t="s">
        <v>4337</v>
      </c>
      <c r="C938" s="118" t="s">
        <v>4542</v>
      </c>
      <c r="D938" s="119" t="s">
        <v>4376</v>
      </c>
      <c r="E938" s="118" t="s">
        <v>4704</v>
      </c>
      <c r="F938" s="117" t="s">
        <v>5389</v>
      </c>
      <c r="G938" s="118" t="s">
        <v>4546</v>
      </c>
      <c r="H938" s="120" t="str">
        <f t="shared" si="31"/>
        <v>05411062</v>
      </c>
      <c r="I938" s="185">
        <v>0</v>
      </c>
    </row>
    <row r="939" spans="1:9" hidden="1" x14ac:dyDescent="0.25">
      <c r="A939" t="str">
        <f t="shared" si="30"/>
        <v>MACKRD600</v>
      </c>
      <c r="B939" s="117" t="s">
        <v>4337</v>
      </c>
      <c r="C939" s="118" t="s">
        <v>4542</v>
      </c>
      <c r="D939" s="119" t="s">
        <v>2140</v>
      </c>
      <c r="E939" s="118" t="s">
        <v>4571</v>
      </c>
      <c r="F939" s="117" t="s">
        <v>5332</v>
      </c>
      <c r="G939" s="118" t="s">
        <v>4547</v>
      </c>
      <c r="H939" s="120" t="str">
        <f t="shared" si="31"/>
        <v>05409063</v>
      </c>
      <c r="I939" s="185">
        <v>0</v>
      </c>
    </row>
    <row r="940" spans="1:9" hidden="1" x14ac:dyDescent="0.25">
      <c r="A940" t="str">
        <f t="shared" si="30"/>
        <v>MACKRD600</v>
      </c>
      <c r="B940" s="117" t="s">
        <v>4337</v>
      </c>
      <c r="C940" s="118" t="s">
        <v>4542</v>
      </c>
      <c r="D940" s="119" t="s">
        <v>4376</v>
      </c>
      <c r="E940" s="118" t="s">
        <v>4704</v>
      </c>
      <c r="F940" s="117" t="s">
        <v>5332</v>
      </c>
      <c r="G940" s="118" t="s">
        <v>4547</v>
      </c>
      <c r="H940" s="120" t="str">
        <f t="shared" si="31"/>
        <v>05411063</v>
      </c>
      <c r="I940" s="185">
        <v>0</v>
      </c>
    </row>
    <row r="941" spans="1:9" hidden="1" x14ac:dyDescent="0.25">
      <c r="A941" t="str">
        <f t="shared" si="30"/>
        <v xml:space="preserve">MACKRD685 </v>
      </c>
      <c r="B941" s="117" t="s">
        <v>4337</v>
      </c>
      <c r="C941" s="118" t="s">
        <v>4542</v>
      </c>
      <c r="D941" s="119" t="s">
        <v>4376</v>
      </c>
      <c r="E941" s="118" t="s">
        <v>4704</v>
      </c>
      <c r="F941" s="117" t="s">
        <v>5390</v>
      </c>
      <c r="G941" s="118" t="s">
        <v>4551</v>
      </c>
      <c r="H941" s="120" t="str">
        <f t="shared" si="31"/>
        <v>05411064</v>
      </c>
      <c r="I941" s="185">
        <v>0</v>
      </c>
    </row>
    <row r="942" spans="1:9" hidden="1" x14ac:dyDescent="0.25">
      <c r="A942" t="str">
        <f t="shared" si="30"/>
        <v>MACKRD688</v>
      </c>
      <c r="B942" s="117" t="s">
        <v>4337</v>
      </c>
      <c r="C942" s="118" t="s">
        <v>4542</v>
      </c>
      <c r="D942" s="119" t="s">
        <v>4376</v>
      </c>
      <c r="E942" s="118" t="s">
        <v>4704</v>
      </c>
      <c r="F942" s="117" t="s">
        <v>5401</v>
      </c>
      <c r="G942" s="118" t="s">
        <v>4703</v>
      </c>
      <c r="H942" s="120" t="str">
        <f t="shared" si="31"/>
        <v>05411111</v>
      </c>
      <c r="I942" s="185">
        <v>0</v>
      </c>
    </row>
    <row r="943" spans="1:9" hidden="1" x14ac:dyDescent="0.25">
      <c r="A943" t="str">
        <f t="shared" si="30"/>
        <v>MACKRD6885</v>
      </c>
      <c r="B943" s="117" t="s">
        <v>4337</v>
      </c>
      <c r="C943" s="118" t="s">
        <v>4542</v>
      </c>
      <c r="D943" s="119" t="s">
        <v>4376</v>
      </c>
      <c r="E943" s="118" t="s">
        <v>4704</v>
      </c>
      <c r="F943" s="117" t="s">
        <v>5402</v>
      </c>
      <c r="G943" s="118" t="s">
        <v>4925</v>
      </c>
      <c r="H943" s="120" t="str">
        <f t="shared" si="31"/>
        <v>05411112</v>
      </c>
      <c r="I943" s="185">
        <v>0</v>
      </c>
    </row>
    <row r="944" spans="1:9" hidden="1" x14ac:dyDescent="0.25">
      <c r="A944" t="str">
        <f t="shared" si="30"/>
        <v>MACKRD688S</v>
      </c>
      <c r="B944" s="117" t="s">
        <v>4337</v>
      </c>
      <c r="C944" s="118" t="s">
        <v>4542</v>
      </c>
      <c r="D944" s="119" t="s">
        <v>4376</v>
      </c>
      <c r="E944" s="118" t="s">
        <v>4704</v>
      </c>
      <c r="F944" s="117" t="s">
        <v>5391</v>
      </c>
      <c r="G944" s="118" t="s">
        <v>4552</v>
      </c>
      <c r="H944" s="120" t="str">
        <f t="shared" si="31"/>
        <v>05411065</v>
      </c>
      <c r="I944" s="185">
        <v>0</v>
      </c>
    </row>
    <row r="945" spans="1:9" hidden="1" x14ac:dyDescent="0.25">
      <c r="A945" t="str">
        <f t="shared" si="30"/>
        <v>MACKRD690</v>
      </c>
      <c r="B945" s="117" t="s">
        <v>4337</v>
      </c>
      <c r="C945" s="118" t="s">
        <v>4542</v>
      </c>
      <c r="D945" s="119" t="s">
        <v>4376</v>
      </c>
      <c r="E945" s="118" t="s">
        <v>4704</v>
      </c>
      <c r="F945" s="117" t="s">
        <v>5393</v>
      </c>
      <c r="G945" s="118" t="s">
        <v>4554</v>
      </c>
      <c r="H945" s="120" t="str">
        <f t="shared" si="31"/>
        <v>05411067</v>
      </c>
      <c r="I945" s="185">
        <v>0</v>
      </c>
    </row>
    <row r="946" spans="1:9" hidden="1" x14ac:dyDescent="0.25">
      <c r="A946" t="str">
        <f t="shared" si="30"/>
        <v>MACKRD6905</v>
      </c>
      <c r="B946" s="117" t="s">
        <v>4337</v>
      </c>
      <c r="C946" s="118" t="s">
        <v>4542</v>
      </c>
      <c r="D946" s="119" t="s">
        <v>4376</v>
      </c>
      <c r="E946" s="118" t="s">
        <v>4704</v>
      </c>
      <c r="F946" s="117" t="s">
        <v>5392</v>
      </c>
      <c r="G946" s="118" t="s">
        <v>4553</v>
      </c>
      <c r="H946" s="120" t="str">
        <f t="shared" si="31"/>
        <v>05411066</v>
      </c>
      <c r="I946" s="185">
        <v>0</v>
      </c>
    </row>
    <row r="947" spans="1:9" hidden="1" x14ac:dyDescent="0.25">
      <c r="A947" t="str">
        <f t="shared" si="30"/>
        <v>MACKRF690S</v>
      </c>
      <c r="B947" s="117" t="s">
        <v>4337</v>
      </c>
      <c r="C947" s="118" t="s">
        <v>4542</v>
      </c>
      <c r="D947" s="119" t="s">
        <v>4376</v>
      </c>
      <c r="E947" s="118" t="s">
        <v>4704</v>
      </c>
      <c r="F947" s="117" t="s">
        <v>5403</v>
      </c>
      <c r="G947" s="118" t="s">
        <v>5116</v>
      </c>
      <c r="H947" s="120" t="str">
        <f t="shared" si="31"/>
        <v>05411113</v>
      </c>
      <c r="I947" s="185">
        <v>0</v>
      </c>
    </row>
    <row r="948" spans="1:9" hidden="1" x14ac:dyDescent="0.25">
      <c r="A948" t="str">
        <f t="shared" si="30"/>
        <v>MACKROLL BK</v>
      </c>
      <c r="B948" s="117" t="s">
        <v>4337</v>
      </c>
      <c r="C948" s="118" t="s">
        <v>4542</v>
      </c>
      <c r="D948" s="119" t="s">
        <v>4376</v>
      </c>
      <c r="E948" s="118" t="s">
        <v>4704</v>
      </c>
      <c r="F948" s="117" t="s">
        <v>5394</v>
      </c>
      <c r="G948" s="118" t="s">
        <v>4555</v>
      </c>
      <c r="H948" s="120" t="str">
        <f t="shared" si="31"/>
        <v>05411068</v>
      </c>
      <c r="I948" s="185">
        <v>0</v>
      </c>
    </row>
    <row r="949" spans="1:9" hidden="1" x14ac:dyDescent="0.25">
      <c r="A949" t="str">
        <f t="shared" si="30"/>
        <v xml:space="preserve">MACKRS </v>
      </c>
      <c r="B949" s="117" t="s">
        <v>4337</v>
      </c>
      <c r="C949" s="118" t="s">
        <v>4542</v>
      </c>
      <c r="D949" s="119" t="s">
        <v>2140</v>
      </c>
      <c r="E949" s="118" t="s">
        <v>4571</v>
      </c>
      <c r="F949" s="117" t="s">
        <v>5333</v>
      </c>
      <c r="G949" s="118" t="s">
        <v>4556</v>
      </c>
      <c r="H949" s="120" t="str">
        <f t="shared" si="31"/>
        <v>05409069</v>
      </c>
      <c r="I949" s="185">
        <v>0</v>
      </c>
    </row>
    <row r="950" spans="1:9" hidden="1" x14ac:dyDescent="0.25">
      <c r="A950" t="str">
        <f t="shared" si="30"/>
        <v>MACKRS686</v>
      </c>
      <c r="B950" s="117" t="s">
        <v>4337</v>
      </c>
      <c r="C950" s="118" t="s">
        <v>4542</v>
      </c>
      <c r="D950" s="119" t="s">
        <v>4376</v>
      </c>
      <c r="E950" s="118" t="s">
        <v>4704</v>
      </c>
      <c r="F950" s="117" t="s">
        <v>5404</v>
      </c>
      <c r="G950" s="118" t="s">
        <v>4884</v>
      </c>
      <c r="H950" s="120" t="str">
        <f t="shared" si="31"/>
        <v>05411114</v>
      </c>
      <c r="I950" s="185">
        <v>0</v>
      </c>
    </row>
    <row r="951" spans="1:9" hidden="1" x14ac:dyDescent="0.25">
      <c r="A951" t="str">
        <f t="shared" si="30"/>
        <v xml:space="preserve">MACKRW7 </v>
      </c>
      <c r="B951" s="117" t="s">
        <v>4337</v>
      </c>
      <c r="C951" s="118" t="s">
        <v>4542</v>
      </c>
      <c r="D951" s="119" t="s">
        <v>4376</v>
      </c>
      <c r="E951" s="118" t="s">
        <v>4704</v>
      </c>
      <c r="F951" s="117" t="s">
        <v>5395</v>
      </c>
      <c r="G951" s="118" t="s">
        <v>4557</v>
      </c>
      <c r="H951" s="120" t="str">
        <f t="shared" si="31"/>
        <v>05411070</v>
      </c>
      <c r="I951" s="185">
        <v>0</v>
      </c>
    </row>
    <row r="952" spans="1:9" hidden="1" x14ac:dyDescent="0.25">
      <c r="A952" t="str">
        <f t="shared" si="30"/>
        <v>MACKRW700</v>
      </c>
      <c r="B952" s="124" t="s">
        <v>4337</v>
      </c>
      <c r="C952" s="124" t="s">
        <v>4542</v>
      </c>
      <c r="D952" s="125" t="s">
        <v>2140</v>
      </c>
      <c r="E952" s="124" t="s">
        <v>4571</v>
      </c>
      <c r="F952" s="124" t="s">
        <v>5939</v>
      </c>
      <c r="G952" s="124" t="s">
        <v>4502</v>
      </c>
      <c r="H952" s="120" t="str">
        <f t="shared" si="31"/>
        <v>05409135</v>
      </c>
      <c r="I952" s="185">
        <v>0</v>
      </c>
    </row>
    <row r="953" spans="1:9" hidden="1" x14ac:dyDescent="0.25">
      <c r="A953" t="str">
        <f t="shared" si="30"/>
        <v>MACKRW713</v>
      </c>
      <c r="B953" s="117" t="s">
        <v>4337</v>
      </c>
      <c r="C953" s="118" t="s">
        <v>4542</v>
      </c>
      <c r="D953" s="119" t="s">
        <v>4376</v>
      </c>
      <c r="E953" s="118" t="s">
        <v>4704</v>
      </c>
      <c r="F953" s="117" t="s">
        <v>5405</v>
      </c>
      <c r="G953" s="118" t="s">
        <v>4886</v>
      </c>
      <c r="H953" s="120" t="str">
        <f t="shared" si="31"/>
        <v>05411115</v>
      </c>
      <c r="I953" s="185">
        <v>0</v>
      </c>
    </row>
    <row r="954" spans="1:9" hidden="1" x14ac:dyDescent="0.25">
      <c r="A954" t="str">
        <f t="shared" si="30"/>
        <v>MACKS250</v>
      </c>
      <c r="B954" s="117" t="s">
        <v>4337</v>
      </c>
      <c r="C954" s="118" t="s">
        <v>4542</v>
      </c>
      <c r="D954" s="119" t="s">
        <v>4376</v>
      </c>
      <c r="E954" s="118" t="s">
        <v>4704</v>
      </c>
      <c r="F954" s="117" t="s">
        <v>5396</v>
      </c>
      <c r="G954" s="118" t="s">
        <v>4649</v>
      </c>
      <c r="H954" s="120" t="str">
        <f t="shared" si="31"/>
        <v>05411071</v>
      </c>
      <c r="I954" s="185">
        <v>0</v>
      </c>
    </row>
    <row r="955" spans="1:9" hidden="1" x14ac:dyDescent="0.25">
      <c r="A955" t="str">
        <f t="shared" si="30"/>
        <v>macktc</v>
      </c>
      <c r="B955" s="122" t="s">
        <v>5930</v>
      </c>
      <c r="C955" s="122" t="s">
        <v>4542</v>
      </c>
      <c r="D955" s="123" t="s">
        <v>2140</v>
      </c>
      <c r="E955" s="122" t="s">
        <v>4571</v>
      </c>
      <c r="F955" s="122" t="s">
        <v>5931</v>
      </c>
      <c r="G955" s="122" t="s">
        <v>4919</v>
      </c>
      <c r="H955" s="120" t="str">
        <f t="shared" si="31"/>
        <v>05409133</v>
      </c>
      <c r="I955" s="185">
        <v>0</v>
      </c>
    </row>
    <row r="956" spans="1:9" hidden="1" x14ac:dyDescent="0.25">
      <c r="A956" t="str">
        <f t="shared" si="30"/>
        <v>MACKTK</v>
      </c>
      <c r="B956" s="117" t="s">
        <v>4337</v>
      </c>
      <c r="C956" s="118" t="s">
        <v>4542</v>
      </c>
      <c r="D956" s="119" t="s">
        <v>2140</v>
      </c>
      <c r="E956" s="118" t="s">
        <v>4571</v>
      </c>
      <c r="F956" s="117" t="s">
        <v>4700</v>
      </c>
      <c r="G956" s="118" t="s">
        <v>4760</v>
      </c>
      <c r="H956" s="120" t="str">
        <f t="shared" si="31"/>
        <v>05409127</v>
      </c>
      <c r="I956" s="185">
        <v>0</v>
      </c>
    </row>
    <row r="957" spans="1:9" hidden="1" x14ac:dyDescent="0.25">
      <c r="A957" t="str">
        <f t="shared" si="30"/>
        <v>MACKTR</v>
      </c>
      <c r="B957" s="117" t="s">
        <v>4337</v>
      </c>
      <c r="C957" s="118" t="s">
        <v>4542</v>
      </c>
      <c r="D957" s="119" t="s">
        <v>4456</v>
      </c>
      <c r="E957" s="118" t="s">
        <v>4414</v>
      </c>
      <c r="F957" s="117" t="s">
        <v>5270</v>
      </c>
      <c r="G957" s="118" t="s">
        <v>4905</v>
      </c>
      <c r="H957" s="120" t="str">
        <f t="shared" si="31"/>
        <v>05410126</v>
      </c>
      <c r="I957" s="185">
        <v>0</v>
      </c>
    </row>
    <row r="958" spans="1:9" hidden="1" x14ac:dyDescent="0.25">
      <c r="A958" t="str">
        <f t="shared" si="30"/>
        <v>MACKTRUCK</v>
      </c>
      <c r="B958" s="117" t="s">
        <v>4337</v>
      </c>
      <c r="C958" s="118" t="s">
        <v>4542</v>
      </c>
      <c r="D958" s="119" t="s">
        <v>4456</v>
      </c>
      <c r="E958" s="118" t="s">
        <v>4414</v>
      </c>
      <c r="F958" s="117" t="s">
        <v>4947</v>
      </c>
      <c r="G958" s="118" t="s">
        <v>4651</v>
      </c>
      <c r="H958" s="120" t="str">
        <f t="shared" si="31"/>
        <v>05410075</v>
      </c>
      <c r="I958" s="185">
        <v>0</v>
      </c>
    </row>
    <row r="959" spans="1:9" hidden="1" x14ac:dyDescent="0.25">
      <c r="A959" t="str">
        <f t="shared" si="30"/>
        <v>MACKVISION</v>
      </c>
      <c r="B959" s="117" t="s">
        <v>4337</v>
      </c>
      <c r="C959" s="118" t="s">
        <v>4542</v>
      </c>
      <c r="D959" s="119" t="s">
        <v>2140</v>
      </c>
      <c r="E959" s="118" t="s">
        <v>4571</v>
      </c>
      <c r="F959" s="117" t="s">
        <v>5350</v>
      </c>
      <c r="G959" s="118" t="s">
        <v>4907</v>
      </c>
      <c r="H959" s="120" t="str">
        <f t="shared" si="31"/>
        <v>05409128</v>
      </c>
      <c r="I959" s="185">
        <v>0</v>
      </c>
    </row>
    <row r="960" spans="1:9" hidden="1" x14ac:dyDescent="0.25">
      <c r="A960" t="str">
        <f t="shared" ref="A960:A1023" si="32">CONCATENATE(B960,F960)</f>
        <v>MACKVOLQUETE</v>
      </c>
      <c r="B960" s="117" t="s">
        <v>4337</v>
      </c>
      <c r="C960" s="118" t="s">
        <v>4542</v>
      </c>
      <c r="D960" s="119" t="s">
        <v>4376</v>
      </c>
      <c r="E960" s="118" t="s">
        <v>4704</v>
      </c>
      <c r="F960" s="117" t="s">
        <v>4376</v>
      </c>
      <c r="G960" s="118" t="s">
        <v>4500</v>
      </c>
      <c r="H960" s="120" t="str">
        <f t="shared" si="31"/>
        <v>05411116</v>
      </c>
      <c r="I960" s="185">
        <v>0</v>
      </c>
    </row>
    <row r="961" spans="1:9" hidden="1" x14ac:dyDescent="0.25">
      <c r="A961" t="str">
        <f t="shared" si="32"/>
        <v>MAHINDRAPICK UP</v>
      </c>
      <c r="B961" s="124" t="s">
        <v>5969</v>
      </c>
      <c r="C961" s="124" t="s">
        <v>5970</v>
      </c>
      <c r="D961" s="119" t="s">
        <v>4373</v>
      </c>
      <c r="E961" s="118" t="s">
        <v>4481</v>
      </c>
      <c r="F961" s="124" t="s">
        <v>4373</v>
      </c>
      <c r="G961" s="124" t="s">
        <v>4469</v>
      </c>
      <c r="H961" s="120" t="str">
        <f t="shared" ref="H961:H1024" si="33">CONCATENATE(C961,E961,G961)</f>
        <v>40905001</v>
      </c>
      <c r="I961" s="185">
        <v>0</v>
      </c>
    </row>
    <row r="962" spans="1:9" hidden="1" x14ac:dyDescent="0.25">
      <c r="A962" t="str">
        <f t="shared" si="32"/>
        <v>MAHINDRASCORPIO</v>
      </c>
      <c r="B962" s="124" t="s">
        <v>5969</v>
      </c>
      <c r="C962" s="124" t="s">
        <v>5970</v>
      </c>
      <c r="D962" s="125" t="s">
        <v>4470</v>
      </c>
      <c r="E962" s="118" t="s">
        <v>4471</v>
      </c>
      <c r="F962" s="124" t="s">
        <v>5982</v>
      </c>
      <c r="G962" s="124" t="s">
        <v>4466</v>
      </c>
      <c r="H962" s="120" t="str">
        <f t="shared" si="33"/>
        <v>40902002</v>
      </c>
      <c r="I962" s="185">
        <v>0</v>
      </c>
    </row>
    <row r="963" spans="1:9" hidden="1" x14ac:dyDescent="0.25">
      <c r="A963" t="str">
        <f t="shared" si="32"/>
        <v>MAZDA2</v>
      </c>
      <c r="B963" s="117" t="s">
        <v>4338</v>
      </c>
      <c r="C963" s="118" t="s">
        <v>4698</v>
      </c>
      <c r="D963" s="119" t="s">
        <v>4467</v>
      </c>
      <c r="E963" s="118" t="s">
        <v>4468</v>
      </c>
      <c r="F963" s="117" t="s">
        <v>4409</v>
      </c>
      <c r="G963" s="118" t="s">
        <v>4466</v>
      </c>
      <c r="H963" s="120" t="str">
        <f t="shared" si="33"/>
        <v>05601002</v>
      </c>
      <c r="I963" s="185">
        <v>0</v>
      </c>
    </row>
    <row r="964" spans="1:9" hidden="1" x14ac:dyDescent="0.25">
      <c r="A964" t="str">
        <f t="shared" si="32"/>
        <v>MAZDA3</v>
      </c>
      <c r="B964" s="117" t="s">
        <v>4338</v>
      </c>
      <c r="C964" s="118" t="s">
        <v>4698</v>
      </c>
      <c r="D964" s="119" t="s">
        <v>4467</v>
      </c>
      <c r="E964" s="118" t="s">
        <v>4468</v>
      </c>
      <c r="F964" s="117" t="s">
        <v>4410</v>
      </c>
      <c r="G964" s="118" t="s">
        <v>4472</v>
      </c>
      <c r="H964" s="120" t="str">
        <f t="shared" si="33"/>
        <v>05601003</v>
      </c>
      <c r="I964" s="185">
        <v>0</v>
      </c>
    </row>
    <row r="965" spans="1:9" hidden="1" x14ac:dyDescent="0.25">
      <c r="A965" t="str">
        <f t="shared" si="32"/>
        <v>MAZDA5</v>
      </c>
      <c r="B965" s="117" t="s">
        <v>4338</v>
      </c>
      <c r="C965" s="118" t="s">
        <v>4698</v>
      </c>
      <c r="D965" s="119" t="s">
        <v>4470</v>
      </c>
      <c r="E965" s="118" t="s">
        <v>4471</v>
      </c>
      <c r="F965" s="117" t="s">
        <v>4411</v>
      </c>
      <c r="G965" s="118" t="s">
        <v>4525</v>
      </c>
      <c r="H965" s="120" t="str">
        <f t="shared" si="33"/>
        <v>05602038</v>
      </c>
      <c r="I965" s="185">
        <v>0</v>
      </c>
    </row>
    <row r="966" spans="1:9" hidden="1" x14ac:dyDescent="0.25">
      <c r="A966" t="str">
        <f t="shared" si="32"/>
        <v>MAZDA6</v>
      </c>
      <c r="B966" s="117" t="s">
        <v>4338</v>
      </c>
      <c r="C966" s="118" t="s">
        <v>4698</v>
      </c>
      <c r="D966" s="119" t="s">
        <v>4467</v>
      </c>
      <c r="E966" s="118" t="s">
        <v>4468</v>
      </c>
      <c r="F966" s="117" t="s">
        <v>4412</v>
      </c>
      <c r="G966" s="118" t="s">
        <v>4475</v>
      </c>
      <c r="H966" s="120" t="str">
        <f t="shared" si="33"/>
        <v>05601007</v>
      </c>
      <c r="I966" s="185">
        <v>0</v>
      </c>
    </row>
    <row r="967" spans="1:9" hidden="1" x14ac:dyDescent="0.25">
      <c r="A967" t="str">
        <f t="shared" si="32"/>
        <v>MAZDA61</v>
      </c>
      <c r="B967" s="117" t="s">
        <v>4338</v>
      </c>
      <c r="C967" s="118" t="s">
        <v>4698</v>
      </c>
      <c r="D967" s="119" t="s">
        <v>4467</v>
      </c>
      <c r="E967" s="118" t="s">
        <v>4468</v>
      </c>
      <c r="F967" s="117" t="s">
        <v>5410</v>
      </c>
      <c r="G967" s="118" t="s">
        <v>4486</v>
      </c>
      <c r="H967" s="120" t="str">
        <f t="shared" si="33"/>
        <v>05601008</v>
      </c>
      <c r="I967" s="185">
        <v>0</v>
      </c>
    </row>
    <row r="968" spans="1:9" hidden="1" x14ac:dyDescent="0.25">
      <c r="A968" t="str">
        <f t="shared" si="32"/>
        <v>MAZDA121</v>
      </c>
      <c r="B968" s="117" t="s">
        <v>4338</v>
      </c>
      <c r="C968" s="118" t="s">
        <v>4698</v>
      </c>
      <c r="D968" s="119" t="s">
        <v>4467</v>
      </c>
      <c r="E968" s="118" t="s">
        <v>4468</v>
      </c>
      <c r="F968" s="117" t="s">
        <v>4896</v>
      </c>
      <c r="G968" s="118" t="s">
        <v>4469</v>
      </c>
      <c r="H968" s="120" t="str">
        <f t="shared" si="33"/>
        <v>05601001</v>
      </c>
      <c r="I968" s="185">
        <v>0</v>
      </c>
    </row>
    <row r="969" spans="1:9" hidden="1" x14ac:dyDescent="0.25">
      <c r="A969" t="str">
        <f t="shared" si="32"/>
        <v>MAZDA323</v>
      </c>
      <c r="B969" s="117" t="s">
        <v>4338</v>
      </c>
      <c r="C969" s="118" t="s">
        <v>4698</v>
      </c>
      <c r="D969" s="119" t="s">
        <v>4467</v>
      </c>
      <c r="E969" s="118" t="s">
        <v>4468</v>
      </c>
      <c r="F969" s="117" t="s">
        <v>4505</v>
      </c>
      <c r="G969" s="118" t="s">
        <v>4473</v>
      </c>
      <c r="H969" s="120" t="str">
        <f t="shared" si="33"/>
        <v>05601004</v>
      </c>
      <c r="I969" s="185">
        <v>0</v>
      </c>
    </row>
    <row r="970" spans="1:9" hidden="1" x14ac:dyDescent="0.25">
      <c r="A970" t="str">
        <f t="shared" si="32"/>
        <v>MAZDA323</v>
      </c>
      <c r="B970" s="117" t="s">
        <v>4338</v>
      </c>
      <c r="C970" s="118" t="s">
        <v>4698</v>
      </c>
      <c r="D970" s="119" t="s">
        <v>4470</v>
      </c>
      <c r="E970" s="118" t="s">
        <v>4471</v>
      </c>
      <c r="F970" s="117" t="s">
        <v>4505</v>
      </c>
      <c r="G970" s="118" t="s">
        <v>4473</v>
      </c>
      <c r="H970" s="120" t="str">
        <f t="shared" si="33"/>
        <v>05602004</v>
      </c>
      <c r="I970" s="185">
        <v>0</v>
      </c>
    </row>
    <row r="971" spans="1:9" hidden="1" x14ac:dyDescent="0.25">
      <c r="A971" t="str">
        <f t="shared" si="32"/>
        <v>MAZDA626</v>
      </c>
      <c r="B971" s="117" t="s">
        <v>4338</v>
      </c>
      <c r="C971" s="118" t="s">
        <v>4698</v>
      </c>
      <c r="D971" s="119" t="s">
        <v>4467</v>
      </c>
      <c r="E971" s="118" t="s">
        <v>4468</v>
      </c>
      <c r="F971" s="117" t="s">
        <v>4522</v>
      </c>
      <c r="G971" s="118" t="s">
        <v>4476</v>
      </c>
      <c r="H971" s="120" t="str">
        <f t="shared" si="33"/>
        <v>05601009</v>
      </c>
      <c r="I971" s="185">
        <v>0</v>
      </c>
    </row>
    <row r="972" spans="1:9" hidden="1" x14ac:dyDescent="0.25">
      <c r="A972" t="str">
        <f t="shared" si="32"/>
        <v>MAZDA929</v>
      </c>
      <c r="B972" s="117" t="s">
        <v>4338</v>
      </c>
      <c r="C972" s="118" t="s">
        <v>4698</v>
      </c>
      <c r="D972" s="119" t="s">
        <v>4467</v>
      </c>
      <c r="E972" s="118" t="s">
        <v>4468</v>
      </c>
      <c r="F972" s="117" t="s">
        <v>5412</v>
      </c>
      <c r="G972" s="118" t="s">
        <v>4492</v>
      </c>
      <c r="H972" s="120" t="str">
        <f t="shared" si="33"/>
        <v>05601011</v>
      </c>
      <c r="I972" s="185">
        <v>0</v>
      </c>
    </row>
    <row r="973" spans="1:9" hidden="1" x14ac:dyDescent="0.25">
      <c r="A973" t="str">
        <f t="shared" si="32"/>
        <v>MAZDA2200</v>
      </c>
      <c r="B973" s="117" t="s">
        <v>4338</v>
      </c>
      <c r="C973" s="118" t="s">
        <v>4698</v>
      </c>
      <c r="D973" s="119" t="s">
        <v>4373</v>
      </c>
      <c r="E973" s="118" t="s">
        <v>4481</v>
      </c>
      <c r="F973" s="117" t="s">
        <v>5473</v>
      </c>
      <c r="G973" s="118" t="s">
        <v>4760</v>
      </c>
      <c r="H973" s="120" t="str">
        <f t="shared" si="33"/>
        <v>05605127</v>
      </c>
      <c r="I973" s="185">
        <v>0</v>
      </c>
    </row>
    <row r="974" spans="1:9" hidden="1" x14ac:dyDescent="0.25">
      <c r="A974" t="str">
        <f t="shared" si="32"/>
        <v xml:space="preserve">MAZDA2500EXT CAB </v>
      </c>
      <c r="B974" s="117" t="s">
        <v>4338</v>
      </c>
      <c r="C974" s="118" t="s">
        <v>4698</v>
      </c>
      <c r="D974" s="119" t="s">
        <v>4373</v>
      </c>
      <c r="E974" s="118" t="s">
        <v>4481</v>
      </c>
      <c r="F974" s="117" t="s">
        <v>5474</v>
      </c>
      <c r="G974" s="118" t="s">
        <v>4907</v>
      </c>
      <c r="H974" s="120" t="str">
        <f t="shared" si="33"/>
        <v>05605128</v>
      </c>
      <c r="I974" s="185">
        <v>0</v>
      </c>
    </row>
    <row r="975" spans="1:9" hidden="1" x14ac:dyDescent="0.25">
      <c r="A975" t="str">
        <f t="shared" si="32"/>
        <v>MAZDA323 BK2J</v>
      </c>
      <c r="B975" s="117" t="s">
        <v>4338</v>
      </c>
      <c r="C975" s="118" t="s">
        <v>4698</v>
      </c>
      <c r="D975" s="119" t="s">
        <v>4467</v>
      </c>
      <c r="E975" s="118" t="s">
        <v>4468</v>
      </c>
      <c r="F975" s="117" t="s">
        <v>5457</v>
      </c>
      <c r="G975" s="118" t="s">
        <v>5458</v>
      </c>
      <c r="H975" s="120" t="str">
        <f t="shared" si="33"/>
        <v>05601191</v>
      </c>
      <c r="I975" s="185">
        <v>0</v>
      </c>
    </row>
    <row r="976" spans="1:9" hidden="1" x14ac:dyDescent="0.25">
      <c r="A976" t="str">
        <f t="shared" si="32"/>
        <v>MAZDA323F</v>
      </c>
      <c r="B976" s="117" t="s">
        <v>4338</v>
      </c>
      <c r="C976" s="118" t="s">
        <v>4698</v>
      </c>
      <c r="D976" s="119" t="s">
        <v>4467</v>
      </c>
      <c r="E976" s="118" t="s">
        <v>4468</v>
      </c>
      <c r="F976" s="117" t="s">
        <v>5409</v>
      </c>
      <c r="G976" s="118" t="s">
        <v>4483</v>
      </c>
      <c r="H976" s="120" t="str">
        <f t="shared" si="33"/>
        <v>05601006</v>
      </c>
      <c r="I976" s="185">
        <v>0</v>
      </c>
    </row>
    <row r="977" spans="1:9" hidden="1" x14ac:dyDescent="0.25">
      <c r="A977" t="str">
        <f t="shared" si="32"/>
        <v>MAZDA8P1KLBY SEDAN</v>
      </c>
      <c r="B977" s="117" t="s">
        <v>4338</v>
      </c>
      <c r="C977" s="118" t="s">
        <v>4698</v>
      </c>
      <c r="D977" s="119" t="s">
        <v>4467</v>
      </c>
      <c r="E977" s="118" t="s">
        <v>4468</v>
      </c>
      <c r="F977" s="117" t="s">
        <v>5411</v>
      </c>
      <c r="G977" s="118" t="s">
        <v>4504</v>
      </c>
      <c r="H977" s="120" t="str">
        <f t="shared" si="33"/>
        <v>05601010</v>
      </c>
      <c r="I977" s="185">
        <v>0</v>
      </c>
    </row>
    <row r="978" spans="1:9" hidden="1" x14ac:dyDescent="0.25">
      <c r="A978" t="str">
        <f t="shared" si="32"/>
        <v xml:space="preserve">MAZDAB200 </v>
      </c>
      <c r="B978" s="117" t="s">
        <v>4338</v>
      </c>
      <c r="C978" s="118" t="s">
        <v>4698</v>
      </c>
      <c r="D978" s="119" t="s">
        <v>4373</v>
      </c>
      <c r="E978" s="118" t="s">
        <v>4481</v>
      </c>
      <c r="F978" s="117" t="s">
        <v>5475</v>
      </c>
      <c r="G978" s="118" t="s">
        <v>4909</v>
      </c>
      <c r="H978" s="120" t="str">
        <f t="shared" si="33"/>
        <v>05605129</v>
      </c>
      <c r="I978" s="185">
        <v>0</v>
      </c>
    </row>
    <row r="979" spans="1:9" hidden="1" x14ac:dyDescent="0.25">
      <c r="A979" t="str">
        <f t="shared" si="32"/>
        <v>MAZDAB2000</v>
      </c>
      <c r="B979" s="117" t="s">
        <v>4338</v>
      </c>
      <c r="C979" s="118" t="s">
        <v>4698</v>
      </c>
      <c r="D979" s="119" t="s">
        <v>4373</v>
      </c>
      <c r="E979" s="118" t="s">
        <v>4481</v>
      </c>
      <c r="F979" s="117" t="s">
        <v>5476</v>
      </c>
      <c r="G979" s="118" t="s">
        <v>4768</v>
      </c>
      <c r="H979" s="120" t="str">
        <f t="shared" si="33"/>
        <v>05605130</v>
      </c>
      <c r="I979" s="185">
        <v>0</v>
      </c>
    </row>
    <row r="980" spans="1:9" hidden="1" x14ac:dyDescent="0.25">
      <c r="A980" t="str">
        <f t="shared" si="32"/>
        <v>MAZDAB2200</v>
      </c>
      <c r="B980" s="117" t="s">
        <v>4338</v>
      </c>
      <c r="C980" s="118" t="s">
        <v>4698</v>
      </c>
      <c r="D980" s="119" t="s">
        <v>4373</v>
      </c>
      <c r="E980" s="118" t="s">
        <v>4481</v>
      </c>
      <c r="F980" s="117" t="s">
        <v>5477</v>
      </c>
      <c r="G980" s="118" t="s">
        <v>4769</v>
      </c>
      <c r="H980" s="120" t="str">
        <f t="shared" si="33"/>
        <v>05605131</v>
      </c>
      <c r="I980" s="185">
        <v>0</v>
      </c>
    </row>
    <row r="981" spans="1:9" hidden="1" x14ac:dyDescent="0.25">
      <c r="A981" t="str">
        <f t="shared" si="32"/>
        <v>MAZDAB2300</v>
      </c>
      <c r="B981" s="117" t="s">
        <v>4338</v>
      </c>
      <c r="C981" s="118" t="s">
        <v>4698</v>
      </c>
      <c r="D981" s="119" t="s">
        <v>4373</v>
      </c>
      <c r="E981" s="118" t="s">
        <v>4481</v>
      </c>
      <c r="F981" s="117" t="s">
        <v>5478</v>
      </c>
      <c r="G981" s="118" t="s">
        <v>4911</v>
      </c>
      <c r="H981" s="120" t="str">
        <f t="shared" si="33"/>
        <v>05605132</v>
      </c>
      <c r="I981" s="185">
        <v>0</v>
      </c>
    </row>
    <row r="982" spans="1:9" hidden="1" x14ac:dyDescent="0.25">
      <c r="A982" t="str">
        <f t="shared" si="32"/>
        <v>MAZDAB2500</v>
      </c>
      <c r="B982" s="117" t="s">
        <v>4338</v>
      </c>
      <c r="C982" s="118" t="s">
        <v>4698</v>
      </c>
      <c r="D982" s="119" t="s">
        <v>4373</v>
      </c>
      <c r="E982" s="118" t="s">
        <v>4481</v>
      </c>
      <c r="F982" s="117" t="s">
        <v>5479</v>
      </c>
      <c r="G982" s="118" t="s">
        <v>4919</v>
      </c>
      <c r="H982" s="120" t="str">
        <f t="shared" si="33"/>
        <v>05605133</v>
      </c>
      <c r="I982" s="185">
        <v>0</v>
      </c>
    </row>
    <row r="983" spans="1:9" hidden="1" x14ac:dyDescent="0.25">
      <c r="A983" t="str">
        <f t="shared" si="32"/>
        <v>MAZDAB2600</v>
      </c>
      <c r="B983" s="117" t="s">
        <v>4338</v>
      </c>
      <c r="C983" s="118" t="s">
        <v>4698</v>
      </c>
      <c r="D983" s="119" t="s">
        <v>4373</v>
      </c>
      <c r="E983" s="118" t="s">
        <v>4481</v>
      </c>
      <c r="F983" s="117" t="s">
        <v>5480</v>
      </c>
      <c r="G983" s="118" t="s">
        <v>4869</v>
      </c>
      <c r="H983" s="120" t="str">
        <f t="shared" si="33"/>
        <v>05605134</v>
      </c>
      <c r="I983" s="185">
        <v>0</v>
      </c>
    </row>
    <row r="984" spans="1:9" hidden="1" x14ac:dyDescent="0.25">
      <c r="A984" t="str">
        <f t="shared" si="32"/>
        <v>MAZDAB26001</v>
      </c>
      <c r="B984" s="117" t="s">
        <v>4338</v>
      </c>
      <c r="C984" s="118" t="s">
        <v>4698</v>
      </c>
      <c r="D984" s="119" t="s">
        <v>4373</v>
      </c>
      <c r="E984" s="118" t="s">
        <v>4481</v>
      </c>
      <c r="F984" s="117" t="s">
        <v>5481</v>
      </c>
      <c r="G984" s="118" t="s">
        <v>4502</v>
      </c>
      <c r="H984" s="120" t="str">
        <f t="shared" si="33"/>
        <v>05605135</v>
      </c>
      <c r="I984" s="185">
        <v>0</v>
      </c>
    </row>
    <row r="985" spans="1:9" hidden="1" x14ac:dyDescent="0.25">
      <c r="A985" t="str">
        <f t="shared" si="32"/>
        <v xml:space="preserve">MAZDAB2900 </v>
      </c>
      <c r="B985" s="117" t="s">
        <v>4338</v>
      </c>
      <c r="C985" s="118" t="s">
        <v>4698</v>
      </c>
      <c r="D985" s="119" t="s">
        <v>4373</v>
      </c>
      <c r="E985" s="118" t="s">
        <v>4481</v>
      </c>
      <c r="F985" s="117" t="s">
        <v>5482</v>
      </c>
      <c r="G985" s="118" t="s">
        <v>4856</v>
      </c>
      <c r="H985" s="120" t="str">
        <f t="shared" si="33"/>
        <v>05605136</v>
      </c>
      <c r="I985" s="185">
        <v>0</v>
      </c>
    </row>
    <row r="986" spans="1:9" hidden="1" x14ac:dyDescent="0.25">
      <c r="A986" t="str">
        <f t="shared" si="32"/>
        <v xml:space="preserve">MAZDAB3000 </v>
      </c>
      <c r="B986" s="117" t="s">
        <v>4338</v>
      </c>
      <c r="C986" s="118" t="s">
        <v>4698</v>
      </c>
      <c r="D986" s="119" t="s">
        <v>4373</v>
      </c>
      <c r="E986" s="118" t="s">
        <v>4481</v>
      </c>
      <c r="F986" s="117" t="s">
        <v>5483</v>
      </c>
      <c r="G986" s="118" t="s">
        <v>5484</v>
      </c>
      <c r="H986" s="120" t="str">
        <f t="shared" si="33"/>
        <v>05605137</v>
      </c>
      <c r="I986" s="185">
        <v>0</v>
      </c>
    </row>
    <row r="987" spans="1:9" hidden="1" x14ac:dyDescent="0.25">
      <c r="A987" t="str">
        <f t="shared" si="32"/>
        <v>MAZDABAH2 LAS</v>
      </c>
      <c r="B987" s="117" t="s">
        <v>4338</v>
      </c>
      <c r="C987" s="118" t="s">
        <v>4698</v>
      </c>
      <c r="D987" s="119" t="s">
        <v>4467</v>
      </c>
      <c r="E987" s="118" t="s">
        <v>4468</v>
      </c>
      <c r="F987" s="117" t="s">
        <v>5449</v>
      </c>
      <c r="G987" s="118" t="s">
        <v>5450</v>
      </c>
      <c r="H987" s="120" t="str">
        <f t="shared" si="33"/>
        <v>05601187</v>
      </c>
      <c r="I987" s="185">
        <v>0</v>
      </c>
    </row>
    <row r="988" spans="1:9" hidden="1" x14ac:dyDescent="0.25">
      <c r="A988" t="str">
        <f t="shared" si="32"/>
        <v>MAZDABAH2 LAY</v>
      </c>
      <c r="B988" s="124" t="s">
        <v>4338</v>
      </c>
      <c r="C988" s="124" t="s">
        <v>4698</v>
      </c>
      <c r="D988" s="125" t="s">
        <v>4467</v>
      </c>
      <c r="E988" s="124" t="s">
        <v>4468</v>
      </c>
      <c r="F988" s="124" t="s">
        <v>6001</v>
      </c>
      <c r="G988" s="124" t="s">
        <v>4503</v>
      </c>
      <c r="H988" s="120" t="str">
        <f t="shared" si="33"/>
        <v>05601202</v>
      </c>
      <c r="I988" s="185">
        <v>0</v>
      </c>
    </row>
    <row r="989" spans="1:9" hidden="1" x14ac:dyDescent="0.25">
      <c r="A989" t="str">
        <f t="shared" si="32"/>
        <v>MAZDABAH2LBU</v>
      </c>
      <c r="B989" s="124" t="s">
        <v>4338</v>
      </c>
      <c r="C989" s="124" t="s">
        <v>4698</v>
      </c>
      <c r="D989" s="125" t="s">
        <v>4467</v>
      </c>
      <c r="E989" s="118" t="s">
        <v>4468</v>
      </c>
      <c r="F989" s="124" t="s">
        <v>5949</v>
      </c>
      <c r="G989" s="124" t="s">
        <v>5950</v>
      </c>
      <c r="H989" s="120" t="str">
        <f t="shared" si="33"/>
        <v>05601195</v>
      </c>
      <c r="I989" s="185">
        <v>0</v>
      </c>
    </row>
    <row r="990" spans="1:9" hidden="1" x14ac:dyDescent="0.25">
      <c r="A990" t="str">
        <f t="shared" si="32"/>
        <v>MAZDABAH8</v>
      </c>
      <c r="B990" s="124" t="s">
        <v>4338</v>
      </c>
      <c r="C990" s="124" t="s">
        <v>4698</v>
      </c>
      <c r="D990" s="125" t="s">
        <v>4467</v>
      </c>
      <c r="E990" s="118" t="s">
        <v>4468</v>
      </c>
      <c r="F990" s="124" t="s">
        <v>5975</v>
      </c>
      <c r="G990" s="124" t="s">
        <v>4491</v>
      </c>
      <c r="H990" s="120" t="str">
        <f t="shared" si="33"/>
        <v>05601200</v>
      </c>
      <c r="I990" s="185">
        <v>0</v>
      </c>
    </row>
    <row r="991" spans="1:9" hidden="1" x14ac:dyDescent="0.25">
      <c r="A991" t="str">
        <f t="shared" si="32"/>
        <v>MAZDABBW8LAC</v>
      </c>
      <c r="B991" s="117" t="s">
        <v>4338</v>
      </c>
      <c r="C991" s="118" t="s">
        <v>4698</v>
      </c>
      <c r="D991" s="119" t="s">
        <v>4467</v>
      </c>
      <c r="E991" s="118" t="s">
        <v>4468</v>
      </c>
      <c r="F991" s="117" t="s">
        <v>5425</v>
      </c>
      <c r="G991" s="118" t="s">
        <v>4537</v>
      </c>
      <c r="H991" s="120" t="str">
        <f t="shared" si="33"/>
        <v>05601049</v>
      </c>
      <c r="I991" s="185">
        <v>0</v>
      </c>
    </row>
    <row r="992" spans="1:9" hidden="1" x14ac:dyDescent="0.25">
      <c r="A992" t="str">
        <f t="shared" si="32"/>
        <v>MAZDABBW9</v>
      </c>
      <c r="B992" s="117" t="s">
        <v>4338</v>
      </c>
      <c r="C992" s="118" t="s">
        <v>4698</v>
      </c>
      <c r="D992" s="119" t="s">
        <v>4467</v>
      </c>
      <c r="E992" s="118" t="s">
        <v>4468</v>
      </c>
      <c r="F992" s="117" t="s">
        <v>5426</v>
      </c>
      <c r="G992" s="118" t="s">
        <v>4538</v>
      </c>
      <c r="H992" s="120" t="str">
        <f t="shared" si="33"/>
        <v>05601050</v>
      </c>
      <c r="I992" s="185">
        <v>0</v>
      </c>
    </row>
    <row r="993" spans="1:9" hidden="1" x14ac:dyDescent="0.25">
      <c r="A993" t="str">
        <f t="shared" si="32"/>
        <v>MAZDABCC1 LAF</v>
      </c>
      <c r="B993" s="117" t="s">
        <v>4338</v>
      </c>
      <c r="C993" s="118" t="s">
        <v>4698</v>
      </c>
      <c r="D993" s="119" t="s">
        <v>4467</v>
      </c>
      <c r="E993" s="118" t="s">
        <v>4468</v>
      </c>
      <c r="F993" s="117" t="s">
        <v>5427</v>
      </c>
      <c r="G993" s="118" t="s">
        <v>4695</v>
      </c>
      <c r="H993" s="120" t="str">
        <f t="shared" si="33"/>
        <v>05601053</v>
      </c>
      <c r="I993" s="185">
        <v>0</v>
      </c>
    </row>
    <row r="994" spans="1:9" hidden="1" x14ac:dyDescent="0.25">
      <c r="A994" t="str">
        <f t="shared" si="32"/>
        <v>MAZDABDK5</v>
      </c>
      <c r="B994" s="117" t="s">
        <v>4338</v>
      </c>
      <c r="C994" s="118" t="s">
        <v>4698</v>
      </c>
      <c r="D994" s="119" t="s">
        <v>4467</v>
      </c>
      <c r="E994" s="118" t="s">
        <v>4468</v>
      </c>
      <c r="F994" s="117" t="s">
        <v>5967</v>
      </c>
      <c r="G994" s="118" t="s">
        <v>5876</v>
      </c>
      <c r="H994" s="120" t="str">
        <f t="shared" si="33"/>
        <v>05601198</v>
      </c>
      <c r="I994" s="185">
        <v>0</v>
      </c>
    </row>
    <row r="995" spans="1:9" hidden="1" x14ac:dyDescent="0.25">
      <c r="A995" t="str">
        <f t="shared" si="32"/>
        <v>MAZDABP1ELBB</v>
      </c>
      <c r="B995" s="117" t="s">
        <v>4338</v>
      </c>
      <c r="C995" s="118" t="s">
        <v>4698</v>
      </c>
      <c r="D995" s="119" t="s">
        <v>4467</v>
      </c>
      <c r="E995" s="118" t="s">
        <v>4468</v>
      </c>
      <c r="F995" s="117" t="s">
        <v>5428</v>
      </c>
      <c r="G995" s="118" t="s">
        <v>4698</v>
      </c>
      <c r="H995" s="120" t="str">
        <f t="shared" si="33"/>
        <v>05601056</v>
      </c>
      <c r="I995" s="185">
        <v>0</v>
      </c>
    </row>
    <row r="996" spans="1:9" hidden="1" x14ac:dyDescent="0.25">
      <c r="A996" t="str">
        <f t="shared" si="32"/>
        <v>MAZDABP1JLCA</v>
      </c>
      <c r="B996" s="117" t="s">
        <v>4338</v>
      </c>
      <c r="C996" s="118" t="s">
        <v>4698</v>
      </c>
      <c r="D996" s="119" t="s">
        <v>4467</v>
      </c>
      <c r="E996" s="118" t="s">
        <v>4468</v>
      </c>
      <c r="F996" s="117" t="s">
        <v>5442</v>
      </c>
      <c r="G996" s="118" t="s">
        <v>5443</v>
      </c>
      <c r="H996" s="120" t="str">
        <f t="shared" si="33"/>
        <v>05601181</v>
      </c>
      <c r="I996" s="185">
        <v>0</v>
      </c>
    </row>
    <row r="997" spans="1:9" hidden="1" x14ac:dyDescent="0.25">
      <c r="A997" t="str">
        <f t="shared" si="32"/>
        <v>MAZDABP1JLCD</v>
      </c>
      <c r="B997" s="117" t="s">
        <v>4338</v>
      </c>
      <c r="C997" s="118" t="s">
        <v>4698</v>
      </c>
      <c r="D997" s="119" t="s">
        <v>4467</v>
      </c>
      <c r="E997" s="118" t="s">
        <v>4468</v>
      </c>
      <c r="F997" s="117" t="s">
        <v>5927</v>
      </c>
      <c r="G997" s="118" t="s">
        <v>5868</v>
      </c>
      <c r="H997" s="120" t="str">
        <f t="shared" si="33"/>
        <v>05601192</v>
      </c>
      <c r="I997" s="185">
        <v>0</v>
      </c>
    </row>
    <row r="998" spans="1:9" hidden="1" x14ac:dyDescent="0.25">
      <c r="A998" t="str">
        <f t="shared" si="32"/>
        <v>MAZDABP1KLBU</v>
      </c>
      <c r="B998" s="117" t="s">
        <v>4338</v>
      </c>
      <c r="C998" s="118" t="s">
        <v>4698</v>
      </c>
      <c r="D998" s="119" t="s">
        <v>4467</v>
      </c>
      <c r="E998" s="118" t="s">
        <v>4468</v>
      </c>
      <c r="F998" s="117" t="s">
        <v>5429</v>
      </c>
      <c r="G998" s="118" t="s">
        <v>4544</v>
      </c>
      <c r="H998" s="120" t="str">
        <f t="shared" si="33"/>
        <v>05601060</v>
      </c>
      <c r="I998" s="185">
        <v>0</v>
      </c>
    </row>
    <row r="999" spans="1:9" hidden="1" x14ac:dyDescent="0.25">
      <c r="A999" t="str">
        <f t="shared" si="32"/>
        <v>MAZDABR7J</v>
      </c>
      <c r="B999" s="117" t="s">
        <v>4338</v>
      </c>
      <c r="C999" s="118" t="s">
        <v>4698</v>
      </c>
      <c r="D999" s="119" t="s">
        <v>4467</v>
      </c>
      <c r="E999" s="118" t="s">
        <v>4468</v>
      </c>
      <c r="F999" s="117" t="s">
        <v>5430</v>
      </c>
      <c r="G999" s="118" t="s">
        <v>4553</v>
      </c>
      <c r="H999" s="120" t="str">
        <f t="shared" si="33"/>
        <v>05601066</v>
      </c>
      <c r="I999" s="185">
        <v>0</v>
      </c>
    </row>
    <row r="1000" spans="1:9" hidden="1" x14ac:dyDescent="0.25">
      <c r="A1000" t="str">
        <f t="shared" si="32"/>
        <v>MAZDABR7J LA8</v>
      </c>
      <c r="B1000" s="117" t="s">
        <v>4338</v>
      </c>
      <c r="C1000" s="118" t="s">
        <v>4698</v>
      </c>
      <c r="D1000" s="119" t="s">
        <v>4467</v>
      </c>
      <c r="E1000" s="118" t="s">
        <v>4468</v>
      </c>
      <c r="F1000" s="117" t="s">
        <v>5431</v>
      </c>
      <c r="G1000" s="118" t="s">
        <v>4557</v>
      </c>
      <c r="H1000" s="120" t="str">
        <f t="shared" si="33"/>
        <v>05601070</v>
      </c>
      <c r="I1000" s="185">
        <v>0</v>
      </c>
    </row>
    <row r="1001" spans="1:9" hidden="1" x14ac:dyDescent="0.25">
      <c r="A1001" t="str">
        <f t="shared" si="32"/>
        <v>MAZDABR7JLCA</v>
      </c>
      <c r="B1001" s="117" t="s">
        <v>4338</v>
      </c>
      <c r="C1001" s="118" t="s">
        <v>4698</v>
      </c>
      <c r="D1001" s="119" t="s">
        <v>4467</v>
      </c>
      <c r="E1001" s="118" t="s">
        <v>4468</v>
      </c>
      <c r="F1001" s="117" t="s">
        <v>5446</v>
      </c>
      <c r="G1001" s="118" t="s">
        <v>5447</v>
      </c>
      <c r="H1001" s="120" t="str">
        <f t="shared" si="33"/>
        <v>05601183</v>
      </c>
      <c r="I1001" s="185">
        <v>0</v>
      </c>
    </row>
    <row r="1002" spans="1:9" hidden="1" x14ac:dyDescent="0.25">
      <c r="A1002" t="str">
        <f t="shared" si="32"/>
        <v>MAZDABR7JLCC</v>
      </c>
      <c r="B1002" s="117" t="s">
        <v>4338</v>
      </c>
      <c r="C1002" s="118" t="s">
        <v>4698</v>
      </c>
      <c r="D1002" s="119" t="s">
        <v>4467</v>
      </c>
      <c r="E1002" s="118" t="s">
        <v>4468</v>
      </c>
      <c r="F1002" s="117" t="s">
        <v>5432</v>
      </c>
      <c r="G1002" s="118" t="s">
        <v>4649</v>
      </c>
      <c r="H1002" s="120" t="str">
        <f t="shared" si="33"/>
        <v>05601071</v>
      </c>
      <c r="I1002" s="185">
        <v>0</v>
      </c>
    </row>
    <row r="1003" spans="1:9" hidden="1" x14ac:dyDescent="0.25">
      <c r="A1003" t="str">
        <f t="shared" si="32"/>
        <v>MAZDABT50</v>
      </c>
      <c r="B1003" s="117" t="s">
        <v>4338</v>
      </c>
      <c r="C1003" s="118" t="s">
        <v>4698</v>
      </c>
      <c r="D1003" s="119" t="s">
        <v>4373</v>
      </c>
      <c r="E1003" s="118" t="s">
        <v>4481</v>
      </c>
      <c r="F1003" s="117" t="s">
        <v>5485</v>
      </c>
      <c r="G1003" s="118" t="s">
        <v>4871</v>
      </c>
      <c r="H1003" s="120" t="str">
        <f t="shared" si="33"/>
        <v>05605139</v>
      </c>
      <c r="I1003" s="185">
        <v>0</v>
      </c>
    </row>
    <row r="1004" spans="1:9" hidden="1" x14ac:dyDescent="0.25">
      <c r="A1004" t="str">
        <f t="shared" si="32"/>
        <v>MAZDACC39 LAE</v>
      </c>
      <c r="B1004" s="117" t="s">
        <v>4338</v>
      </c>
      <c r="C1004" s="118" t="s">
        <v>4698</v>
      </c>
      <c r="D1004" s="119" t="s">
        <v>4467</v>
      </c>
      <c r="E1004" s="118" t="s">
        <v>4468</v>
      </c>
      <c r="F1004" s="117" t="s">
        <v>5433</v>
      </c>
      <c r="G1004" s="118" t="s">
        <v>4561</v>
      </c>
      <c r="H1004" s="120" t="str">
        <f t="shared" si="33"/>
        <v>05601073</v>
      </c>
      <c r="I1004" s="185">
        <v>0</v>
      </c>
    </row>
    <row r="1005" spans="1:9" hidden="1" x14ac:dyDescent="0.25">
      <c r="A1005" t="str">
        <f t="shared" si="32"/>
        <v>MAZDACE41</v>
      </c>
      <c r="B1005" s="117" t="s">
        <v>4338</v>
      </c>
      <c r="C1005" s="118" t="s">
        <v>4698</v>
      </c>
      <c r="D1005" s="119" t="s">
        <v>4467</v>
      </c>
      <c r="E1005" s="118" t="s">
        <v>4468</v>
      </c>
      <c r="F1005" s="117" t="s">
        <v>5434</v>
      </c>
      <c r="G1005" s="118" t="s">
        <v>4626</v>
      </c>
      <c r="H1005" s="120" t="str">
        <f t="shared" si="33"/>
        <v>05601074</v>
      </c>
      <c r="I1005" s="185">
        <v>0</v>
      </c>
    </row>
    <row r="1006" spans="1:9" hidden="1" x14ac:dyDescent="0.25">
      <c r="A1006" t="str">
        <f t="shared" si="32"/>
        <v>MAZDACE41</v>
      </c>
      <c r="B1006" s="117" t="s">
        <v>4338</v>
      </c>
      <c r="C1006" s="118" t="s">
        <v>4698</v>
      </c>
      <c r="D1006" s="119" t="s">
        <v>4470</v>
      </c>
      <c r="E1006" s="118" t="s">
        <v>4471</v>
      </c>
      <c r="F1006" s="117" t="s">
        <v>5434</v>
      </c>
      <c r="G1006" s="118" t="s">
        <v>4651</v>
      </c>
      <c r="H1006" s="120" t="str">
        <f t="shared" si="33"/>
        <v>05602075</v>
      </c>
      <c r="I1006" s="185">
        <v>0</v>
      </c>
    </row>
    <row r="1007" spans="1:9" hidden="1" x14ac:dyDescent="0.25">
      <c r="A1007" t="str">
        <f t="shared" si="32"/>
        <v>MAZDACG61</v>
      </c>
      <c r="B1007" s="117" t="s">
        <v>4338</v>
      </c>
      <c r="C1007" s="118" t="s">
        <v>4698</v>
      </c>
      <c r="D1007" s="119" t="s">
        <v>4467</v>
      </c>
      <c r="E1007" s="118" t="s">
        <v>4468</v>
      </c>
      <c r="F1007" s="117" t="s">
        <v>5448</v>
      </c>
      <c r="G1007" s="118" t="s">
        <v>4891</v>
      </c>
      <c r="H1007" s="120" t="str">
        <f t="shared" si="33"/>
        <v>05601118</v>
      </c>
      <c r="I1007" s="185">
        <v>0</v>
      </c>
    </row>
    <row r="1008" spans="1:9" hidden="1" x14ac:dyDescent="0.25">
      <c r="A1008" t="str">
        <f t="shared" si="32"/>
        <v>MAZDACX5</v>
      </c>
      <c r="B1008" s="117" t="s">
        <v>4338</v>
      </c>
      <c r="C1008" s="118" t="s">
        <v>4698</v>
      </c>
      <c r="D1008" s="119" t="s">
        <v>4467</v>
      </c>
      <c r="E1008" s="118" t="s">
        <v>4468</v>
      </c>
      <c r="F1008" s="117" t="s">
        <v>5451</v>
      </c>
      <c r="G1008" s="118" t="s">
        <v>5452</v>
      </c>
      <c r="H1008" s="120" t="str">
        <f t="shared" si="33"/>
        <v>05601188</v>
      </c>
      <c r="I1008" s="185">
        <v>0</v>
      </c>
    </row>
    <row r="1009" spans="1:9" hidden="1" x14ac:dyDescent="0.25">
      <c r="A1009" t="str">
        <f t="shared" si="32"/>
        <v>MAZDACX7</v>
      </c>
      <c r="B1009" s="117" t="s">
        <v>4338</v>
      </c>
      <c r="C1009" s="118" t="s">
        <v>4698</v>
      </c>
      <c r="D1009" s="119" t="s">
        <v>4470</v>
      </c>
      <c r="E1009" s="118" t="s">
        <v>4471</v>
      </c>
      <c r="F1009" s="117" t="s">
        <v>5461</v>
      </c>
      <c r="G1009" s="118" t="s">
        <v>4528</v>
      </c>
      <c r="H1009" s="120" t="str">
        <f t="shared" si="33"/>
        <v>05602040</v>
      </c>
      <c r="I1009" s="185">
        <v>0</v>
      </c>
    </row>
    <row r="1010" spans="1:9" hidden="1" x14ac:dyDescent="0.25">
      <c r="A1010" t="str">
        <f t="shared" si="32"/>
        <v>MAZDACX9</v>
      </c>
      <c r="B1010" s="117" t="s">
        <v>4338</v>
      </c>
      <c r="C1010" s="118" t="s">
        <v>4698</v>
      </c>
      <c r="D1010" s="119" t="s">
        <v>4470</v>
      </c>
      <c r="E1010" s="118" t="s">
        <v>4471</v>
      </c>
      <c r="F1010" s="117" t="s">
        <v>5462</v>
      </c>
      <c r="G1010" s="118" t="s">
        <v>4529</v>
      </c>
      <c r="H1010" s="120" t="str">
        <f t="shared" si="33"/>
        <v>05602041</v>
      </c>
      <c r="I1010" s="185">
        <v>0</v>
      </c>
    </row>
    <row r="1011" spans="1:9" hidden="1" x14ac:dyDescent="0.25">
      <c r="A1011" t="str">
        <f t="shared" si="32"/>
        <v>MAZDADF96</v>
      </c>
      <c r="B1011" s="117" t="s">
        <v>4338</v>
      </c>
      <c r="C1011" s="118" t="s">
        <v>4698</v>
      </c>
      <c r="D1011" s="119" t="s">
        <v>4467</v>
      </c>
      <c r="E1011" s="118" t="s">
        <v>4468</v>
      </c>
      <c r="F1011" s="117" t="s">
        <v>5435</v>
      </c>
      <c r="G1011" s="118" t="s">
        <v>4663</v>
      </c>
      <c r="H1011" s="120" t="str">
        <f t="shared" si="33"/>
        <v>05601079</v>
      </c>
      <c r="I1011" s="185">
        <v>0</v>
      </c>
    </row>
    <row r="1012" spans="1:9" hidden="1" x14ac:dyDescent="0.25">
      <c r="A1012" t="str">
        <f t="shared" si="32"/>
        <v>MAZDADF97</v>
      </c>
      <c r="B1012" s="124" t="s">
        <v>4338</v>
      </c>
      <c r="C1012" s="124" t="s">
        <v>4698</v>
      </c>
      <c r="D1012" s="125" t="s">
        <v>4467</v>
      </c>
      <c r="E1012" s="118" t="s">
        <v>4468</v>
      </c>
      <c r="F1012" s="124" t="s">
        <v>5944</v>
      </c>
      <c r="G1012" s="124" t="s">
        <v>5856</v>
      </c>
      <c r="H1012" s="120" t="str">
        <f t="shared" si="33"/>
        <v>05601194</v>
      </c>
      <c r="I1012" s="185">
        <v>0</v>
      </c>
    </row>
    <row r="1013" spans="1:9" hidden="1" x14ac:dyDescent="0.25">
      <c r="A1013" t="str">
        <f t="shared" si="32"/>
        <v>MAZDADF97 LAD</v>
      </c>
      <c r="B1013" s="117" t="s">
        <v>4338</v>
      </c>
      <c r="C1013" s="118" t="s">
        <v>4698</v>
      </c>
      <c r="D1013" s="119" t="s">
        <v>4467</v>
      </c>
      <c r="E1013" s="118" t="s">
        <v>1387</v>
      </c>
      <c r="F1013" s="117" t="s">
        <v>5436</v>
      </c>
      <c r="G1013" s="118" t="s">
        <v>4667</v>
      </c>
      <c r="H1013" s="120" t="str">
        <f t="shared" si="33"/>
        <v>056 081</v>
      </c>
      <c r="I1013" s="185">
        <v>0</v>
      </c>
    </row>
    <row r="1014" spans="1:9" hidden="1" x14ac:dyDescent="0.25">
      <c r="A1014" t="str">
        <f t="shared" si="32"/>
        <v>MAZDADN64</v>
      </c>
      <c r="B1014" s="117" t="s">
        <v>4338</v>
      </c>
      <c r="C1014" s="118" t="s">
        <v>4698</v>
      </c>
      <c r="D1014" s="119" t="s">
        <v>4467</v>
      </c>
      <c r="E1014" s="118" t="s">
        <v>4468</v>
      </c>
      <c r="F1014" s="117" t="s">
        <v>5968</v>
      </c>
      <c r="G1014" s="118" t="s">
        <v>5852</v>
      </c>
      <c r="H1014" s="120" t="str">
        <f t="shared" si="33"/>
        <v>05601199</v>
      </c>
      <c r="I1014" s="185">
        <v>0</v>
      </c>
    </row>
    <row r="1015" spans="1:9" hidden="1" x14ac:dyDescent="0.25">
      <c r="A1015" t="str">
        <f t="shared" si="32"/>
        <v>MAZDADN65</v>
      </c>
      <c r="B1015" s="117" t="s">
        <v>4338</v>
      </c>
      <c r="C1015" s="118" t="s">
        <v>4698</v>
      </c>
      <c r="D1015" s="119" t="s">
        <v>4467</v>
      </c>
      <c r="E1015" s="118" t="s">
        <v>4468</v>
      </c>
      <c r="F1015" s="117" t="s">
        <v>5437</v>
      </c>
      <c r="G1015" s="118" t="s">
        <v>4565</v>
      </c>
      <c r="H1015" s="120" t="str">
        <f t="shared" si="33"/>
        <v>05601083</v>
      </c>
      <c r="I1015" s="185">
        <v>0</v>
      </c>
    </row>
    <row r="1016" spans="1:9" hidden="1" x14ac:dyDescent="0.25">
      <c r="A1016" t="str">
        <f t="shared" si="32"/>
        <v>MAZDAE2200</v>
      </c>
      <c r="B1016" s="117" t="s">
        <v>4338</v>
      </c>
      <c r="C1016" s="118" t="s">
        <v>4698</v>
      </c>
      <c r="D1016" s="119" t="s">
        <v>4451</v>
      </c>
      <c r="E1016" s="118" t="s">
        <v>4487</v>
      </c>
      <c r="F1016" s="117" t="s">
        <v>5516</v>
      </c>
      <c r="G1016" s="118" t="s">
        <v>4514</v>
      </c>
      <c r="H1016" s="120" t="str">
        <f t="shared" si="33"/>
        <v>05613028</v>
      </c>
      <c r="I1016" s="185">
        <v>0</v>
      </c>
    </row>
    <row r="1017" spans="1:9" hidden="1" x14ac:dyDescent="0.25">
      <c r="A1017" t="str">
        <f t="shared" si="32"/>
        <v>MAZDAEG65</v>
      </c>
      <c r="B1017" s="117" t="s">
        <v>4338</v>
      </c>
      <c r="C1017" s="118" t="s">
        <v>4698</v>
      </c>
      <c r="D1017" s="119" t="s">
        <v>4470</v>
      </c>
      <c r="E1017" s="118" t="s">
        <v>4471</v>
      </c>
      <c r="F1017" s="117" t="s">
        <v>5466</v>
      </c>
      <c r="G1017" s="118" t="s">
        <v>4567</v>
      </c>
      <c r="H1017" s="120" t="str">
        <f t="shared" si="33"/>
        <v>05602085</v>
      </c>
      <c r="I1017" s="185">
        <v>0</v>
      </c>
    </row>
    <row r="1018" spans="1:9" hidden="1" x14ac:dyDescent="0.25">
      <c r="A1018" t="str">
        <f t="shared" si="32"/>
        <v xml:space="preserve">MAZDAEG68 NAX CAMIONETA </v>
      </c>
      <c r="B1018" s="117" t="s">
        <v>4338</v>
      </c>
      <c r="C1018" s="118" t="s">
        <v>4698</v>
      </c>
      <c r="D1018" s="119" t="s">
        <v>4470</v>
      </c>
      <c r="E1018" s="118" t="s">
        <v>4471</v>
      </c>
      <c r="F1018" s="117" t="s">
        <v>5463</v>
      </c>
      <c r="G1018" s="118" t="s">
        <v>4530</v>
      </c>
      <c r="H1018" s="120" t="str">
        <f t="shared" si="33"/>
        <v>05602042</v>
      </c>
      <c r="I1018" s="185">
        <v>0</v>
      </c>
    </row>
    <row r="1019" spans="1:9" hidden="1" x14ac:dyDescent="0.25">
      <c r="A1019" t="str">
        <f t="shared" si="32"/>
        <v>MAZDAEH53 NAK</v>
      </c>
      <c r="B1019" s="117" t="s">
        <v>4338</v>
      </c>
      <c r="C1019" s="118" t="s">
        <v>4698</v>
      </c>
      <c r="D1019" s="119" t="s">
        <v>4470</v>
      </c>
      <c r="E1019" s="118" t="s">
        <v>4471</v>
      </c>
      <c r="F1019" s="117" t="s">
        <v>5467</v>
      </c>
      <c r="G1019" s="118" t="s">
        <v>4549</v>
      </c>
      <c r="H1019" s="120" t="str">
        <f t="shared" si="33"/>
        <v>05602091</v>
      </c>
      <c r="I1019" s="185">
        <v>0</v>
      </c>
    </row>
    <row r="1020" spans="1:9" hidden="1" x14ac:dyDescent="0.25">
      <c r="A1020" t="str">
        <f t="shared" si="32"/>
        <v>MAZDAEH54NAB</v>
      </c>
      <c r="B1020" s="117" t="s">
        <v>4338</v>
      </c>
      <c r="C1020" s="118" t="s">
        <v>4698</v>
      </c>
      <c r="D1020" s="119" t="s">
        <v>4467</v>
      </c>
      <c r="E1020" s="118" t="s">
        <v>4468</v>
      </c>
      <c r="F1020" s="117" t="s">
        <v>5441</v>
      </c>
      <c r="G1020" s="118" t="s">
        <v>4683</v>
      </c>
      <c r="H1020" s="120" t="str">
        <f t="shared" si="33"/>
        <v>05601104</v>
      </c>
      <c r="I1020" s="185">
        <v>0</v>
      </c>
    </row>
    <row r="1021" spans="1:9" hidden="1" x14ac:dyDescent="0.25">
      <c r="A1021" t="str">
        <f t="shared" si="32"/>
        <v>MAZDAEXTRA CAB</v>
      </c>
      <c r="B1021" s="117" t="s">
        <v>4338</v>
      </c>
      <c r="C1021" s="118" t="s">
        <v>4698</v>
      </c>
      <c r="D1021" s="119" t="s">
        <v>4373</v>
      </c>
      <c r="E1021" s="118" t="s">
        <v>4481</v>
      </c>
      <c r="F1021" s="117" t="s">
        <v>5486</v>
      </c>
      <c r="G1021" s="118" t="s">
        <v>4873</v>
      </c>
      <c r="H1021" s="120" t="str">
        <f t="shared" si="33"/>
        <v>05605140</v>
      </c>
      <c r="I1021" s="185">
        <v>0</v>
      </c>
    </row>
    <row r="1022" spans="1:9" hidden="1" x14ac:dyDescent="0.25">
      <c r="A1022" t="str">
        <f t="shared" si="32"/>
        <v>MAZDAFF23 EAC</v>
      </c>
      <c r="B1022" s="117" t="s">
        <v>4338</v>
      </c>
      <c r="C1022" s="118" t="s">
        <v>4698</v>
      </c>
      <c r="D1022" s="119" t="s">
        <v>4467</v>
      </c>
      <c r="E1022" s="118" t="s">
        <v>4468</v>
      </c>
      <c r="F1022" s="117" t="s">
        <v>5453</v>
      </c>
      <c r="G1022" s="118" t="s">
        <v>5454</v>
      </c>
      <c r="H1022" s="120" t="str">
        <f t="shared" si="33"/>
        <v>05601189</v>
      </c>
      <c r="I1022" s="185">
        <v>0</v>
      </c>
    </row>
    <row r="1023" spans="1:9" hidden="1" x14ac:dyDescent="0.25">
      <c r="A1023" t="str">
        <f t="shared" si="32"/>
        <v>MAZDAGA0E</v>
      </c>
      <c r="B1023" s="117" t="s">
        <v>4338</v>
      </c>
      <c r="C1023" s="118" t="s">
        <v>4698</v>
      </c>
      <c r="D1023" s="119" t="s">
        <v>4470</v>
      </c>
      <c r="E1023" s="118" t="s">
        <v>4471</v>
      </c>
      <c r="F1023" s="117" t="s">
        <v>5468</v>
      </c>
      <c r="G1023" s="118" t="s">
        <v>5469</v>
      </c>
      <c r="H1023" s="120" t="str">
        <f t="shared" si="33"/>
        <v>05602184</v>
      </c>
      <c r="I1023" s="185">
        <v>0</v>
      </c>
    </row>
    <row r="1024" spans="1:9" hidden="1" x14ac:dyDescent="0.25">
      <c r="A1024" t="str">
        <f t="shared" ref="A1024:A1087" si="34">CONCATENATE(B1024,F1024)</f>
        <v>MAZDAGB</v>
      </c>
      <c r="B1024" s="117" t="s">
        <v>4338</v>
      </c>
      <c r="C1024" s="118" t="s">
        <v>4698</v>
      </c>
      <c r="D1024" s="119" t="s">
        <v>4467</v>
      </c>
      <c r="E1024" s="118" t="s">
        <v>4468</v>
      </c>
      <c r="F1024" s="117" t="s">
        <v>5413</v>
      </c>
      <c r="G1024" s="118" t="s">
        <v>4493</v>
      </c>
      <c r="H1024" s="120" t="str">
        <f t="shared" si="33"/>
        <v>05601013</v>
      </c>
      <c r="I1024" s="185">
        <v>0</v>
      </c>
    </row>
    <row r="1025" spans="1:9" hidden="1" x14ac:dyDescent="0.25">
      <c r="A1025" t="str">
        <f t="shared" si="34"/>
        <v>MAZDAGBT1</v>
      </c>
      <c r="B1025" s="117" t="s">
        <v>4338</v>
      </c>
      <c r="C1025" s="118" t="s">
        <v>4698</v>
      </c>
      <c r="D1025" s="119" t="s">
        <v>4467</v>
      </c>
      <c r="E1025" s="118" t="s">
        <v>4468</v>
      </c>
      <c r="F1025" s="117" t="s">
        <v>5438</v>
      </c>
      <c r="G1025" s="118" t="s">
        <v>4550</v>
      </c>
      <c r="H1025" s="120" t="str">
        <f t="shared" ref="H1025:H1088" si="35">CONCATENATE(C1025,E1025,G1025)</f>
        <v>05601092</v>
      </c>
      <c r="I1025" s="185">
        <v>0</v>
      </c>
    </row>
    <row r="1026" spans="1:9" hidden="1" x14ac:dyDescent="0.25">
      <c r="A1026" t="str">
        <f t="shared" si="34"/>
        <v>MAZDAGL8LLBX</v>
      </c>
      <c r="B1026" s="117" t="s">
        <v>4338</v>
      </c>
      <c r="C1026" s="118" t="s">
        <v>4698</v>
      </c>
      <c r="D1026" s="119" t="s">
        <v>4467</v>
      </c>
      <c r="E1026" s="118" t="s">
        <v>4468</v>
      </c>
      <c r="F1026" s="117" t="s">
        <v>5455</v>
      </c>
      <c r="G1026" s="118" t="s">
        <v>5456</v>
      </c>
      <c r="H1026" s="120" t="str">
        <f t="shared" si="35"/>
        <v>05601190</v>
      </c>
      <c r="I1026" s="185">
        <v>0</v>
      </c>
    </row>
    <row r="1027" spans="1:9" hidden="1" x14ac:dyDescent="0.25">
      <c r="A1027" t="str">
        <f t="shared" si="34"/>
        <v>MAZDAGR9M</v>
      </c>
      <c r="B1027" s="117" t="s">
        <v>4338</v>
      </c>
      <c r="C1027" s="118" t="s">
        <v>4698</v>
      </c>
      <c r="D1027" s="119" t="s">
        <v>4467</v>
      </c>
      <c r="E1027" s="118" t="s">
        <v>4468</v>
      </c>
      <c r="F1027" s="117" t="s">
        <v>5439</v>
      </c>
      <c r="G1027" s="118" t="s">
        <v>4679</v>
      </c>
      <c r="H1027" s="120" t="str">
        <f t="shared" si="35"/>
        <v>05601094</v>
      </c>
      <c r="I1027" s="185">
        <v>0</v>
      </c>
    </row>
    <row r="1028" spans="1:9" hidden="1" x14ac:dyDescent="0.25">
      <c r="A1028" t="str">
        <f t="shared" si="34"/>
        <v>MAZDAGR9NLAK</v>
      </c>
      <c r="B1028" s="117" t="s">
        <v>4338</v>
      </c>
      <c r="C1028" s="118" t="s">
        <v>4698</v>
      </c>
      <c r="D1028" s="119" t="s">
        <v>4467</v>
      </c>
      <c r="E1028" s="118" t="s">
        <v>4468</v>
      </c>
      <c r="F1028" s="117" t="s">
        <v>5444</v>
      </c>
      <c r="G1028" s="118" t="s">
        <v>5445</v>
      </c>
      <c r="H1028" s="120" t="str">
        <f t="shared" si="35"/>
        <v>05601182</v>
      </c>
      <c r="I1028" s="185">
        <v>0</v>
      </c>
    </row>
    <row r="1029" spans="1:9" hidden="1" x14ac:dyDescent="0.25">
      <c r="A1029" t="str">
        <f t="shared" si="34"/>
        <v>MAZDAGS1</v>
      </c>
      <c r="B1029" s="117" t="s">
        <v>4338</v>
      </c>
      <c r="C1029" s="118" t="s">
        <v>4698</v>
      </c>
      <c r="D1029" s="119" t="s">
        <v>4467</v>
      </c>
      <c r="E1029" s="118" t="s">
        <v>4468</v>
      </c>
      <c r="F1029" s="117" t="s">
        <v>5414</v>
      </c>
      <c r="G1029" s="118" t="s">
        <v>4494</v>
      </c>
      <c r="H1029" s="120" t="str">
        <f t="shared" si="35"/>
        <v>05601014</v>
      </c>
      <c r="I1029" s="185">
        <v>0</v>
      </c>
    </row>
    <row r="1030" spans="1:9" hidden="1" x14ac:dyDescent="0.25">
      <c r="A1030" t="str">
        <f t="shared" si="34"/>
        <v>MAZDAGS2T LAC</v>
      </c>
      <c r="B1030" s="117" t="s">
        <v>4338</v>
      </c>
      <c r="C1030" s="118" t="s">
        <v>4698</v>
      </c>
      <c r="D1030" s="119" t="s">
        <v>4467</v>
      </c>
      <c r="E1030" s="118" t="s">
        <v>4468</v>
      </c>
      <c r="F1030" s="117" t="s">
        <v>5440</v>
      </c>
      <c r="G1030" s="118" t="s">
        <v>4711</v>
      </c>
      <c r="H1030" s="120" t="str">
        <f t="shared" si="35"/>
        <v>05601099</v>
      </c>
      <c r="I1030" s="185">
        <v>0</v>
      </c>
    </row>
    <row r="1031" spans="1:9" hidden="1" x14ac:dyDescent="0.25">
      <c r="A1031" t="str">
        <f t="shared" si="34"/>
        <v>MAZDAISI</v>
      </c>
      <c r="B1031" s="117" t="s">
        <v>4338</v>
      </c>
      <c r="C1031" s="118" t="s">
        <v>4698</v>
      </c>
      <c r="D1031" s="119" t="s">
        <v>4470</v>
      </c>
      <c r="E1031" s="118" t="s">
        <v>4471</v>
      </c>
      <c r="F1031" s="117" t="s">
        <v>5962</v>
      </c>
      <c r="G1031" s="118" t="s">
        <v>5863</v>
      </c>
      <c r="H1031" s="120" t="str">
        <f t="shared" si="35"/>
        <v>05602196</v>
      </c>
      <c r="I1031" s="185">
        <v>0</v>
      </c>
    </row>
    <row r="1032" spans="1:9" hidden="1" x14ac:dyDescent="0.25">
      <c r="A1032" t="str">
        <f t="shared" si="34"/>
        <v xml:space="preserve">MAZDAMARVIE </v>
      </c>
      <c r="B1032" s="117" t="s">
        <v>4338</v>
      </c>
      <c r="C1032" s="118" t="s">
        <v>4698</v>
      </c>
      <c r="D1032" s="119" t="s">
        <v>4470</v>
      </c>
      <c r="E1032" s="118" t="s">
        <v>4471</v>
      </c>
      <c r="F1032" s="117" t="s">
        <v>5464</v>
      </c>
      <c r="G1032" s="118" t="s">
        <v>4532</v>
      </c>
      <c r="H1032" s="120" t="str">
        <f t="shared" si="35"/>
        <v>05602044</v>
      </c>
      <c r="I1032" s="185">
        <v>0</v>
      </c>
    </row>
    <row r="1033" spans="1:9" hidden="1" x14ac:dyDescent="0.25">
      <c r="A1033" t="str">
        <f t="shared" si="34"/>
        <v xml:space="preserve">MAZDAMIATA </v>
      </c>
      <c r="B1033" s="117" t="s">
        <v>4338</v>
      </c>
      <c r="C1033" s="118" t="s">
        <v>4698</v>
      </c>
      <c r="D1033" s="119" t="s">
        <v>4467</v>
      </c>
      <c r="E1033" s="118" t="s">
        <v>4468</v>
      </c>
      <c r="F1033" s="117" t="s">
        <v>5415</v>
      </c>
      <c r="G1033" s="118" t="s">
        <v>4497</v>
      </c>
      <c r="H1033" s="120" t="str">
        <f t="shared" si="35"/>
        <v>05601015</v>
      </c>
      <c r="I1033" s="185">
        <v>0</v>
      </c>
    </row>
    <row r="1034" spans="1:9" hidden="1" x14ac:dyDescent="0.25">
      <c r="A1034" t="str">
        <f t="shared" si="34"/>
        <v>MAZDAMILENIA</v>
      </c>
      <c r="B1034" s="117" t="s">
        <v>4338</v>
      </c>
      <c r="C1034" s="118" t="s">
        <v>4698</v>
      </c>
      <c r="D1034" s="119" t="s">
        <v>4467</v>
      </c>
      <c r="E1034" s="118" t="s">
        <v>4468</v>
      </c>
      <c r="F1034" s="117" t="s">
        <v>5416</v>
      </c>
      <c r="G1034" s="118" t="s">
        <v>4498</v>
      </c>
      <c r="H1034" s="120" t="str">
        <f t="shared" si="35"/>
        <v>05601016</v>
      </c>
      <c r="I1034" s="185">
        <v>0</v>
      </c>
    </row>
    <row r="1035" spans="1:9" hidden="1" x14ac:dyDescent="0.25">
      <c r="A1035" t="str">
        <f t="shared" si="34"/>
        <v>MAZDAMPV</v>
      </c>
      <c r="B1035" s="117" t="s">
        <v>4338</v>
      </c>
      <c r="C1035" s="118" t="s">
        <v>4698</v>
      </c>
      <c r="D1035" s="119" t="s">
        <v>4470</v>
      </c>
      <c r="E1035" s="118" t="s">
        <v>4471</v>
      </c>
      <c r="F1035" s="117" t="s">
        <v>5459</v>
      </c>
      <c r="G1035" s="118" t="s">
        <v>4521</v>
      </c>
      <c r="H1035" s="120" t="str">
        <f t="shared" si="35"/>
        <v>05602035</v>
      </c>
      <c r="I1035" s="185">
        <v>0</v>
      </c>
    </row>
    <row r="1036" spans="1:9" hidden="1" x14ac:dyDescent="0.25">
      <c r="A1036" t="str">
        <f t="shared" si="34"/>
        <v>MAZDAMX3</v>
      </c>
      <c r="B1036" s="117" t="s">
        <v>4338</v>
      </c>
      <c r="C1036" s="118" t="s">
        <v>4698</v>
      </c>
      <c r="D1036" s="119" t="s">
        <v>4467</v>
      </c>
      <c r="E1036" s="118" t="s">
        <v>4468</v>
      </c>
      <c r="F1036" s="117" t="s">
        <v>5417</v>
      </c>
      <c r="G1036" s="118" t="s">
        <v>4499</v>
      </c>
      <c r="H1036" s="120" t="str">
        <f t="shared" si="35"/>
        <v>05601017</v>
      </c>
      <c r="I1036" s="185">
        <v>0</v>
      </c>
    </row>
    <row r="1037" spans="1:9" hidden="1" x14ac:dyDescent="0.25">
      <c r="A1037" t="str">
        <f t="shared" si="34"/>
        <v>MAZDAMX5</v>
      </c>
      <c r="B1037" s="117" t="s">
        <v>4338</v>
      </c>
      <c r="C1037" s="118" t="s">
        <v>4698</v>
      </c>
      <c r="D1037" s="119" t="s">
        <v>4467</v>
      </c>
      <c r="E1037" s="118" t="s">
        <v>4468</v>
      </c>
      <c r="F1037" s="117" t="s">
        <v>5418</v>
      </c>
      <c r="G1037" s="118" t="s">
        <v>4495</v>
      </c>
      <c r="H1037" s="120" t="str">
        <f t="shared" si="35"/>
        <v>05601018</v>
      </c>
      <c r="I1037" s="185">
        <v>0</v>
      </c>
    </row>
    <row r="1038" spans="1:9" hidden="1" x14ac:dyDescent="0.25">
      <c r="A1038" t="str">
        <f t="shared" si="34"/>
        <v>MAZDAMX6</v>
      </c>
      <c r="B1038" s="117" t="s">
        <v>4338</v>
      </c>
      <c r="C1038" s="118" t="s">
        <v>4698</v>
      </c>
      <c r="D1038" s="119" t="s">
        <v>4467</v>
      </c>
      <c r="E1038" s="118" t="s">
        <v>4468</v>
      </c>
      <c r="F1038" s="117" t="s">
        <v>5419</v>
      </c>
      <c r="G1038" s="118" t="s">
        <v>4496</v>
      </c>
      <c r="H1038" s="120" t="str">
        <f t="shared" si="35"/>
        <v>05601019</v>
      </c>
      <c r="I1038" s="185">
        <v>0</v>
      </c>
    </row>
    <row r="1039" spans="1:9" hidden="1" x14ac:dyDescent="0.25">
      <c r="A1039" t="str">
        <f t="shared" si="34"/>
        <v>MAZDANEW BT-50</v>
      </c>
      <c r="B1039" s="124" t="s">
        <v>4338</v>
      </c>
      <c r="C1039" s="124" t="s">
        <v>4698</v>
      </c>
      <c r="D1039" s="119" t="s">
        <v>4373</v>
      </c>
      <c r="E1039" s="118" t="s">
        <v>4481</v>
      </c>
      <c r="F1039" s="124" t="s">
        <v>5965</v>
      </c>
      <c r="G1039" s="124" t="s">
        <v>5857</v>
      </c>
      <c r="H1039" s="120" t="str">
        <f t="shared" si="35"/>
        <v>05605197</v>
      </c>
      <c r="I1039" s="185">
        <v>0</v>
      </c>
    </row>
    <row r="1040" spans="1:9" hidden="1" x14ac:dyDescent="0.25">
      <c r="A1040" t="str">
        <f t="shared" si="34"/>
        <v>MAZDAPICK UP</v>
      </c>
      <c r="B1040" s="117" t="s">
        <v>4338</v>
      </c>
      <c r="C1040" s="118" t="s">
        <v>4698</v>
      </c>
      <c r="D1040" s="119" t="s">
        <v>4373</v>
      </c>
      <c r="E1040" s="118" t="s">
        <v>4481</v>
      </c>
      <c r="F1040" s="117" t="s">
        <v>4373</v>
      </c>
      <c r="G1040" s="118" t="s">
        <v>5487</v>
      </c>
      <c r="H1040" s="120" t="str">
        <f t="shared" si="35"/>
        <v>05605143</v>
      </c>
      <c r="I1040" s="185">
        <v>0</v>
      </c>
    </row>
    <row r="1041" spans="1:9" hidden="1" x14ac:dyDescent="0.25">
      <c r="A1041" t="str">
        <f t="shared" si="34"/>
        <v xml:space="preserve">MAZDAPREMACY </v>
      </c>
      <c r="B1041" s="117" t="s">
        <v>4338</v>
      </c>
      <c r="C1041" s="118" t="s">
        <v>4698</v>
      </c>
      <c r="D1041" s="119" t="s">
        <v>4467</v>
      </c>
      <c r="E1041" s="118" t="s">
        <v>4468</v>
      </c>
      <c r="F1041" s="117" t="s">
        <v>5420</v>
      </c>
      <c r="G1041" s="118" t="s">
        <v>4508</v>
      </c>
      <c r="H1041" s="120" t="str">
        <f t="shared" si="35"/>
        <v>05601021</v>
      </c>
      <c r="I1041" s="185">
        <v>0</v>
      </c>
    </row>
    <row r="1042" spans="1:9" hidden="1" x14ac:dyDescent="0.25">
      <c r="A1042" t="str">
        <f t="shared" si="34"/>
        <v>MAZDAPROTEGE</v>
      </c>
      <c r="B1042" s="117" t="s">
        <v>4338</v>
      </c>
      <c r="C1042" s="118" t="s">
        <v>4698</v>
      </c>
      <c r="D1042" s="119" t="s">
        <v>4467</v>
      </c>
      <c r="E1042" s="118" t="s">
        <v>4468</v>
      </c>
      <c r="F1042" s="117" t="s">
        <v>5421</v>
      </c>
      <c r="G1042" s="118" t="s">
        <v>4602</v>
      </c>
      <c r="H1042" s="120" t="str">
        <f t="shared" si="35"/>
        <v>05601022</v>
      </c>
      <c r="I1042" s="185">
        <v>0</v>
      </c>
    </row>
    <row r="1043" spans="1:9" hidden="1" x14ac:dyDescent="0.25">
      <c r="A1043" t="str">
        <f t="shared" si="34"/>
        <v>MAZDARX7</v>
      </c>
      <c r="B1043" s="117" t="s">
        <v>4338</v>
      </c>
      <c r="C1043" s="118" t="s">
        <v>4698</v>
      </c>
      <c r="D1043" s="119" t="s">
        <v>4467</v>
      </c>
      <c r="E1043" s="118" t="s">
        <v>4468</v>
      </c>
      <c r="F1043" s="117" t="s">
        <v>5422</v>
      </c>
      <c r="G1043" s="118" t="s">
        <v>4509</v>
      </c>
      <c r="H1043" s="120" t="str">
        <f t="shared" si="35"/>
        <v>05601023</v>
      </c>
      <c r="I1043" s="185">
        <v>0</v>
      </c>
    </row>
    <row r="1044" spans="1:9" hidden="1" x14ac:dyDescent="0.25">
      <c r="A1044" t="str">
        <f t="shared" si="34"/>
        <v>MAZDARX8</v>
      </c>
      <c r="B1044" s="117" t="s">
        <v>4338</v>
      </c>
      <c r="C1044" s="118" t="s">
        <v>4698</v>
      </c>
      <c r="D1044" s="119" t="s">
        <v>4467</v>
      </c>
      <c r="E1044" s="118" t="s">
        <v>4468</v>
      </c>
      <c r="F1044" s="117" t="s">
        <v>5423</v>
      </c>
      <c r="G1044" s="118" t="s">
        <v>4510</v>
      </c>
      <c r="H1044" s="120" t="str">
        <f t="shared" si="35"/>
        <v>05601024</v>
      </c>
      <c r="I1044" s="185">
        <v>0</v>
      </c>
    </row>
    <row r="1045" spans="1:9" hidden="1" x14ac:dyDescent="0.25">
      <c r="A1045" t="str">
        <f t="shared" si="34"/>
        <v>MAZDASG58</v>
      </c>
      <c r="B1045" s="122" t="s">
        <v>4338</v>
      </c>
      <c r="C1045" s="122" t="s">
        <v>4698</v>
      </c>
      <c r="D1045" s="123" t="s">
        <v>4451</v>
      </c>
      <c r="E1045" s="118" t="s">
        <v>4487</v>
      </c>
      <c r="F1045" s="122" t="s">
        <v>6019</v>
      </c>
      <c r="G1045" s="122" t="s">
        <v>5868</v>
      </c>
      <c r="H1045" s="120" t="str">
        <f t="shared" si="35"/>
        <v>05613192</v>
      </c>
      <c r="I1045" s="185">
        <v>0</v>
      </c>
    </row>
    <row r="1046" spans="1:9" hidden="1" x14ac:dyDescent="0.25">
      <c r="A1046" t="str">
        <f t="shared" si="34"/>
        <v>MAZDAT3500</v>
      </c>
      <c r="B1046" s="117" t="s">
        <v>4338</v>
      </c>
      <c r="C1046" s="118" t="s">
        <v>4698</v>
      </c>
      <c r="D1046" s="119" t="s">
        <v>4455</v>
      </c>
      <c r="E1046" s="118" t="s">
        <v>4693</v>
      </c>
      <c r="F1046" s="117" t="s">
        <v>5515</v>
      </c>
      <c r="G1046" s="118" t="s">
        <v>4523</v>
      </c>
      <c r="H1046" s="120" t="str">
        <f t="shared" si="35"/>
        <v>05608036</v>
      </c>
      <c r="I1046" s="185">
        <v>0</v>
      </c>
    </row>
    <row r="1047" spans="1:9" hidden="1" x14ac:dyDescent="0.25">
      <c r="A1047" t="str">
        <f t="shared" si="34"/>
        <v xml:space="preserve">MAZDATD81 NAT </v>
      </c>
      <c r="B1047" s="117" t="s">
        <v>4338</v>
      </c>
      <c r="C1047" s="118" t="s">
        <v>4698</v>
      </c>
      <c r="D1047" s="119" t="s">
        <v>4470</v>
      </c>
      <c r="E1047" s="118" t="s">
        <v>4471</v>
      </c>
      <c r="F1047" s="117" t="s">
        <v>5460</v>
      </c>
      <c r="G1047" s="118" t="s">
        <v>4524</v>
      </c>
      <c r="H1047" s="120" t="str">
        <f t="shared" si="35"/>
        <v>05602037</v>
      </c>
      <c r="I1047" s="185">
        <v>0</v>
      </c>
    </row>
    <row r="1048" spans="1:9" hidden="1" x14ac:dyDescent="0.25">
      <c r="A1048" t="str">
        <f t="shared" si="34"/>
        <v>MAZDATE76 NAL</v>
      </c>
      <c r="B1048" s="124" t="s">
        <v>4338</v>
      </c>
      <c r="C1048" s="124" t="s">
        <v>4698</v>
      </c>
      <c r="D1048" s="125" t="s">
        <v>4470</v>
      </c>
      <c r="E1048" s="118" t="s">
        <v>4471</v>
      </c>
      <c r="F1048" s="124" t="s">
        <v>5980</v>
      </c>
      <c r="G1048" s="124" t="s">
        <v>5869</v>
      </c>
      <c r="H1048" s="120" t="str">
        <f t="shared" si="35"/>
        <v>05602201</v>
      </c>
      <c r="I1048" s="185">
        <v>0</v>
      </c>
    </row>
    <row r="1049" spans="1:9" hidden="1" x14ac:dyDescent="0.25">
      <c r="A1049" t="str">
        <f t="shared" si="34"/>
        <v>MAZDATOURING</v>
      </c>
      <c r="B1049" s="117" t="s">
        <v>4338</v>
      </c>
      <c r="C1049" s="118" t="s">
        <v>4698</v>
      </c>
      <c r="D1049" s="119" t="s">
        <v>4467</v>
      </c>
      <c r="E1049" s="118" t="s">
        <v>4468</v>
      </c>
      <c r="F1049" s="117" t="s">
        <v>5424</v>
      </c>
      <c r="G1049" s="118" t="s">
        <v>4512</v>
      </c>
      <c r="H1049" s="120" t="str">
        <f t="shared" si="35"/>
        <v>05601026</v>
      </c>
      <c r="I1049" s="185">
        <v>0</v>
      </c>
    </row>
    <row r="1050" spans="1:9" hidden="1" x14ac:dyDescent="0.25">
      <c r="A1050" t="str">
        <f t="shared" si="34"/>
        <v>MAZDATRIBUTE</v>
      </c>
      <c r="B1050" s="117" t="s">
        <v>4338</v>
      </c>
      <c r="C1050" s="118" t="s">
        <v>4698</v>
      </c>
      <c r="D1050" s="119" t="s">
        <v>4470</v>
      </c>
      <c r="E1050" s="118" t="s">
        <v>4471</v>
      </c>
      <c r="F1050" s="117" t="s">
        <v>5465</v>
      </c>
      <c r="G1050" s="118" t="s">
        <v>4533</v>
      </c>
      <c r="H1050" s="120" t="str">
        <f t="shared" si="35"/>
        <v>05602045</v>
      </c>
      <c r="I1050" s="185">
        <v>0</v>
      </c>
    </row>
    <row r="1051" spans="1:9" hidden="1" x14ac:dyDescent="0.25">
      <c r="A1051" t="str">
        <f t="shared" si="34"/>
        <v>MAZDAUA7L LA PICK UP</v>
      </c>
      <c r="B1051" s="117" t="s">
        <v>4338</v>
      </c>
      <c r="C1051" s="118" t="s">
        <v>4698</v>
      </c>
      <c r="D1051" s="119" t="s">
        <v>4373</v>
      </c>
      <c r="E1051" s="118" t="s">
        <v>4481</v>
      </c>
      <c r="F1051" s="117" t="s">
        <v>5488</v>
      </c>
      <c r="G1051" s="118" t="s">
        <v>4968</v>
      </c>
      <c r="H1051" s="120" t="str">
        <f t="shared" si="35"/>
        <v>05605156</v>
      </c>
      <c r="I1051" s="185">
        <v>0</v>
      </c>
    </row>
    <row r="1052" spans="1:9" hidden="1" x14ac:dyDescent="0.25">
      <c r="A1052" t="str">
        <f t="shared" si="34"/>
        <v xml:space="preserve">MAZDAUA7L LAF PICK UP </v>
      </c>
      <c r="B1052" s="117" t="s">
        <v>4338</v>
      </c>
      <c r="C1052" s="118" t="s">
        <v>4698</v>
      </c>
      <c r="D1052" s="119" t="s">
        <v>4373</v>
      </c>
      <c r="E1052" s="118" t="s">
        <v>4481</v>
      </c>
      <c r="F1052" s="117" t="s">
        <v>5489</v>
      </c>
      <c r="G1052" s="118" t="s">
        <v>5490</v>
      </c>
      <c r="H1052" s="120" t="str">
        <f t="shared" si="35"/>
        <v>05605157</v>
      </c>
      <c r="I1052" s="185">
        <v>0</v>
      </c>
    </row>
    <row r="1053" spans="1:9" hidden="1" x14ac:dyDescent="0.25">
      <c r="A1053" t="str">
        <f t="shared" si="34"/>
        <v>MAZDAUA7S</v>
      </c>
      <c r="B1053" s="117" t="s">
        <v>4338</v>
      </c>
      <c r="C1053" s="118" t="s">
        <v>4698</v>
      </c>
      <c r="D1053" s="119" t="s">
        <v>4373</v>
      </c>
      <c r="E1053" s="118" t="s">
        <v>4481</v>
      </c>
      <c r="F1053" s="117" t="s">
        <v>5471</v>
      </c>
      <c r="G1053" s="118" t="s">
        <v>4925</v>
      </c>
      <c r="H1053" s="120" t="str">
        <f t="shared" si="35"/>
        <v>05605112</v>
      </c>
      <c r="I1053" s="185">
        <v>0</v>
      </c>
    </row>
    <row r="1054" spans="1:9" hidden="1" x14ac:dyDescent="0.25">
      <c r="A1054" t="str">
        <f t="shared" si="34"/>
        <v xml:space="preserve">MAZDAUB8P LAH PICK UP </v>
      </c>
      <c r="B1054" s="117" t="s">
        <v>4338</v>
      </c>
      <c r="C1054" s="118" t="s">
        <v>4698</v>
      </c>
      <c r="D1054" s="119" t="s">
        <v>4373</v>
      </c>
      <c r="E1054" s="118" t="s">
        <v>4481</v>
      </c>
      <c r="F1054" s="117" t="s">
        <v>5491</v>
      </c>
      <c r="G1054" s="118" t="s">
        <v>4950</v>
      </c>
      <c r="H1054" s="120" t="str">
        <f t="shared" si="35"/>
        <v>05605158</v>
      </c>
      <c r="I1054" s="185">
        <v>0</v>
      </c>
    </row>
    <row r="1055" spans="1:9" hidden="1" x14ac:dyDescent="0.25">
      <c r="A1055" t="str">
        <f t="shared" si="34"/>
        <v>MAZDAUC6C 901</v>
      </c>
      <c r="B1055" s="117" t="s">
        <v>4338</v>
      </c>
      <c r="C1055" s="118" t="s">
        <v>4698</v>
      </c>
      <c r="D1055" s="119" t="s">
        <v>4373</v>
      </c>
      <c r="E1055" s="118" t="s">
        <v>4481</v>
      </c>
      <c r="F1055" s="117" t="s">
        <v>5472</v>
      </c>
      <c r="G1055" s="118" t="s">
        <v>4891</v>
      </c>
      <c r="H1055" s="120" t="str">
        <f t="shared" si="35"/>
        <v>05605118</v>
      </c>
      <c r="I1055" s="185">
        <v>0</v>
      </c>
    </row>
    <row r="1056" spans="1:9" hidden="1" x14ac:dyDescent="0.25">
      <c r="A1056" t="str">
        <f t="shared" si="34"/>
        <v>MAZDAUC6G</v>
      </c>
      <c r="B1056" s="117" t="s">
        <v>4338</v>
      </c>
      <c r="C1056" s="118" t="s">
        <v>4698</v>
      </c>
      <c r="D1056" s="119" t="s">
        <v>4373</v>
      </c>
      <c r="E1056" s="118" t="s">
        <v>4481</v>
      </c>
      <c r="F1056" s="117" t="s">
        <v>5513</v>
      </c>
      <c r="G1056" s="118" t="s">
        <v>5514</v>
      </c>
      <c r="H1056" s="120" t="str">
        <f t="shared" si="35"/>
        <v>05605185</v>
      </c>
      <c r="I1056" s="185">
        <v>0</v>
      </c>
    </row>
    <row r="1057" spans="1:9" hidden="1" x14ac:dyDescent="0.25">
      <c r="A1057" t="str">
        <f t="shared" si="34"/>
        <v xml:space="preserve">MAZDAUC6G LAT PICK UP </v>
      </c>
      <c r="B1057" s="117" t="s">
        <v>4338</v>
      </c>
      <c r="C1057" s="118" t="s">
        <v>4698</v>
      </c>
      <c r="D1057" s="119" t="s">
        <v>4373</v>
      </c>
      <c r="E1057" s="118" t="s">
        <v>4481</v>
      </c>
      <c r="F1057" s="117" t="s">
        <v>5492</v>
      </c>
      <c r="G1057" s="118" t="s">
        <v>5493</v>
      </c>
      <c r="H1057" s="120" t="str">
        <f t="shared" si="35"/>
        <v>05605159</v>
      </c>
      <c r="I1057" s="185">
        <v>0</v>
      </c>
    </row>
    <row r="1058" spans="1:9" hidden="1" x14ac:dyDescent="0.25">
      <c r="A1058" t="str">
        <f t="shared" si="34"/>
        <v xml:space="preserve">MAZDAUF-27 PICK UP </v>
      </c>
      <c r="B1058" s="117" t="s">
        <v>4338</v>
      </c>
      <c r="C1058" s="118" t="s">
        <v>4698</v>
      </c>
      <c r="D1058" s="119" t="s">
        <v>4373</v>
      </c>
      <c r="E1058" s="118" t="s">
        <v>4481</v>
      </c>
      <c r="F1058" s="117" t="s">
        <v>5494</v>
      </c>
      <c r="G1058" s="118" t="s">
        <v>5495</v>
      </c>
      <c r="H1058" s="120" t="str">
        <f t="shared" si="35"/>
        <v>05605160</v>
      </c>
      <c r="I1058" s="185">
        <v>0</v>
      </c>
    </row>
    <row r="1059" spans="1:9" hidden="1" x14ac:dyDescent="0.25">
      <c r="A1059" t="str">
        <f t="shared" si="34"/>
        <v xml:space="preserve">MAZDAUF27B2200 PICKUP </v>
      </c>
      <c r="B1059" s="117" t="s">
        <v>4338</v>
      </c>
      <c r="C1059" s="118" t="s">
        <v>4698</v>
      </c>
      <c r="D1059" s="119" t="s">
        <v>4373</v>
      </c>
      <c r="E1059" s="118" t="s">
        <v>4481</v>
      </c>
      <c r="F1059" s="117" t="s">
        <v>5496</v>
      </c>
      <c r="G1059" s="118" t="s">
        <v>4918</v>
      </c>
      <c r="H1059" s="120" t="str">
        <f t="shared" si="35"/>
        <v>05605161</v>
      </c>
      <c r="I1059" s="185">
        <v>0</v>
      </c>
    </row>
    <row r="1060" spans="1:9" hidden="1" x14ac:dyDescent="0.25">
      <c r="A1060" t="str">
        <f t="shared" si="34"/>
        <v xml:space="preserve">MAZDAUF32, PICK UP. </v>
      </c>
      <c r="B1060" s="117" t="s">
        <v>4338</v>
      </c>
      <c r="C1060" s="118" t="s">
        <v>4698</v>
      </c>
      <c r="D1060" s="119" t="s">
        <v>4373</v>
      </c>
      <c r="E1060" s="118" t="s">
        <v>4481</v>
      </c>
      <c r="F1060" s="117" t="s">
        <v>5497</v>
      </c>
      <c r="G1060" s="118" t="s">
        <v>4913</v>
      </c>
      <c r="H1060" s="120" t="str">
        <f t="shared" si="35"/>
        <v>05605162</v>
      </c>
      <c r="I1060" s="185">
        <v>0</v>
      </c>
    </row>
    <row r="1061" spans="1:9" hidden="1" x14ac:dyDescent="0.25">
      <c r="A1061" t="str">
        <f t="shared" si="34"/>
        <v>MAZDAUG81 PICK UP</v>
      </c>
      <c r="B1061" s="117" t="s">
        <v>4338</v>
      </c>
      <c r="C1061" s="118" t="s">
        <v>4698</v>
      </c>
      <c r="D1061" s="119" t="s">
        <v>4373</v>
      </c>
      <c r="E1061" s="118" t="s">
        <v>4481</v>
      </c>
      <c r="F1061" s="117" t="s">
        <v>5498</v>
      </c>
      <c r="G1061" s="118" t="s">
        <v>4857</v>
      </c>
      <c r="H1061" s="120" t="str">
        <f t="shared" si="35"/>
        <v>05605163</v>
      </c>
      <c r="I1061" s="185">
        <v>0</v>
      </c>
    </row>
    <row r="1062" spans="1:9" hidden="1" x14ac:dyDescent="0.25">
      <c r="A1062" t="str">
        <f t="shared" si="34"/>
        <v xml:space="preserve">MAZDAUG91 PICK-UP </v>
      </c>
      <c r="B1062" s="117" t="s">
        <v>4338</v>
      </c>
      <c r="C1062" s="118" t="s">
        <v>4698</v>
      </c>
      <c r="D1062" s="119" t="s">
        <v>4373</v>
      </c>
      <c r="E1062" s="118" t="s">
        <v>4481</v>
      </c>
      <c r="F1062" s="117" t="s">
        <v>5499</v>
      </c>
      <c r="G1062" s="118" t="s">
        <v>4952</v>
      </c>
      <c r="H1062" s="120" t="str">
        <f t="shared" si="35"/>
        <v>05605164</v>
      </c>
      <c r="I1062" s="185">
        <v>0</v>
      </c>
    </row>
    <row r="1063" spans="1:9" hidden="1" x14ac:dyDescent="0.25">
      <c r="A1063" t="str">
        <f t="shared" si="34"/>
        <v xml:space="preserve">MAZDAUG92 </v>
      </c>
      <c r="B1063" s="117" t="s">
        <v>4338</v>
      </c>
      <c r="C1063" s="118" t="s">
        <v>4698</v>
      </c>
      <c r="D1063" s="119" t="s">
        <v>4373</v>
      </c>
      <c r="E1063" s="118" t="s">
        <v>4481</v>
      </c>
      <c r="F1063" s="117" t="s">
        <v>5500</v>
      </c>
      <c r="G1063" s="118" t="s">
        <v>4859</v>
      </c>
      <c r="H1063" s="120" t="str">
        <f t="shared" si="35"/>
        <v>05605165</v>
      </c>
      <c r="I1063" s="185">
        <v>0</v>
      </c>
    </row>
    <row r="1064" spans="1:9" hidden="1" x14ac:dyDescent="0.25">
      <c r="A1064" t="str">
        <f t="shared" si="34"/>
        <v>MAZDAUK72 LAD</v>
      </c>
      <c r="B1064" s="117" t="s">
        <v>4338</v>
      </c>
      <c r="C1064" s="118" t="s">
        <v>4698</v>
      </c>
      <c r="D1064" s="119" t="s">
        <v>4373</v>
      </c>
      <c r="E1064" s="118" t="s">
        <v>4481</v>
      </c>
      <c r="F1064" s="117" t="s">
        <v>5470</v>
      </c>
      <c r="G1064" s="118" t="s">
        <v>4520</v>
      </c>
      <c r="H1064" s="120" t="str">
        <f t="shared" si="35"/>
        <v>05605034</v>
      </c>
      <c r="I1064" s="185">
        <v>0</v>
      </c>
    </row>
    <row r="1065" spans="1:9" hidden="1" x14ac:dyDescent="0.25">
      <c r="A1065" t="str">
        <f t="shared" si="34"/>
        <v>MAZDAULSO PICK UP</v>
      </c>
      <c r="B1065" s="117" t="s">
        <v>4338</v>
      </c>
      <c r="C1065" s="118" t="s">
        <v>4698</v>
      </c>
      <c r="D1065" s="119" t="s">
        <v>4373</v>
      </c>
      <c r="E1065" s="118" t="s">
        <v>4481</v>
      </c>
      <c r="F1065" s="117" t="s">
        <v>5501</v>
      </c>
      <c r="G1065" s="118" t="s">
        <v>4880</v>
      </c>
      <c r="H1065" s="120" t="str">
        <f t="shared" si="35"/>
        <v>05605167</v>
      </c>
      <c r="I1065" s="185">
        <v>0</v>
      </c>
    </row>
    <row r="1066" spans="1:9" hidden="1" x14ac:dyDescent="0.25">
      <c r="A1066" t="str">
        <f t="shared" si="34"/>
        <v xml:space="preserve">MAZDAUP73LCC PICKUP </v>
      </c>
      <c r="B1066" s="117" t="s">
        <v>4338</v>
      </c>
      <c r="C1066" s="118" t="s">
        <v>4698</v>
      </c>
      <c r="D1066" s="119" t="s">
        <v>4373</v>
      </c>
      <c r="E1066" s="118" t="s">
        <v>4481</v>
      </c>
      <c r="F1066" s="117" t="s">
        <v>5502</v>
      </c>
      <c r="G1066" s="118" t="s">
        <v>5503</v>
      </c>
      <c r="H1066" s="120" t="str">
        <f t="shared" si="35"/>
        <v>05605168</v>
      </c>
      <c r="I1066" s="185">
        <v>0</v>
      </c>
    </row>
    <row r="1067" spans="1:9" hidden="1" x14ac:dyDescent="0.25">
      <c r="A1067" t="str">
        <f t="shared" si="34"/>
        <v xml:space="preserve">MAZDAUP75 PICK UP </v>
      </c>
      <c r="B1067" s="117" t="s">
        <v>4338</v>
      </c>
      <c r="C1067" s="118" t="s">
        <v>4698</v>
      </c>
      <c r="D1067" s="119" t="s">
        <v>4373</v>
      </c>
      <c r="E1067" s="118" t="s">
        <v>4481</v>
      </c>
      <c r="F1067" s="117" t="s">
        <v>5504</v>
      </c>
      <c r="G1067" s="118" t="s">
        <v>5505</v>
      </c>
      <c r="H1067" s="120" t="str">
        <f t="shared" si="35"/>
        <v>05605169</v>
      </c>
      <c r="I1067" s="185">
        <v>0</v>
      </c>
    </row>
    <row r="1068" spans="1:9" hidden="1" x14ac:dyDescent="0.25">
      <c r="A1068" t="str">
        <f t="shared" si="34"/>
        <v xml:space="preserve">MAZDAUZ7S LAJ PICK UP </v>
      </c>
      <c r="B1068" s="117" t="s">
        <v>4338</v>
      </c>
      <c r="C1068" s="118" t="s">
        <v>4698</v>
      </c>
      <c r="D1068" s="119" t="s">
        <v>4373</v>
      </c>
      <c r="E1068" s="118" t="s">
        <v>4481</v>
      </c>
      <c r="F1068" s="117" t="s">
        <v>5506</v>
      </c>
      <c r="G1068" s="118" t="s">
        <v>4876</v>
      </c>
      <c r="H1068" s="120" t="str">
        <f t="shared" si="35"/>
        <v>05605170</v>
      </c>
      <c r="I1068" s="185">
        <v>0</v>
      </c>
    </row>
    <row r="1069" spans="1:9" hidden="1" x14ac:dyDescent="0.25">
      <c r="A1069" t="str">
        <f t="shared" si="34"/>
        <v>MAZDAVF32 PICK UP</v>
      </c>
      <c r="B1069" s="117" t="s">
        <v>4338</v>
      </c>
      <c r="C1069" s="118" t="s">
        <v>4698</v>
      </c>
      <c r="D1069" s="119" t="s">
        <v>4373</v>
      </c>
      <c r="E1069" s="118" t="s">
        <v>4481</v>
      </c>
      <c r="F1069" s="117" t="s">
        <v>5507</v>
      </c>
      <c r="G1069" s="118" t="s">
        <v>5508</v>
      </c>
      <c r="H1069" s="120" t="str">
        <f t="shared" si="35"/>
        <v>05605171</v>
      </c>
      <c r="I1069" s="185">
        <v>0</v>
      </c>
    </row>
    <row r="1070" spans="1:9" hidden="1" x14ac:dyDescent="0.25">
      <c r="A1070" t="str">
        <f t="shared" si="34"/>
        <v xml:space="preserve">MAZDAVG81 PICK UP </v>
      </c>
      <c r="B1070" s="117" t="s">
        <v>4338</v>
      </c>
      <c r="C1070" s="118" t="s">
        <v>4698</v>
      </c>
      <c r="D1070" s="119" t="s">
        <v>4373</v>
      </c>
      <c r="E1070" s="118" t="s">
        <v>4481</v>
      </c>
      <c r="F1070" s="117" t="s">
        <v>5509</v>
      </c>
      <c r="G1070" s="118" t="s">
        <v>5510</v>
      </c>
      <c r="H1070" s="120" t="str">
        <f t="shared" si="35"/>
        <v>05605173</v>
      </c>
      <c r="I1070" s="185">
        <v>0</v>
      </c>
    </row>
    <row r="1071" spans="1:9" hidden="1" x14ac:dyDescent="0.25">
      <c r="A1071" t="str">
        <f t="shared" si="34"/>
        <v xml:space="preserve">MAZDAVG92 PICKUP </v>
      </c>
      <c r="B1071" s="117" t="s">
        <v>4338</v>
      </c>
      <c r="C1071" s="118" t="s">
        <v>4698</v>
      </c>
      <c r="D1071" s="119" t="s">
        <v>4373</v>
      </c>
      <c r="E1071" s="118" t="s">
        <v>4481</v>
      </c>
      <c r="F1071" s="117" t="s">
        <v>5511</v>
      </c>
      <c r="G1071" s="118" t="s">
        <v>5512</v>
      </c>
      <c r="H1071" s="120" t="str">
        <f t="shared" si="35"/>
        <v>05605174</v>
      </c>
      <c r="I1071" s="185">
        <v>0</v>
      </c>
    </row>
    <row r="1072" spans="1:9" hidden="1" x14ac:dyDescent="0.25">
      <c r="A1072" t="str">
        <f t="shared" si="34"/>
        <v>MERCEDES_BENZ1320</v>
      </c>
      <c r="B1072" s="117" t="s">
        <v>6057</v>
      </c>
      <c r="C1072" s="118" t="s">
        <v>4636</v>
      </c>
      <c r="D1072" s="119" t="s">
        <v>4455</v>
      </c>
      <c r="E1072" s="118" t="s">
        <v>4693</v>
      </c>
      <c r="F1072" s="117" t="s">
        <v>5522</v>
      </c>
      <c r="G1072" s="118" t="s">
        <v>4655</v>
      </c>
      <c r="H1072" s="120" t="str">
        <f t="shared" si="35"/>
        <v>05808103</v>
      </c>
      <c r="I1072" s="185">
        <v>0</v>
      </c>
    </row>
    <row r="1073" spans="1:9" hidden="1" x14ac:dyDescent="0.25">
      <c r="A1073" t="str">
        <f t="shared" si="34"/>
        <v>MERCEDES_BENZ1214/48</v>
      </c>
      <c r="B1073" s="117" t="s">
        <v>6057</v>
      </c>
      <c r="C1073" s="118" t="s">
        <v>4636</v>
      </c>
      <c r="D1073" s="119" t="s">
        <v>4456</v>
      </c>
      <c r="E1073" s="118" t="s">
        <v>4414</v>
      </c>
      <c r="F1073" s="117" t="s">
        <v>5528</v>
      </c>
      <c r="G1073" s="118" t="s">
        <v>5529</v>
      </c>
      <c r="H1073" s="120" t="str">
        <f t="shared" si="35"/>
        <v>05810149</v>
      </c>
      <c r="I1073" s="185">
        <v>0</v>
      </c>
    </row>
    <row r="1074" spans="1:9" hidden="1" x14ac:dyDescent="0.25">
      <c r="A1074" t="str">
        <f t="shared" si="34"/>
        <v>MERCEDES_BENZ1828A</v>
      </c>
      <c r="B1074" s="117" t="s">
        <v>6057</v>
      </c>
      <c r="C1074" s="118" t="s">
        <v>4636</v>
      </c>
      <c r="D1074" s="119" t="s">
        <v>4456</v>
      </c>
      <c r="E1074" s="118" t="s">
        <v>4414</v>
      </c>
      <c r="F1074" s="117" t="s">
        <v>5979</v>
      </c>
      <c r="G1074" s="118" t="s">
        <v>4964</v>
      </c>
      <c r="H1074" s="120" t="str">
        <f t="shared" si="35"/>
        <v>05810154</v>
      </c>
      <c r="I1074" s="185">
        <v>0</v>
      </c>
    </row>
    <row r="1075" spans="1:9" hidden="1" x14ac:dyDescent="0.25">
      <c r="A1075" t="str">
        <f t="shared" si="34"/>
        <v>MERCEDES_BENZ2423K</v>
      </c>
      <c r="B1075" s="117" t="s">
        <v>6057</v>
      </c>
      <c r="C1075" s="118" t="s">
        <v>4636</v>
      </c>
      <c r="D1075" s="119" t="s">
        <v>4456</v>
      </c>
      <c r="E1075" s="118" t="s">
        <v>4414</v>
      </c>
      <c r="F1075" s="117" t="s">
        <v>5525</v>
      </c>
      <c r="G1075" s="118" t="s">
        <v>4683</v>
      </c>
      <c r="H1075" s="120" t="str">
        <f t="shared" si="35"/>
        <v>05810104</v>
      </c>
      <c r="I1075" s="185">
        <v>0</v>
      </c>
    </row>
    <row r="1076" spans="1:9" hidden="1" x14ac:dyDescent="0.25">
      <c r="A1076" t="str">
        <f t="shared" si="34"/>
        <v>MERCEDES_BENZ313 CDI</v>
      </c>
      <c r="B1076" s="117" t="s">
        <v>6057</v>
      </c>
      <c r="C1076" s="118" t="s">
        <v>4636</v>
      </c>
      <c r="D1076" s="119" t="s">
        <v>4454</v>
      </c>
      <c r="E1076" s="118" t="s">
        <v>4685</v>
      </c>
      <c r="F1076" s="117" t="s">
        <v>5520</v>
      </c>
      <c r="G1076" s="118" t="s">
        <v>4769</v>
      </c>
      <c r="H1076" s="120" t="str">
        <f t="shared" si="35"/>
        <v>05806131</v>
      </c>
      <c r="I1076" s="185">
        <v>0</v>
      </c>
    </row>
    <row r="1077" spans="1:9" hidden="1" x14ac:dyDescent="0.25">
      <c r="A1077" t="str">
        <f t="shared" si="34"/>
        <v>MERCEDES_BENZ3340-K</v>
      </c>
      <c r="B1077" s="117" t="s">
        <v>6057</v>
      </c>
      <c r="C1077" s="118" t="s">
        <v>4636</v>
      </c>
      <c r="D1077" s="119" t="s">
        <v>4376</v>
      </c>
      <c r="E1077" s="118" t="s">
        <v>4704</v>
      </c>
      <c r="F1077" s="117" t="s">
        <v>5530</v>
      </c>
      <c r="G1077" s="118" t="s">
        <v>4657</v>
      </c>
      <c r="H1077" s="120" t="str">
        <f t="shared" si="35"/>
        <v>05811105</v>
      </c>
      <c r="I1077" s="185">
        <v>0</v>
      </c>
    </row>
    <row r="1078" spans="1:9" hidden="1" x14ac:dyDescent="0.25">
      <c r="A1078" t="str">
        <f t="shared" si="34"/>
        <v>MERCEDES_BENZ512 D-KA</v>
      </c>
      <c r="B1078" s="117" t="s">
        <v>6057</v>
      </c>
      <c r="C1078" s="118" t="s">
        <v>4636</v>
      </c>
      <c r="D1078" s="119" t="s">
        <v>4451</v>
      </c>
      <c r="E1078" s="118" t="s">
        <v>4487</v>
      </c>
      <c r="F1078" s="117" t="s">
        <v>5531</v>
      </c>
      <c r="G1078" s="118" t="s">
        <v>4679</v>
      </c>
      <c r="H1078" s="120" t="str">
        <f t="shared" si="35"/>
        <v>05813094</v>
      </c>
      <c r="I1078" s="185">
        <v>0</v>
      </c>
    </row>
    <row r="1079" spans="1:9" hidden="1" x14ac:dyDescent="0.25">
      <c r="A1079" t="str">
        <f t="shared" si="34"/>
        <v xml:space="preserve">MERCEDES_BENZ611D </v>
      </c>
      <c r="B1079" s="117" t="s">
        <v>6057</v>
      </c>
      <c r="C1079" s="118" t="s">
        <v>4636</v>
      </c>
      <c r="D1079" s="119" t="s">
        <v>4452</v>
      </c>
      <c r="E1079" s="118" t="s">
        <v>4572</v>
      </c>
      <c r="F1079" s="117" t="s">
        <v>5537</v>
      </c>
      <c r="G1079" s="118" t="s">
        <v>4681</v>
      </c>
      <c r="H1079" s="120" t="str">
        <f t="shared" si="35"/>
        <v>05814095</v>
      </c>
      <c r="I1079" s="185">
        <v>0</v>
      </c>
    </row>
    <row r="1080" spans="1:9" hidden="1" x14ac:dyDescent="0.25">
      <c r="A1080" t="str">
        <f t="shared" si="34"/>
        <v>MERCEDES_BENZACTROS 4844k</v>
      </c>
      <c r="B1080" s="117" t="s">
        <v>6057</v>
      </c>
      <c r="C1080" s="122" t="s">
        <v>4636</v>
      </c>
      <c r="D1080" s="123" t="s">
        <v>2140</v>
      </c>
      <c r="E1080" s="122" t="s">
        <v>4571</v>
      </c>
      <c r="F1080" s="122" t="s">
        <v>6020</v>
      </c>
      <c r="G1080" s="122" t="s">
        <v>4655</v>
      </c>
      <c r="H1080" s="120" t="str">
        <f t="shared" si="35"/>
        <v>05809103</v>
      </c>
      <c r="I1080" s="185">
        <v>0</v>
      </c>
    </row>
    <row r="1081" spans="1:9" hidden="1" x14ac:dyDescent="0.25">
      <c r="A1081" t="str">
        <f t="shared" si="34"/>
        <v>MERCEDES_BENZBUS</v>
      </c>
      <c r="B1081" s="117" t="s">
        <v>6057</v>
      </c>
      <c r="C1081" s="118" t="s">
        <v>4636</v>
      </c>
      <c r="D1081" s="119" t="s">
        <v>4453</v>
      </c>
      <c r="E1081" s="118" t="s">
        <v>4489</v>
      </c>
      <c r="F1081" s="117" t="s">
        <v>4375</v>
      </c>
      <c r="G1081" s="118" t="s">
        <v>4709</v>
      </c>
      <c r="H1081" s="120" t="str">
        <f t="shared" si="35"/>
        <v>05815098</v>
      </c>
      <c r="I1081" s="185">
        <v>0</v>
      </c>
    </row>
    <row r="1082" spans="1:9" hidden="1" x14ac:dyDescent="0.25">
      <c r="A1082" t="str">
        <f t="shared" si="34"/>
        <v>MERCEDES_BENZEVOBUS</v>
      </c>
      <c r="B1082" s="117" t="s">
        <v>6057</v>
      </c>
      <c r="C1082" s="118" t="s">
        <v>4636</v>
      </c>
      <c r="D1082" s="119" t="s">
        <v>4453</v>
      </c>
      <c r="E1082" s="118" t="s">
        <v>4489</v>
      </c>
      <c r="F1082" s="117" t="s">
        <v>5538</v>
      </c>
      <c r="G1082" s="118" t="s">
        <v>4490</v>
      </c>
      <c r="H1082" s="120" t="str">
        <f t="shared" si="35"/>
        <v>05815100</v>
      </c>
      <c r="I1082" s="185">
        <v>0</v>
      </c>
    </row>
    <row r="1083" spans="1:9" hidden="1" x14ac:dyDescent="0.25">
      <c r="A1083" t="str">
        <f t="shared" si="34"/>
        <v>MERCEDES_BENZL0914</v>
      </c>
      <c r="B1083" s="117" t="s">
        <v>6057</v>
      </c>
      <c r="C1083" s="118" t="s">
        <v>4636</v>
      </c>
      <c r="D1083" s="119" t="s">
        <v>4455</v>
      </c>
      <c r="E1083" s="118" t="s">
        <v>4693</v>
      </c>
      <c r="F1083" s="117" t="s">
        <v>5521</v>
      </c>
      <c r="G1083" s="118" t="s">
        <v>4469</v>
      </c>
      <c r="H1083" s="120" t="str">
        <f t="shared" si="35"/>
        <v>05808001</v>
      </c>
      <c r="I1083" s="185">
        <v>0</v>
      </c>
    </row>
    <row r="1084" spans="1:9" hidden="1" x14ac:dyDescent="0.25">
      <c r="A1084" t="str">
        <f t="shared" si="34"/>
        <v>MERCEDES_BENZL1214/51</v>
      </c>
      <c r="B1084" s="117" t="s">
        <v>6057</v>
      </c>
      <c r="C1084" s="118" t="s">
        <v>4636</v>
      </c>
      <c r="D1084" s="119" t="s">
        <v>4456</v>
      </c>
      <c r="E1084" s="118" t="s">
        <v>4414</v>
      </c>
      <c r="F1084" s="117" t="s">
        <v>5526</v>
      </c>
      <c r="G1084" s="118" t="s">
        <v>4632</v>
      </c>
      <c r="H1084" s="120" t="str">
        <f t="shared" si="35"/>
        <v>05810108</v>
      </c>
      <c r="I1084" s="185">
        <v>0</v>
      </c>
    </row>
    <row r="1085" spans="1:9" hidden="1" x14ac:dyDescent="0.25">
      <c r="A1085" t="str">
        <f t="shared" si="34"/>
        <v>MERCEDES_BENZL-608-D</v>
      </c>
      <c r="B1085" s="117" t="s">
        <v>6057</v>
      </c>
      <c r="C1085" s="118" t="s">
        <v>4636</v>
      </c>
      <c r="D1085" s="119" t="s">
        <v>4455</v>
      </c>
      <c r="E1085" s="118" t="s">
        <v>4693</v>
      </c>
      <c r="F1085" s="117" t="s">
        <v>5523</v>
      </c>
      <c r="G1085" s="118" t="s">
        <v>4684</v>
      </c>
      <c r="H1085" s="120" t="str">
        <f t="shared" si="35"/>
        <v>05808109</v>
      </c>
      <c r="I1085" s="185">
        <v>0</v>
      </c>
    </row>
    <row r="1086" spans="1:9" hidden="1" x14ac:dyDescent="0.25">
      <c r="A1086" t="str">
        <f t="shared" si="34"/>
        <v xml:space="preserve">MERCEDES_BENZLA-141851 </v>
      </c>
      <c r="B1086" s="117" t="s">
        <v>6057</v>
      </c>
      <c r="C1086" s="118" t="s">
        <v>4636</v>
      </c>
      <c r="D1086" s="119" t="s">
        <v>4456</v>
      </c>
      <c r="E1086" s="118" t="s">
        <v>4414</v>
      </c>
      <c r="F1086" s="117" t="s">
        <v>5527</v>
      </c>
      <c r="G1086" s="118" t="s">
        <v>4633</v>
      </c>
      <c r="H1086" s="120" t="str">
        <f t="shared" si="35"/>
        <v>05810110</v>
      </c>
      <c r="I1086" s="185">
        <v>0</v>
      </c>
    </row>
    <row r="1087" spans="1:9" hidden="1" x14ac:dyDescent="0.25">
      <c r="A1087" t="str">
        <f t="shared" si="34"/>
        <v>MERCEDES_BENZMB100</v>
      </c>
      <c r="B1087" s="117" t="s">
        <v>6057</v>
      </c>
      <c r="C1087" s="118" t="s">
        <v>4636</v>
      </c>
      <c r="D1087" s="119" t="s">
        <v>4454</v>
      </c>
      <c r="E1087" s="118" t="s">
        <v>4685</v>
      </c>
      <c r="F1087" s="117" t="s">
        <v>5048</v>
      </c>
      <c r="G1087" s="118" t="s">
        <v>4874</v>
      </c>
      <c r="H1087" s="120" t="str">
        <f t="shared" si="35"/>
        <v>05806144</v>
      </c>
      <c r="I1087" s="185">
        <v>0</v>
      </c>
    </row>
    <row r="1088" spans="1:9" hidden="1" x14ac:dyDescent="0.25">
      <c r="A1088" t="str">
        <f t="shared" ref="A1088:A1150" si="36">CONCATENATE(B1088,F1088)</f>
        <v>MERCEDES_BENZMB140</v>
      </c>
      <c r="B1088" s="117" t="s">
        <v>6057</v>
      </c>
      <c r="C1088" s="118" t="s">
        <v>4636</v>
      </c>
      <c r="D1088" s="119" t="s">
        <v>4451</v>
      </c>
      <c r="E1088" s="118" t="s">
        <v>4487</v>
      </c>
      <c r="F1088" s="117" t="s">
        <v>5532</v>
      </c>
      <c r="G1088" s="118" t="s">
        <v>5533</v>
      </c>
      <c r="H1088" s="120" t="str">
        <f t="shared" si="35"/>
        <v>05813145</v>
      </c>
      <c r="I1088" s="185">
        <v>0</v>
      </c>
    </row>
    <row r="1089" spans="1:9" hidden="1" x14ac:dyDescent="0.25">
      <c r="A1089" t="str">
        <f t="shared" si="36"/>
        <v>MERCEDES_BENZMB140D</v>
      </c>
      <c r="B1089" s="117" t="s">
        <v>6057</v>
      </c>
      <c r="C1089" s="118" t="s">
        <v>4636</v>
      </c>
      <c r="D1089" s="119" t="s">
        <v>4451</v>
      </c>
      <c r="E1089" s="118" t="s">
        <v>4487</v>
      </c>
      <c r="F1089" s="117" t="s">
        <v>5534</v>
      </c>
      <c r="G1089" s="118" t="s">
        <v>4958</v>
      </c>
      <c r="H1089" s="120" t="str">
        <f t="shared" ref="H1089:H1152" si="37">CONCATENATE(C1089,E1089,G1089)</f>
        <v>05813146</v>
      </c>
      <c r="I1089" s="185">
        <v>0</v>
      </c>
    </row>
    <row r="1090" spans="1:9" hidden="1" x14ac:dyDescent="0.25">
      <c r="A1090" t="str">
        <f t="shared" si="36"/>
        <v xml:space="preserve">MERCEDES_BENZMB800 </v>
      </c>
      <c r="B1090" s="117" t="s">
        <v>6057</v>
      </c>
      <c r="C1090" s="118" t="s">
        <v>4636</v>
      </c>
      <c r="D1090" s="119" t="s">
        <v>4455</v>
      </c>
      <c r="E1090" s="118" t="s">
        <v>4693</v>
      </c>
      <c r="F1090" s="117" t="s">
        <v>5524</v>
      </c>
      <c r="G1090" s="118" t="s">
        <v>4703</v>
      </c>
      <c r="H1090" s="120" t="str">
        <f t="shared" si="37"/>
        <v>05808111</v>
      </c>
      <c r="I1090" s="185">
        <v>0</v>
      </c>
    </row>
    <row r="1091" spans="1:9" hidden="1" x14ac:dyDescent="0.25">
      <c r="A1091" t="str">
        <f t="shared" si="36"/>
        <v>MERCEDES_BENZO400RSD</v>
      </c>
      <c r="B1091" s="117" t="s">
        <v>6057</v>
      </c>
      <c r="C1091" s="118" t="s">
        <v>4636</v>
      </c>
      <c r="D1091" s="119" t="s">
        <v>4453</v>
      </c>
      <c r="E1091" s="118" t="s">
        <v>4489</v>
      </c>
      <c r="F1091" s="117" t="s">
        <v>5539</v>
      </c>
      <c r="G1091" s="118" t="s">
        <v>4701</v>
      </c>
      <c r="H1091" s="120" t="str">
        <f t="shared" si="37"/>
        <v>05815101</v>
      </c>
      <c r="I1091" s="185">
        <v>0</v>
      </c>
    </row>
    <row r="1092" spans="1:9" hidden="1" x14ac:dyDescent="0.25">
      <c r="A1092" t="str">
        <f t="shared" si="36"/>
        <v>MERCEDES_BENZO500RSD</v>
      </c>
      <c r="B1092" s="117" t="s">
        <v>6057</v>
      </c>
      <c r="C1092" s="118" t="s">
        <v>4636</v>
      </c>
      <c r="D1092" s="119" t="s">
        <v>4453</v>
      </c>
      <c r="E1092" s="118" t="s">
        <v>4489</v>
      </c>
      <c r="F1092" s="117" t="s">
        <v>5540</v>
      </c>
      <c r="G1092" s="118" t="s">
        <v>4692</v>
      </c>
      <c r="H1092" s="120" t="str">
        <f t="shared" si="37"/>
        <v>05815102</v>
      </c>
      <c r="I1092" s="185">
        <v>0</v>
      </c>
    </row>
    <row r="1093" spans="1:9" hidden="1" x14ac:dyDescent="0.25">
      <c r="A1093" t="str">
        <f t="shared" si="36"/>
        <v>MERCEDES_BENZSPRINTER</v>
      </c>
      <c r="B1093" s="117" t="s">
        <v>6057</v>
      </c>
      <c r="C1093" s="118" t="s">
        <v>4636</v>
      </c>
      <c r="D1093" s="119" t="s">
        <v>4451</v>
      </c>
      <c r="E1093" s="118" t="s">
        <v>4487</v>
      </c>
      <c r="F1093" s="117" t="s">
        <v>5535</v>
      </c>
      <c r="G1093" s="118" t="s">
        <v>5536</v>
      </c>
      <c r="H1093" s="120" t="str">
        <f t="shared" si="37"/>
        <v>05813147</v>
      </c>
      <c r="I1093" s="185">
        <v>0</v>
      </c>
    </row>
    <row r="1094" spans="1:9" hidden="1" x14ac:dyDescent="0.25">
      <c r="A1094" t="str">
        <f t="shared" si="36"/>
        <v xml:space="preserve">MERCEDES_BENZSPRINTER 313 </v>
      </c>
      <c r="B1094" s="117" t="s">
        <v>6057</v>
      </c>
      <c r="C1094" s="118" t="s">
        <v>4636</v>
      </c>
      <c r="D1094" s="119" t="s">
        <v>4454</v>
      </c>
      <c r="E1094" s="118" t="s">
        <v>4685</v>
      </c>
      <c r="F1094" s="117" t="s">
        <v>5518</v>
      </c>
      <c r="G1094" s="118" t="s">
        <v>4925</v>
      </c>
      <c r="H1094" s="120" t="str">
        <f t="shared" si="37"/>
        <v>05806112</v>
      </c>
      <c r="I1094" s="185">
        <v>0</v>
      </c>
    </row>
    <row r="1095" spans="1:9" hidden="1" x14ac:dyDescent="0.25">
      <c r="A1095" t="str">
        <f t="shared" si="36"/>
        <v>MERCEDES_BENZUNIMOG</v>
      </c>
      <c r="B1095" s="117" t="s">
        <v>6057</v>
      </c>
      <c r="C1095" s="118" t="s">
        <v>4636</v>
      </c>
      <c r="D1095" s="119" t="s">
        <v>4454</v>
      </c>
      <c r="E1095" s="118" t="s">
        <v>4685</v>
      </c>
      <c r="F1095" s="117" t="s">
        <v>5519</v>
      </c>
      <c r="G1095" s="118" t="s">
        <v>4884</v>
      </c>
      <c r="H1095" s="120" t="str">
        <f t="shared" si="37"/>
        <v>05806114</v>
      </c>
      <c r="I1095" s="185">
        <v>0</v>
      </c>
    </row>
    <row r="1096" spans="1:9" hidden="1" x14ac:dyDescent="0.25">
      <c r="A1096" t="str">
        <f t="shared" si="36"/>
        <v>MITSUBISHI0061</v>
      </c>
      <c r="B1096" s="117" t="s">
        <v>4340</v>
      </c>
      <c r="C1096" s="118" t="s">
        <v>4546</v>
      </c>
      <c r="D1096" s="119" t="s">
        <v>4467</v>
      </c>
      <c r="E1096" s="118" t="s">
        <v>4468</v>
      </c>
      <c r="F1096" s="117" t="s">
        <v>5555</v>
      </c>
      <c r="G1096" s="118" t="s">
        <v>4538</v>
      </c>
      <c r="H1096" s="120" t="str">
        <f t="shared" si="37"/>
        <v>06201050</v>
      </c>
      <c r="I1096" s="185">
        <v>0</v>
      </c>
    </row>
    <row r="1097" spans="1:9" hidden="1" x14ac:dyDescent="0.25">
      <c r="A1097" t="str">
        <f t="shared" si="36"/>
        <v>MITSUBISHI1500</v>
      </c>
      <c r="B1097" s="117" t="s">
        <v>4340</v>
      </c>
      <c r="C1097" s="118" t="s">
        <v>4546</v>
      </c>
      <c r="D1097" s="119" t="s">
        <v>4373</v>
      </c>
      <c r="E1097" s="118" t="s">
        <v>4481</v>
      </c>
      <c r="F1097" s="117" t="s">
        <v>4662</v>
      </c>
      <c r="G1097" s="118" t="s">
        <v>4554</v>
      </c>
      <c r="H1097" s="120" t="str">
        <f t="shared" si="37"/>
        <v>06205067</v>
      </c>
      <c r="I1097" s="185">
        <v>0</v>
      </c>
    </row>
    <row r="1098" spans="1:9" hidden="1" x14ac:dyDescent="0.25">
      <c r="A1098" t="str">
        <f t="shared" si="36"/>
        <v xml:space="preserve">MITSUBISHI2BLE. C PICK UP 4X4 </v>
      </c>
      <c r="B1098" s="117" t="s">
        <v>4340</v>
      </c>
      <c r="C1098" s="118" t="s">
        <v>4546</v>
      </c>
      <c r="D1098" s="119" t="s">
        <v>4373</v>
      </c>
      <c r="E1098" s="118" t="s">
        <v>4481</v>
      </c>
      <c r="F1098" s="117" t="s">
        <v>5569</v>
      </c>
      <c r="G1098" s="118" t="s">
        <v>4556</v>
      </c>
      <c r="H1098" s="120" t="str">
        <f t="shared" si="37"/>
        <v>06205069</v>
      </c>
      <c r="I1098" s="185">
        <v>0</v>
      </c>
    </row>
    <row r="1099" spans="1:9" hidden="1" x14ac:dyDescent="0.25">
      <c r="A1099" t="str">
        <f t="shared" si="36"/>
        <v>MITSUBISHI3000GT</v>
      </c>
      <c r="B1099" s="117" t="s">
        <v>4340</v>
      </c>
      <c r="C1099" s="118" t="s">
        <v>4546</v>
      </c>
      <c r="D1099" s="119" t="s">
        <v>4467</v>
      </c>
      <c r="E1099" s="118" t="s">
        <v>4468</v>
      </c>
      <c r="F1099" s="117" t="s">
        <v>5541</v>
      </c>
      <c r="G1099" s="118" t="s">
        <v>4469</v>
      </c>
      <c r="H1099" s="120" t="str">
        <f t="shared" si="37"/>
        <v>06201001</v>
      </c>
      <c r="I1099" s="185">
        <v>0</v>
      </c>
    </row>
    <row r="1100" spans="1:9" hidden="1" x14ac:dyDescent="0.25">
      <c r="A1100" t="str">
        <f t="shared" si="36"/>
        <v xml:space="preserve">MITSUBISHI6551 L PANEL </v>
      </c>
      <c r="B1100" s="117" t="s">
        <v>4340</v>
      </c>
      <c r="C1100" s="118" t="s">
        <v>4546</v>
      </c>
      <c r="D1100" s="119" t="s">
        <v>4454</v>
      </c>
      <c r="E1100" s="118" t="s">
        <v>4685</v>
      </c>
      <c r="F1100" s="117" t="s">
        <v>5586</v>
      </c>
      <c r="G1100" s="118" t="s">
        <v>4565</v>
      </c>
      <c r="H1100" s="120" t="str">
        <f t="shared" si="37"/>
        <v>06206083</v>
      </c>
      <c r="I1100" s="185">
        <v>0</v>
      </c>
    </row>
    <row r="1101" spans="1:9" hidden="1" x14ac:dyDescent="0.25">
      <c r="A1101" t="str">
        <f t="shared" si="36"/>
        <v>MITSUBISHIA 6</v>
      </c>
      <c r="B1101" s="124" t="s">
        <v>4340</v>
      </c>
      <c r="C1101" s="124" t="s">
        <v>4546</v>
      </c>
      <c r="D1101" s="125" t="s">
        <v>4451</v>
      </c>
      <c r="E1101" s="118" t="s">
        <v>4487</v>
      </c>
      <c r="F1101" s="124" t="s">
        <v>5971</v>
      </c>
      <c r="G1101" s="124" t="s">
        <v>4688</v>
      </c>
      <c r="H1101" s="120" t="str">
        <f t="shared" si="37"/>
        <v>06213096</v>
      </c>
      <c r="I1101" s="185">
        <v>0</v>
      </c>
    </row>
    <row r="1102" spans="1:9" hidden="1" x14ac:dyDescent="0.25">
      <c r="A1102" t="str">
        <f t="shared" si="36"/>
        <v>MITSUBISHIA10</v>
      </c>
      <c r="B1102" s="117" t="s">
        <v>4340</v>
      </c>
      <c r="C1102" s="118" t="s">
        <v>4546</v>
      </c>
      <c r="D1102" s="119" t="s">
        <v>4467</v>
      </c>
      <c r="E1102" s="118" t="s">
        <v>4468</v>
      </c>
      <c r="F1102" s="117" t="s">
        <v>5542</v>
      </c>
      <c r="G1102" s="118" t="s">
        <v>4472</v>
      </c>
      <c r="H1102" s="120" t="str">
        <f t="shared" si="37"/>
        <v>06201003</v>
      </c>
      <c r="I1102" s="185">
        <v>0</v>
      </c>
    </row>
    <row r="1103" spans="1:9" hidden="1" x14ac:dyDescent="0.25">
      <c r="A1103" t="str">
        <f t="shared" si="36"/>
        <v>MITSUBISHIASX</v>
      </c>
      <c r="B1103" s="117" t="s">
        <v>4340</v>
      </c>
      <c r="C1103" s="118" t="s">
        <v>4546</v>
      </c>
      <c r="D1103" s="119" t="s">
        <v>4470</v>
      </c>
      <c r="E1103" s="118" t="s">
        <v>4471</v>
      </c>
      <c r="F1103" s="117" t="s">
        <v>5560</v>
      </c>
      <c r="G1103" s="118" t="s">
        <v>4526</v>
      </c>
      <c r="H1103" s="120" t="str">
        <f t="shared" si="37"/>
        <v>06202039</v>
      </c>
      <c r="I1103" s="185">
        <v>0</v>
      </c>
    </row>
    <row r="1104" spans="1:9" hidden="1" x14ac:dyDescent="0.25">
      <c r="A1104" t="str">
        <f t="shared" si="36"/>
        <v>MITSUBISHIAZ</v>
      </c>
      <c r="B1104" s="117" t="s">
        <v>4340</v>
      </c>
      <c r="C1104" s="118" t="s">
        <v>4546</v>
      </c>
      <c r="D1104" s="119" t="s">
        <v>4467</v>
      </c>
      <c r="E1104" s="118" t="s">
        <v>4468</v>
      </c>
      <c r="F1104" s="117" t="s">
        <v>5557</v>
      </c>
      <c r="G1104" s="118" t="s">
        <v>4550</v>
      </c>
      <c r="H1104" s="120" t="str">
        <f t="shared" si="37"/>
        <v>06201092</v>
      </c>
      <c r="I1104" s="185">
        <v>0</v>
      </c>
    </row>
    <row r="1105" spans="1:9" hidden="1" x14ac:dyDescent="0.25">
      <c r="A1105" t="str">
        <f t="shared" si="36"/>
        <v>MITSUBISHIBE439FLMDH OMNIBUS</v>
      </c>
      <c r="B1105" s="117" t="s">
        <v>4340</v>
      </c>
      <c r="C1105" s="118" t="s">
        <v>4546</v>
      </c>
      <c r="D1105" s="119" t="s">
        <v>4452</v>
      </c>
      <c r="E1105" s="118" t="s">
        <v>4572</v>
      </c>
      <c r="F1105" s="117" t="s">
        <v>5599</v>
      </c>
      <c r="G1105" s="118" t="s">
        <v>4507</v>
      </c>
      <c r="H1105" s="120" t="str">
        <f t="shared" si="37"/>
        <v>06214020</v>
      </c>
      <c r="I1105" s="185">
        <v>0</v>
      </c>
    </row>
    <row r="1106" spans="1:9" hidden="1" x14ac:dyDescent="0.25">
      <c r="A1106" t="str">
        <f t="shared" si="36"/>
        <v>MITSUBISHIBE439FLMDL MICROBUS</v>
      </c>
      <c r="B1106" s="117" t="s">
        <v>4340</v>
      </c>
      <c r="C1106" s="118" t="s">
        <v>4546</v>
      </c>
      <c r="D1106" s="119" t="s">
        <v>4452</v>
      </c>
      <c r="E1106" s="118" t="s">
        <v>4572</v>
      </c>
      <c r="F1106" s="117" t="s">
        <v>5600</v>
      </c>
      <c r="G1106" s="118" t="s">
        <v>4508</v>
      </c>
      <c r="H1106" s="120" t="str">
        <f t="shared" si="37"/>
        <v>06214021</v>
      </c>
      <c r="I1106" s="185">
        <v>0</v>
      </c>
    </row>
    <row r="1107" spans="1:9" hidden="1" x14ac:dyDescent="0.25">
      <c r="A1107" t="str">
        <f t="shared" si="36"/>
        <v xml:space="preserve">MITSUBISHIBE647GLMD OMNIBUS </v>
      </c>
      <c r="B1107" s="117" t="s">
        <v>4340</v>
      </c>
      <c r="C1107" s="118" t="s">
        <v>4546</v>
      </c>
      <c r="D1107" s="119" t="s">
        <v>4452</v>
      </c>
      <c r="E1107" s="118" t="s">
        <v>4572</v>
      </c>
      <c r="F1107" s="117" t="s">
        <v>5601</v>
      </c>
      <c r="G1107" s="118" t="s">
        <v>4602</v>
      </c>
      <c r="H1107" s="120" t="str">
        <f t="shared" si="37"/>
        <v>06214022</v>
      </c>
      <c r="I1107" s="185">
        <v>0</v>
      </c>
    </row>
    <row r="1108" spans="1:9" hidden="1" x14ac:dyDescent="0.25">
      <c r="A1108" t="str">
        <f t="shared" si="36"/>
        <v>MITSUBISHICAMION</v>
      </c>
      <c r="B1108" s="117" t="s">
        <v>4340</v>
      </c>
      <c r="C1108" s="118" t="s">
        <v>4546</v>
      </c>
      <c r="D1108" s="119" t="s">
        <v>4456</v>
      </c>
      <c r="E1108" s="118" t="s">
        <v>4414</v>
      </c>
      <c r="F1108" s="117" t="s">
        <v>4374</v>
      </c>
      <c r="G1108" s="118" t="s">
        <v>4521</v>
      </c>
      <c r="H1108" s="120" t="str">
        <f t="shared" si="37"/>
        <v>06210035</v>
      </c>
      <c r="I1108" s="185">
        <v>0</v>
      </c>
    </row>
    <row r="1109" spans="1:9" hidden="1" x14ac:dyDescent="0.25">
      <c r="A1109" t="str">
        <f t="shared" si="36"/>
        <v>MITSUBISHICANTER</v>
      </c>
      <c r="B1109" s="117" t="s">
        <v>4340</v>
      </c>
      <c r="C1109" s="118" t="s">
        <v>4546</v>
      </c>
      <c r="D1109" s="119" t="s">
        <v>4455</v>
      </c>
      <c r="E1109" s="118" t="s">
        <v>4693</v>
      </c>
      <c r="F1109" s="117" t="s">
        <v>5579</v>
      </c>
      <c r="G1109" s="118" t="s">
        <v>4512</v>
      </c>
      <c r="H1109" s="120" t="str">
        <f t="shared" si="37"/>
        <v>06208026</v>
      </c>
      <c r="I1109" s="185">
        <v>-0.05</v>
      </c>
    </row>
    <row r="1110" spans="1:9" hidden="1" x14ac:dyDescent="0.25">
      <c r="A1110" t="str">
        <f t="shared" si="36"/>
        <v>MITSUBISHICANTER PESADO</v>
      </c>
      <c r="B1110" s="117" t="s">
        <v>4340</v>
      </c>
      <c r="C1110" s="118" t="s">
        <v>4546</v>
      </c>
      <c r="D1110" s="119" t="s">
        <v>4456</v>
      </c>
      <c r="E1110" s="118" t="s">
        <v>4414</v>
      </c>
      <c r="F1110" s="117" t="s">
        <v>6064</v>
      </c>
      <c r="G1110" s="118" t="s">
        <v>4512</v>
      </c>
      <c r="H1110" s="120" t="str">
        <f t="shared" si="37"/>
        <v>06210026</v>
      </c>
      <c r="I1110" s="185">
        <v>-0.05</v>
      </c>
    </row>
    <row r="1111" spans="1:9" hidden="1" x14ac:dyDescent="0.25">
      <c r="A1111" t="str">
        <f t="shared" si="36"/>
        <v>MITSUBISHICANTER FE 84</v>
      </c>
      <c r="B1111" s="117" t="s">
        <v>4340</v>
      </c>
      <c r="C1111" s="118" t="s">
        <v>4546</v>
      </c>
      <c r="D1111" s="119" t="s">
        <v>4455</v>
      </c>
      <c r="E1111" s="118" t="s">
        <v>4693</v>
      </c>
      <c r="F1111" s="117" t="s">
        <v>5594</v>
      </c>
      <c r="G1111" s="118" t="s">
        <v>4677</v>
      </c>
      <c r="H1111" s="120" t="str">
        <f t="shared" si="37"/>
        <v>06208093</v>
      </c>
      <c r="I1111" s="185">
        <v>-0.05</v>
      </c>
    </row>
    <row r="1112" spans="1:9" hidden="1" x14ac:dyDescent="0.25">
      <c r="A1112" t="str">
        <f t="shared" si="36"/>
        <v>MITSUBISHICB1ASNML</v>
      </c>
      <c r="B1112" s="117" t="s">
        <v>4340</v>
      </c>
      <c r="C1112" s="118" t="s">
        <v>4546</v>
      </c>
      <c r="D1112" s="119" t="s">
        <v>4467</v>
      </c>
      <c r="E1112" s="118" t="s">
        <v>4468</v>
      </c>
      <c r="F1112" s="117" t="s">
        <v>5556</v>
      </c>
      <c r="G1112" s="118" t="s">
        <v>4549</v>
      </c>
      <c r="H1112" s="120" t="str">
        <f t="shared" si="37"/>
        <v>06201091</v>
      </c>
      <c r="I1112" s="185">
        <v>0</v>
      </c>
    </row>
    <row r="1113" spans="1:9" hidden="1" x14ac:dyDescent="0.25">
      <c r="A1113" t="str">
        <f t="shared" si="36"/>
        <v>MITSUBISHICHARIOT</v>
      </c>
      <c r="B1113" s="117" t="s">
        <v>4340</v>
      </c>
      <c r="C1113" s="118" t="s">
        <v>4546</v>
      </c>
      <c r="D1113" s="119" t="s">
        <v>4470</v>
      </c>
      <c r="E1113" s="118" t="s">
        <v>4471</v>
      </c>
      <c r="F1113" s="117" t="s">
        <v>5978</v>
      </c>
      <c r="G1113" s="118" t="s">
        <v>4709</v>
      </c>
      <c r="H1113" s="120" t="str">
        <f t="shared" si="37"/>
        <v>06202098</v>
      </c>
      <c r="I1113" s="185">
        <v>0</v>
      </c>
    </row>
    <row r="1114" spans="1:9" hidden="1" x14ac:dyDescent="0.25">
      <c r="A1114" t="str">
        <f t="shared" si="36"/>
        <v>mitsubishick1asnml</v>
      </c>
      <c r="B1114" s="122" t="s">
        <v>5935</v>
      </c>
      <c r="C1114" s="122" t="s">
        <v>4546</v>
      </c>
      <c r="D1114" s="123" t="s">
        <v>4467</v>
      </c>
      <c r="E1114" s="122" t="s">
        <v>4468</v>
      </c>
      <c r="F1114" s="122" t="s">
        <v>5936</v>
      </c>
      <c r="G1114" s="122" t="s">
        <v>4679</v>
      </c>
      <c r="H1114" s="120" t="str">
        <f t="shared" si="37"/>
        <v>06201094</v>
      </c>
      <c r="I1114" s="185">
        <v>0</v>
      </c>
    </row>
    <row r="1115" spans="1:9" hidden="1" x14ac:dyDescent="0.25">
      <c r="A1115" t="str">
        <f t="shared" si="36"/>
        <v>MITSUBISHICOLT</v>
      </c>
      <c r="B1115" s="117" t="s">
        <v>4340</v>
      </c>
      <c r="C1115" s="118" t="s">
        <v>4546</v>
      </c>
      <c r="D1115" s="119" t="s">
        <v>4467</v>
      </c>
      <c r="E1115" s="118" t="s">
        <v>4468</v>
      </c>
      <c r="F1115" s="117" t="s">
        <v>4743</v>
      </c>
      <c r="G1115" s="118" t="s">
        <v>4473</v>
      </c>
      <c r="H1115" s="120" t="str">
        <f t="shared" si="37"/>
        <v>06201004</v>
      </c>
      <c r="I1115" s="185">
        <v>0</v>
      </c>
    </row>
    <row r="1116" spans="1:9" hidden="1" x14ac:dyDescent="0.25">
      <c r="A1116" t="str">
        <f t="shared" si="36"/>
        <v>MITSUBISHICORDIA</v>
      </c>
      <c r="B1116" s="117" t="s">
        <v>4340</v>
      </c>
      <c r="C1116" s="118" t="s">
        <v>4546</v>
      </c>
      <c r="D1116" s="119" t="s">
        <v>4467</v>
      </c>
      <c r="E1116" s="118" t="s">
        <v>4468</v>
      </c>
      <c r="F1116" s="117" t="s">
        <v>5543</v>
      </c>
      <c r="G1116" s="118" t="s">
        <v>4474</v>
      </c>
      <c r="H1116" s="120" t="str">
        <f t="shared" si="37"/>
        <v>06201005</v>
      </c>
      <c r="I1116" s="185">
        <v>0</v>
      </c>
    </row>
    <row r="1117" spans="1:9" hidden="1" x14ac:dyDescent="0.25">
      <c r="A1117" t="str">
        <f t="shared" si="36"/>
        <v xml:space="preserve">MITSUBISHIDIAMANTE </v>
      </c>
      <c r="B1117" s="117" t="s">
        <v>4340</v>
      </c>
      <c r="C1117" s="118" t="s">
        <v>4546</v>
      </c>
      <c r="D1117" s="119" t="s">
        <v>4467</v>
      </c>
      <c r="E1117" s="118" t="s">
        <v>4468</v>
      </c>
      <c r="F1117" s="117" t="s">
        <v>5544</v>
      </c>
      <c r="G1117" s="118" t="s">
        <v>4483</v>
      </c>
      <c r="H1117" s="120" t="str">
        <f t="shared" si="37"/>
        <v>06201006</v>
      </c>
      <c r="I1117" s="185">
        <v>0</v>
      </c>
    </row>
    <row r="1118" spans="1:9" hidden="1" x14ac:dyDescent="0.25">
      <c r="A1118" t="str">
        <f t="shared" si="36"/>
        <v>MITSUBISHIECLIPSE</v>
      </c>
      <c r="B1118" s="117" t="s">
        <v>4340</v>
      </c>
      <c r="C1118" s="118" t="s">
        <v>4546</v>
      </c>
      <c r="D1118" s="119" t="s">
        <v>4467</v>
      </c>
      <c r="E1118" s="118" t="s">
        <v>4468</v>
      </c>
      <c r="F1118" s="117" t="s">
        <v>5545</v>
      </c>
      <c r="G1118" s="118" t="s">
        <v>4475</v>
      </c>
      <c r="H1118" s="120" t="str">
        <f t="shared" si="37"/>
        <v>06201007</v>
      </c>
      <c r="I1118" s="185">
        <v>0</v>
      </c>
    </row>
    <row r="1119" spans="1:9" hidden="1" x14ac:dyDescent="0.25">
      <c r="A1119" t="str">
        <f t="shared" si="36"/>
        <v xml:space="preserve">MITSUBISHIENDEAVOR </v>
      </c>
      <c r="B1119" s="117" t="s">
        <v>4340</v>
      </c>
      <c r="C1119" s="118" t="s">
        <v>4546</v>
      </c>
      <c r="D1119" s="119" t="s">
        <v>4470</v>
      </c>
      <c r="E1119" s="118" t="s">
        <v>4471</v>
      </c>
      <c r="F1119" s="117" t="s">
        <v>5558</v>
      </c>
      <c r="G1119" s="118" t="s">
        <v>4513</v>
      </c>
      <c r="H1119" s="120" t="str">
        <f t="shared" si="37"/>
        <v>06202027</v>
      </c>
      <c r="I1119" s="185">
        <v>0</v>
      </c>
    </row>
    <row r="1120" spans="1:9" hidden="1" x14ac:dyDescent="0.25">
      <c r="A1120" t="str">
        <f t="shared" si="36"/>
        <v>MITSUBISHIEXPO</v>
      </c>
      <c r="B1120" s="117" t="s">
        <v>4340</v>
      </c>
      <c r="C1120" s="118" t="s">
        <v>4546</v>
      </c>
      <c r="D1120" s="119" t="s">
        <v>4470</v>
      </c>
      <c r="E1120" s="118" t="s">
        <v>4471</v>
      </c>
      <c r="F1120" s="117" t="s">
        <v>5561</v>
      </c>
      <c r="G1120" s="118" t="s">
        <v>4528</v>
      </c>
      <c r="H1120" s="120" t="str">
        <f t="shared" si="37"/>
        <v>06202040</v>
      </c>
      <c r="I1120" s="185">
        <v>0</v>
      </c>
    </row>
    <row r="1121" spans="1:9" hidden="1" x14ac:dyDescent="0.25">
      <c r="A1121" t="str">
        <f t="shared" si="36"/>
        <v>MITSUBISHIF617</v>
      </c>
      <c r="B1121" s="117" t="s">
        <v>4340</v>
      </c>
      <c r="C1121" s="118" t="s">
        <v>4546</v>
      </c>
      <c r="D1121" s="119" t="s">
        <v>4455</v>
      </c>
      <c r="E1121" s="118" t="s">
        <v>4693</v>
      </c>
      <c r="F1121" s="117" t="s">
        <v>5591</v>
      </c>
      <c r="G1121" s="118" t="s">
        <v>4514</v>
      </c>
      <c r="H1121" s="120" t="str">
        <f t="shared" si="37"/>
        <v>06208028</v>
      </c>
      <c r="I1121" s="185">
        <v>0</v>
      </c>
    </row>
    <row r="1122" spans="1:9" hidden="1" x14ac:dyDescent="0.25">
      <c r="A1122" t="str">
        <f t="shared" si="36"/>
        <v>MITSUBISHIFE515BN4L</v>
      </c>
      <c r="B1122" s="117" t="s">
        <v>4340</v>
      </c>
      <c r="C1122" s="118" t="s">
        <v>4546</v>
      </c>
      <c r="D1122" s="119" t="s">
        <v>4455</v>
      </c>
      <c r="E1122" s="118" t="s">
        <v>4693</v>
      </c>
      <c r="F1122" s="117" t="s">
        <v>5592</v>
      </c>
      <c r="G1122" s="118" t="s">
        <v>4515</v>
      </c>
      <c r="H1122" s="120" t="str">
        <f t="shared" si="37"/>
        <v>06208029</v>
      </c>
      <c r="I1122" s="185">
        <v>0</v>
      </c>
    </row>
    <row r="1123" spans="1:9" hidden="1" x14ac:dyDescent="0.25">
      <c r="A1123" t="str">
        <f t="shared" si="36"/>
        <v>MITSUBISHIFG140</v>
      </c>
      <c r="B1123" s="117" t="s">
        <v>4340</v>
      </c>
      <c r="C1123" s="118" t="s">
        <v>4546</v>
      </c>
      <c r="D1123" s="119" t="s">
        <v>4454</v>
      </c>
      <c r="E1123" s="118" t="s">
        <v>4685</v>
      </c>
      <c r="F1123" s="117" t="s">
        <v>5580</v>
      </c>
      <c r="G1123" s="118" t="s">
        <v>4516</v>
      </c>
      <c r="H1123" s="120" t="str">
        <f t="shared" si="37"/>
        <v>06206030</v>
      </c>
      <c r="I1123" s="185">
        <v>0</v>
      </c>
    </row>
    <row r="1124" spans="1:9" hidden="1" x14ac:dyDescent="0.25">
      <c r="A1124" t="str">
        <f t="shared" si="36"/>
        <v>MITSUBISHIFH100</v>
      </c>
      <c r="B1124" s="117" t="s">
        <v>4340</v>
      </c>
      <c r="C1124" s="118" t="s">
        <v>4546</v>
      </c>
      <c r="D1124" s="119" t="s">
        <v>4454</v>
      </c>
      <c r="E1124" s="118" t="s">
        <v>4685</v>
      </c>
      <c r="F1124" s="117" t="s">
        <v>5581</v>
      </c>
      <c r="G1124" s="118" t="s">
        <v>4517</v>
      </c>
      <c r="H1124" s="120" t="str">
        <f t="shared" si="37"/>
        <v>06206031</v>
      </c>
      <c r="I1124" s="185">
        <v>0</v>
      </c>
    </row>
    <row r="1125" spans="1:9" hidden="1" x14ac:dyDescent="0.25">
      <c r="A1125" t="str">
        <f t="shared" si="36"/>
        <v>MITSUBISHIFH211E</v>
      </c>
      <c r="B1125" s="124" t="s">
        <v>4340</v>
      </c>
      <c r="C1125" s="124" t="s">
        <v>4546</v>
      </c>
      <c r="D1125" s="125" t="s">
        <v>4455</v>
      </c>
      <c r="E1125" s="118" t="s">
        <v>4693</v>
      </c>
      <c r="F1125" s="124" t="s">
        <v>5977</v>
      </c>
      <c r="G1125" s="124" t="s">
        <v>4690</v>
      </c>
      <c r="H1125" s="120" t="str">
        <f t="shared" si="37"/>
        <v>06208097</v>
      </c>
      <c r="I1125" s="185">
        <v>0</v>
      </c>
    </row>
    <row r="1126" spans="1:9" hidden="1" x14ac:dyDescent="0.25">
      <c r="A1126" t="str">
        <f t="shared" si="36"/>
        <v>MITSUBISHIFK455</v>
      </c>
      <c r="B1126" s="117" t="s">
        <v>4340</v>
      </c>
      <c r="C1126" s="118" t="s">
        <v>4546</v>
      </c>
      <c r="D1126" s="119" t="s">
        <v>4454</v>
      </c>
      <c r="E1126" s="118" t="s">
        <v>4685</v>
      </c>
      <c r="F1126" s="117" t="s">
        <v>5582</v>
      </c>
      <c r="G1126" s="118" t="s">
        <v>4518</v>
      </c>
      <c r="H1126" s="120" t="str">
        <f t="shared" si="37"/>
        <v>06206032</v>
      </c>
      <c r="I1126" s="185">
        <v>0</v>
      </c>
    </row>
    <row r="1127" spans="1:9" hidden="1" x14ac:dyDescent="0.25">
      <c r="A1127" t="str">
        <f t="shared" si="36"/>
        <v>MITSUBISHIFM515</v>
      </c>
      <c r="B1127" s="117" t="s">
        <v>4340</v>
      </c>
      <c r="C1127" s="118" t="s">
        <v>4546</v>
      </c>
      <c r="D1127" s="119" t="s">
        <v>4455</v>
      </c>
      <c r="E1127" s="118" t="s">
        <v>4693</v>
      </c>
      <c r="F1127" s="117" t="s">
        <v>5593</v>
      </c>
      <c r="G1127" s="118" t="s">
        <v>4519</v>
      </c>
      <c r="H1127" s="120" t="str">
        <f t="shared" si="37"/>
        <v>06208033</v>
      </c>
      <c r="I1127" s="185">
        <v>0</v>
      </c>
    </row>
    <row r="1128" spans="1:9" hidden="1" x14ac:dyDescent="0.25">
      <c r="A1128" t="str">
        <f t="shared" si="36"/>
        <v>MITSUBISHIFM657LL</v>
      </c>
      <c r="B1128" s="117" t="s">
        <v>4340</v>
      </c>
      <c r="C1128" s="118" t="s">
        <v>4546</v>
      </c>
      <c r="D1128" s="119" t="s">
        <v>4456</v>
      </c>
      <c r="E1128" s="118" t="s">
        <v>4414</v>
      </c>
      <c r="F1128" s="117" t="s">
        <v>5595</v>
      </c>
      <c r="G1128" s="118" t="s">
        <v>4550</v>
      </c>
      <c r="H1128" s="120" t="str">
        <f t="shared" si="37"/>
        <v>06210092</v>
      </c>
      <c r="I1128" s="185">
        <v>0</v>
      </c>
    </row>
    <row r="1129" spans="1:9" hidden="1" x14ac:dyDescent="0.25">
      <c r="A1129" t="str">
        <f t="shared" si="36"/>
        <v>MITSUBISHIFUSO</v>
      </c>
      <c r="B1129" s="117" t="s">
        <v>4340</v>
      </c>
      <c r="C1129" s="118" t="s">
        <v>4546</v>
      </c>
      <c r="D1129" s="119" t="s">
        <v>4454</v>
      </c>
      <c r="E1129" s="118" t="s">
        <v>4685</v>
      </c>
      <c r="F1129" s="117" t="s">
        <v>5583</v>
      </c>
      <c r="G1129" s="118" t="s">
        <v>4520</v>
      </c>
      <c r="H1129" s="120" t="str">
        <f t="shared" si="37"/>
        <v>06206034</v>
      </c>
      <c r="I1129" s="185">
        <v>0</v>
      </c>
    </row>
    <row r="1130" spans="1:9" hidden="1" x14ac:dyDescent="0.25">
      <c r="A1130" t="str">
        <f t="shared" si="36"/>
        <v>MITSUBISHIFUSO</v>
      </c>
      <c r="B1130" s="117" t="s">
        <v>4340</v>
      </c>
      <c r="C1130" s="118" t="s">
        <v>4546</v>
      </c>
      <c r="D1130" s="119" t="s">
        <v>4456</v>
      </c>
      <c r="E1130" s="118" t="s">
        <v>4414</v>
      </c>
      <c r="F1130" s="117" t="s">
        <v>5583</v>
      </c>
      <c r="G1130" s="118" t="s">
        <v>4520</v>
      </c>
      <c r="H1130" s="120" t="str">
        <f t="shared" si="37"/>
        <v>06210034</v>
      </c>
      <c r="I1130" s="185">
        <v>0</v>
      </c>
    </row>
    <row r="1131" spans="1:9" hidden="1" x14ac:dyDescent="0.25">
      <c r="A1131" t="str">
        <f t="shared" si="36"/>
        <v>MITSUBISHIGALANT</v>
      </c>
      <c r="B1131" s="117" t="s">
        <v>4340</v>
      </c>
      <c r="C1131" s="118" t="s">
        <v>4546</v>
      </c>
      <c r="D1131" s="119" t="s">
        <v>4467</v>
      </c>
      <c r="E1131" s="118" t="s">
        <v>4468</v>
      </c>
      <c r="F1131" s="117" t="s">
        <v>5546</v>
      </c>
      <c r="G1131" s="118" t="s">
        <v>4486</v>
      </c>
      <c r="H1131" s="120" t="str">
        <f t="shared" si="37"/>
        <v>06201008</v>
      </c>
      <c r="I1131" s="185">
        <v>0</v>
      </c>
    </row>
    <row r="1132" spans="1:9" hidden="1" x14ac:dyDescent="0.25">
      <c r="A1132" t="str">
        <f t="shared" si="36"/>
        <v xml:space="preserve">MITSUBISHIGRANDIS </v>
      </c>
      <c r="B1132" s="117" t="s">
        <v>4340</v>
      </c>
      <c r="C1132" s="118" t="s">
        <v>4546</v>
      </c>
      <c r="D1132" s="119" t="s">
        <v>4470</v>
      </c>
      <c r="E1132" s="118" t="s">
        <v>4471</v>
      </c>
      <c r="F1132" s="117" t="s">
        <v>5562</v>
      </c>
      <c r="G1132" s="118" t="s">
        <v>4529</v>
      </c>
      <c r="H1132" s="120" t="str">
        <f t="shared" si="37"/>
        <v>06202041</v>
      </c>
      <c r="I1132" s="185">
        <v>0</v>
      </c>
    </row>
    <row r="1133" spans="1:9" hidden="1" x14ac:dyDescent="0.25">
      <c r="A1133" t="str">
        <f t="shared" si="36"/>
        <v>MITSUBISHIJEEP</v>
      </c>
      <c r="B1133" s="117" t="s">
        <v>4340</v>
      </c>
      <c r="C1133" s="118" t="s">
        <v>4546</v>
      </c>
      <c r="D1133" s="119" t="s">
        <v>4470</v>
      </c>
      <c r="E1133" s="118" t="s">
        <v>4471</v>
      </c>
      <c r="F1133" s="117" t="s">
        <v>4879</v>
      </c>
      <c r="G1133" s="118" t="s">
        <v>4531</v>
      </c>
      <c r="H1133" s="120" t="str">
        <f t="shared" si="37"/>
        <v>06202043</v>
      </c>
      <c r="I1133" s="185">
        <v>0</v>
      </c>
    </row>
    <row r="1134" spans="1:9" hidden="1" x14ac:dyDescent="0.25">
      <c r="A1134" t="str">
        <f t="shared" si="36"/>
        <v xml:space="preserve">MITSUBISHIK14TJUNSL PICK UP </v>
      </c>
      <c r="B1134" s="117" t="s">
        <v>4340</v>
      </c>
      <c r="C1134" s="118" t="s">
        <v>4546</v>
      </c>
      <c r="D1134" s="119" t="s">
        <v>4373</v>
      </c>
      <c r="E1134" s="118" t="s">
        <v>4481</v>
      </c>
      <c r="F1134" s="117" t="s">
        <v>5570</v>
      </c>
      <c r="G1134" s="118" t="s">
        <v>4559</v>
      </c>
      <c r="H1134" s="120" t="str">
        <f t="shared" si="37"/>
        <v>06205072</v>
      </c>
      <c r="I1134" s="185">
        <v>0</v>
      </c>
    </row>
    <row r="1135" spans="1:9" hidden="1" x14ac:dyDescent="0.25">
      <c r="A1135" t="str">
        <f t="shared" si="36"/>
        <v xml:space="preserve">MITSUBISHIK14TUNSL PICK UP </v>
      </c>
      <c r="B1135" s="117" t="s">
        <v>4340</v>
      </c>
      <c r="C1135" s="118" t="s">
        <v>4546</v>
      </c>
      <c r="D1135" s="119" t="s">
        <v>4373</v>
      </c>
      <c r="E1135" s="118" t="s">
        <v>4481</v>
      </c>
      <c r="F1135" s="117" t="s">
        <v>5571</v>
      </c>
      <c r="G1135" s="118" t="s">
        <v>4561</v>
      </c>
      <c r="H1135" s="120" t="str">
        <f t="shared" si="37"/>
        <v>06205073</v>
      </c>
      <c r="I1135" s="185">
        <v>0</v>
      </c>
    </row>
    <row r="1136" spans="1:9" hidden="1" x14ac:dyDescent="0.25">
      <c r="A1136" t="str">
        <f t="shared" si="36"/>
        <v xml:space="preserve">MITSUBISHIK34TJUNS PICK UP </v>
      </c>
      <c r="B1136" s="117" t="s">
        <v>4340</v>
      </c>
      <c r="C1136" s="118" t="s">
        <v>4546</v>
      </c>
      <c r="D1136" s="119" t="s">
        <v>4373</v>
      </c>
      <c r="E1136" s="118" t="s">
        <v>4481</v>
      </c>
      <c r="F1136" s="117" t="s">
        <v>5572</v>
      </c>
      <c r="G1136" s="118" t="s">
        <v>4626</v>
      </c>
      <c r="H1136" s="120" t="str">
        <f t="shared" si="37"/>
        <v>06205074</v>
      </c>
      <c r="I1136" s="185">
        <v>0</v>
      </c>
    </row>
    <row r="1137" spans="1:9" hidden="1" x14ac:dyDescent="0.25">
      <c r="A1137" t="str">
        <f t="shared" si="36"/>
        <v xml:space="preserve">MITSUBISHIK34TJUNSL PICK UP </v>
      </c>
      <c r="B1137" s="117" t="s">
        <v>4340</v>
      </c>
      <c r="C1137" s="118" t="s">
        <v>4546</v>
      </c>
      <c r="D1137" s="119" t="s">
        <v>4373</v>
      </c>
      <c r="E1137" s="118" t="s">
        <v>4481</v>
      </c>
      <c r="F1137" s="117" t="s">
        <v>5573</v>
      </c>
      <c r="G1137" s="118" t="s">
        <v>4651</v>
      </c>
      <c r="H1137" s="120" t="str">
        <f t="shared" si="37"/>
        <v>06205075</v>
      </c>
      <c r="I1137" s="185">
        <v>0</v>
      </c>
    </row>
    <row r="1138" spans="1:9" hidden="1" x14ac:dyDescent="0.25">
      <c r="A1138" t="str">
        <f t="shared" si="36"/>
        <v xml:space="preserve">MITSUBISHIK34TUNSL PICK UP </v>
      </c>
      <c r="B1138" s="117" t="s">
        <v>4340</v>
      </c>
      <c r="C1138" s="118" t="s">
        <v>4546</v>
      </c>
      <c r="D1138" s="119" t="s">
        <v>4373</v>
      </c>
      <c r="E1138" s="118" t="s">
        <v>4481</v>
      </c>
      <c r="F1138" s="117" t="s">
        <v>5574</v>
      </c>
      <c r="G1138" s="118" t="s">
        <v>4562</v>
      </c>
      <c r="H1138" s="120" t="str">
        <f t="shared" si="37"/>
        <v>06205076</v>
      </c>
      <c r="I1138" s="185">
        <v>0</v>
      </c>
    </row>
    <row r="1139" spans="1:9" hidden="1" x14ac:dyDescent="0.25">
      <c r="A1139" t="str">
        <f t="shared" si="36"/>
        <v xml:space="preserve">MITSUBISHIL026 PICK UP </v>
      </c>
      <c r="B1139" s="117" t="s">
        <v>4340</v>
      </c>
      <c r="C1139" s="118" t="s">
        <v>4546</v>
      </c>
      <c r="D1139" s="119" t="s">
        <v>4373</v>
      </c>
      <c r="E1139" s="118" t="s">
        <v>4481</v>
      </c>
      <c r="F1139" s="117" t="s">
        <v>5575</v>
      </c>
      <c r="G1139" s="118" t="s">
        <v>4563</v>
      </c>
      <c r="H1139" s="120" t="str">
        <f t="shared" si="37"/>
        <v>06205077</v>
      </c>
      <c r="I1139" s="185">
        <v>0</v>
      </c>
    </row>
    <row r="1140" spans="1:9" hidden="1" x14ac:dyDescent="0.25">
      <c r="A1140" t="str">
        <f t="shared" si="36"/>
        <v>MITSUBISHIL200</v>
      </c>
      <c r="B1140" s="117" t="s">
        <v>4340</v>
      </c>
      <c r="C1140" s="118" t="s">
        <v>4546</v>
      </c>
      <c r="D1140" s="119" t="s">
        <v>4373</v>
      </c>
      <c r="E1140" s="118" t="s">
        <v>4481</v>
      </c>
      <c r="F1140" s="117" t="s">
        <v>5576</v>
      </c>
      <c r="G1140" s="118" t="s">
        <v>4564</v>
      </c>
      <c r="H1140" s="120" t="str">
        <f t="shared" si="37"/>
        <v>06205078</v>
      </c>
      <c r="I1140" s="185">
        <v>0</v>
      </c>
    </row>
    <row r="1141" spans="1:9" hidden="1" x14ac:dyDescent="0.25">
      <c r="A1141" t="str">
        <f t="shared" si="36"/>
        <v>MITSUBISHIL300</v>
      </c>
      <c r="B1141" s="117" t="s">
        <v>4340</v>
      </c>
      <c r="C1141" s="118" t="s">
        <v>4546</v>
      </c>
      <c r="D1141" s="119" t="s">
        <v>4451</v>
      </c>
      <c r="E1141" s="118" t="s">
        <v>4487</v>
      </c>
      <c r="F1141" s="117" t="s">
        <v>5597</v>
      </c>
      <c r="G1141" s="118" t="s">
        <v>4663</v>
      </c>
      <c r="H1141" s="120" t="str">
        <f t="shared" si="37"/>
        <v>06213079</v>
      </c>
      <c r="I1141" s="185">
        <v>-0.1</v>
      </c>
    </row>
    <row r="1142" spans="1:9" hidden="1" x14ac:dyDescent="0.25">
      <c r="A1142" t="str">
        <f t="shared" si="36"/>
        <v>MITSUBISHIL400</v>
      </c>
      <c r="B1142" s="117" t="s">
        <v>4340</v>
      </c>
      <c r="C1142" s="118" t="s">
        <v>4546</v>
      </c>
      <c r="D1142" s="119" t="s">
        <v>4451</v>
      </c>
      <c r="E1142" s="118" t="s">
        <v>4487</v>
      </c>
      <c r="F1142" s="117" t="s">
        <v>5598</v>
      </c>
      <c r="G1142" s="118" t="s">
        <v>4665</v>
      </c>
      <c r="H1142" s="120" t="str">
        <f t="shared" si="37"/>
        <v>06213080</v>
      </c>
      <c r="I1142" s="185">
        <v>0</v>
      </c>
    </row>
    <row r="1143" spans="1:9" hidden="1" x14ac:dyDescent="0.25">
      <c r="A1143" t="str">
        <f t="shared" si="36"/>
        <v>MITSUBISHILANCER</v>
      </c>
      <c r="B1143" s="117" t="s">
        <v>4340</v>
      </c>
      <c r="C1143" s="118" t="s">
        <v>4546</v>
      </c>
      <c r="D1143" s="119" t="s">
        <v>4467</v>
      </c>
      <c r="E1143" s="118" t="s">
        <v>4468</v>
      </c>
      <c r="F1143" s="117" t="s">
        <v>5547</v>
      </c>
      <c r="G1143" s="118" t="s">
        <v>4504</v>
      </c>
      <c r="H1143" s="120" t="str">
        <f t="shared" si="37"/>
        <v>06201010</v>
      </c>
      <c r="I1143" s="185">
        <v>0</v>
      </c>
    </row>
    <row r="1144" spans="1:9" hidden="1" x14ac:dyDescent="0.25">
      <c r="A1144" t="str">
        <f t="shared" si="36"/>
        <v>MITSUBISHILANCER</v>
      </c>
      <c r="B1144" s="117" t="s">
        <v>4340</v>
      </c>
      <c r="C1144" s="118" t="s">
        <v>4546</v>
      </c>
      <c r="D1144" s="119" t="s">
        <v>4467</v>
      </c>
      <c r="E1144" s="118" t="s">
        <v>4468</v>
      </c>
      <c r="F1144" s="117" t="s">
        <v>5547</v>
      </c>
      <c r="G1144" s="118" t="s">
        <v>4498</v>
      </c>
      <c r="H1144" s="120" t="str">
        <f t="shared" si="37"/>
        <v>06201016</v>
      </c>
      <c r="I1144" s="185">
        <v>0</v>
      </c>
    </row>
    <row r="1145" spans="1:9" hidden="1" x14ac:dyDescent="0.25">
      <c r="A1145" t="str">
        <f t="shared" si="36"/>
        <v>MITSUBISHILEGNUM</v>
      </c>
      <c r="B1145" s="117" t="s">
        <v>4340</v>
      </c>
      <c r="C1145" s="118" t="s">
        <v>4546</v>
      </c>
      <c r="D1145" s="119" t="s">
        <v>4470</v>
      </c>
      <c r="E1145" s="118" t="s">
        <v>4471</v>
      </c>
      <c r="F1145" s="117" t="s">
        <v>5945</v>
      </c>
      <c r="G1145" s="118" t="s">
        <v>4681</v>
      </c>
      <c r="H1145" s="120" t="str">
        <f t="shared" si="37"/>
        <v>06202095</v>
      </c>
      <c r="I1145" s="185">
        <v>0</v>
      </c>
    </row>
    <row r="1146" spans="1:9" hidden="1" x14ac:dyDescent="0.25">
      <c r="A1146" t="str">
        <f t="shared" si="36"/>
        <v>MITSUBISHIMIGHTY MAX</v>
      </c>
      <c r="B1146" s="117" t="s">
        <v>4340</v>
      </c>
      <c r="C1146" s="118" t="s">
        <v>4546</v>
      </c>
      <c r="D1146" s="119" t="s">
        <v>4373</v>
      </c>
      <c r="E1146" s="118" t="s">
        <v>4481</v>
      </c>
      <c r="F1146" s="117" t="s">
        <v>5577</v>
      </c>
      <c r="G1146" s="118" t="s">
        <v>4667</v>
      </c>
      <c r="H1146" s="120" t="str">
        <f t="shared" si="37"/>
        <v>06205081</v>
      </c>
      <c r="I1146" s="185">
        <v>0</v>
      </c>
    </row>
    <row r="1147" spans="1:9" hidden="1" x14ac:dyDescent="0.25">
      <c r="A1147" t="str">
        <f t="shared" si="36"/>
        <v>MITSUBISHIMINIBUS</v>
      </c>
      <c r="B1147" s="117" t="s">
        <v>4340</v>
      </c>
      <c r="C1147" s="118" t="s">
        <v>4546</v>
      </c>
      <c r="D1147" s="119" t="s">
        <v>4451</v>
      </c>
      <c r="E1147" s="118" t="s">
        <v>4487</v>
      </c>
      <c r="F1147" s="117" t="s">
        <v>5596</v>
      </c>
      <c r="G1147" s="118" t="s">
        <v>4509</v>
      </c>
      <c r="H1147" s="120" t="str">
        <f t="shared" si="37"/>
        <v>06213023</v>
      </c>
      <c r="I1147" s="185">
        <v>0</v>
      </c>
    </row>
    <row r="1148" spans="1:9" hidden="1" x14ac:dyDescent="0.25">
      <c r="A1148" t="str">
        <f t="shared" si="36"/>
        <v>MITSUBISHIMINICA COUPE</v>
      </c>
      <c r="B1148" s="117" t="s">
        <v>4340</v>
      </c>
      <c r="C1148" s="118" t="s">
        <v>4546</v>
      </c>
      <c r="D1148" s="119" t="s">
        <v>4467</v>
      </c>
      <c r="E1148" s="118" t="s">
        <v>4468</v>
      </c>
      <c r="F1148" s="117" t="s">
        <v>5548</v>
      </c>
      <c r="G1148" s="118" t="s">
        <v>4492</v>
      </c>
      <c r="H1148" s="120" t="str">
        <f t="shared" si="37"/>
        <v>06201011</v>
      </c>
      <c r="I1148" s="185">
        <v>0</v>
      </c>
    </row>
    <row r="1149" spans="1:9" hidden="1" x14ac:dyDescent="0.25">
      <c r="A1149" t="str">
        <f t="shared" si="36"/>
        <v>MITSUBISHIMIRAGE</v>
      </c>
      <c r="B1149" s="117" t="s">
        <v>4340</v>
      </c>
      <c r="C1149" s="118" t="s">
        <v>4546</v>
      </c>
      <c r="D1149" s="119" t="s">
        <v>4467</v>
      </c>
      <c r="E1149" s="118" t="s">
        <v>4468</v>
      </c>
      <c r="F1149" s="117" t="s">
        <v>5549</v>
      </c>
      <c r="G1149" s="118" t="s">
        <v>4477</v>
      </c>
      <c r="H1149" s="120" t="str">
        <f t="shared" si="37"/>
        <v>06201012</v>
      </c>
      <c r="I1149" s="185">
        <v>0</v>
      </c>
    </row>
    <row r="1150" spans="1:9" hidden="1" x14ac:dyDescent="0.25">
      <c r="A1150" t="str">
        <f t="shared" si="36"/>
        <v>MITSUBISHIMONTERO</v>
      </c>
      <c r="B1150" s="117" t="s">
        <v>4340</v>
      </c>
      <c r="C1150" s="118" t="s">
        <v>4546</v>
      </c>
      <c r="D1150" s="119" t="s">
        <v>4470</v>
      </c>
      <c r="E1150" s="118" t="s">
        <v>4471</v>
      </c>
      <c r="F1150" s="117" t="s">
        <v>5563</v>
      </c>
      <c r="G1150" s="118" t="s">
        <v>4532</v>
      </c>
      <c r="H1150" s="120" t="str">
        <f t="shared" si="37"/>
        <v>06202044</v>
      </c>
      <c r="I1150" s="185">
        <v>0</v>
      </c>
    </row>
    <row r="1151" spans="1:9" hidden="1" x14ac:dyDescent="0.25">
      <c r="A1151" t="str">
        <f t="shared" ref="A1151:A1172" si="38">CONCATENATE(B1151,F1151)</f>
        <v>MITSUBISHINATIVA</v>
      </c>
      <c r="B1151" s="117" t="s">
        <v>4340</v>
      </c>
      <c r="C1151" s="118" t="s">
        <v>4546</v>
      </c>
      <c r="D1151" s="119" t="s">
        <v>4470</v>
      </c>
      <c r="E1151" s="118" t="s">
        <v>4471</v>
      </c>
      <c r="F1151" s="117" t="s">
        <v>5564</v>
      </c>
      <c r="G1151" s="118" t="s">
        <v>4533</v>
      </c>
      <c r="H1151" s="120" t="str">
        <f t="shared" si="37"/>
        <v>06202045</v>
      </c>
      <c r="I1151" s="185">
        <v>0</v>
      </c>
    </row>
    <row r="1152" spans="1:9" hidden="1" x14ac:dyDescent="0.25">
      <c r="A1152" t="str">
        <f t="shared" si="38"/>
        <v>MITSUBISHIOUTLANDER</v>
      </c>
      <c r="B1152" s="117" t="s">
        <v>4340</v>
      </c>
      <c r="C1152" s="118" t="s">
        <v>4546</v>
      </c>
      <c r="D1152" s="119" t="s">
        <v>4470</v>
      </c>
      <c r="E1152" s="118" t="s">
        <v>4471</v>
      </c>
      <c r="F1152" s="117" t="s">
        <v>5565</v>
      </c>
      <c r="G1152" s="118" t="s">
        <v>4534</v>
      </c>
      <c r="H1152" s="120" t="str">
        <f t="shared" si="37"/>
        <v>06202046</v>
      </c>
      <c r="I1152" s="185">
        <v>0</v>
      </c>
    </row>
    <row r="1153" spans="1:9" hidden="1" x14ac:dyDescent="0.25">
      <c r="A1153" t="str">
        <f t="shared" si="38"/>
        <v xml:space="preserve">MITSUBISHIP15VJLNL PANEL </v>
      </c>
      <c r="B1153" s="117" t="s">
        <v>4340</v>
      </c>
      <c r="C1153" s="118" t="s">
        <v>4546</v>
      </c>
      <c r="D1153" s="119" t="s">
        <v>4454</v>
      </c>
      <c r="E1153" s="118" t="s">
        <v>4685</v>
      </c>
      <c r="F1153" s="117" t="s">
        <v>5587</v>
      </c>
      <c r="G1153" s="118" t="s">
        <v>4566</v>
      </c>
      <c r="H1153" s="120" t="str">
        <f t="shared" ref="H1153:H1172" si="39">CONCATENATE(C1153,E1153,G1153)</f>
        <v>06206084</v>
      </c>
      <c r="I1153" s="185">
        <v>0</v>
      </c>
    </row>
    <row r="1154" spans="1:9" hidden="1" x14ac:dyDescent="0.25">
      <c r="A1154" t="str">
        <f t="shared" si="38"/>
        <v xml:space="preserve">MITSUBISHIP15VJLZL PANEL </v>
      </c>
      <c r="B1154" s="117" t="s">
        <v>4340</v>
      </c>
      <c r="C1154" s="118" t="s">
        <v>4546</v>
      </c>
      <c r="D1154" s="119" t="s">
        <v>4454</v>
      </c>
      <c r="E1154" s="118" t="s">
        <v>4685</v>
      </c>
      <c r="F1154" s="117" t="s">
        <v>5588</v>
      </c>
      <c r="G1154" s="118" t="s">
        <v>4567</v>
      </c>
      <c r="H1154" s="120" t="str">
        <f t="shared" si="39"/>
        <v>06206085</v>
      </c>
      <c r="I1154" s="185">
        <v>0</v>
      </c>
    </row>
    <row r="1155" spans="1:9" hidden="1" x14ac:dyDescent="0.25">
      <c r="A1155" t="str">
        <f t="shared" si="38"/>
        <v xml:space="preserve">MITSUBISHIP15VLNL PANEL </v>
      </c>
      <c r="B1155" s="117" t="s">
        <v>4340</v>
      </c>
      <c r="C1155" s="118" t="s">
        <v>4546</v>
      </c>
      <c r="D1155" s="119" t="s">
        <v>4454</v>
      </c>
      <c r="E1155" s="118" t="s">
        <v>4685</v>
      </c>
      <c r="F1155" s="117" t="s">
        <v>5589</v>
      </c>
      <c r="G1155" s="118" t="s">
        <v>4568</v>
      </c>
      <c r="H1155" s="120" t="str">
        <f t="shared" si="39"/>
        <v>06206086</v>
      </c>
      <c r="I1155" s="185">
        <v>0</v>
      </c>
    </row>
    <row r="1156" spans="1:9" hidden="1" x14ac:dyDescent="0.25">
      <c r="A1156" t="str">
        <f t="shared" si="38"/>
        <v>MITSUBISHIP15WHLZL SEDAN</v>
      </c>
      <c r="B1156" s="117" t="s">
        <v>4340</v>
      </c>
      <c r="C1156" s="118" t="s">
        <v>4546</v>
      </c>
      <c r="D1156" s="119" t="s">
        <v>4467</v>
      </c>
      <c r="E1156" s="118" t="s">
        <v>4468</v>
      </c>
      <c r="F1156" s="117" t="s">
        <v>5550</v>
      </c>
      <c r="G1156" s="118" t="s">
        <v>4494</v>
      </c>
      <c r="H1156" s="120" t="str">
        <f t="shared" si="39"/>
        <v>06201014</v>
      </c>
      <c r="I1156" s="185">
        <v>0</v>
      </c>
    </row>
    <row r="1157" spans="1:9" hidden="1" x14ac:dyDescent="0.25">
      <c r="A1157" t="str">
        <f t="shared" si="38"/>
        <v xml:space="preserve">MITSUBISHIP16VJLNL PANEL </v>
      </c>
      <c r="B1157" s="117" t="s">
        <v>4340</v>
      </c>
      <c r="C1157" s="118" t="s">
        <v>4546</v>
      </c>
      <c r="D1157" s="119" t="s">
        <v>4454</v>
      </c>
      <c r="E1157" s="118" t="s">
        <v>4685</v>
      </c>
      <c r="F1157" s="117" t="s">
        <v>5590</v>
      </c>
      <c r="G1157" s="118" t="s">
        <v>4671</v>
      </c>
      <c r="H1157" s="120" t="str">
        <f t="shared" si="39"/>
        <v>06206087</v>
      </c>
      <c r="I1157" s="185">
        <v>0</v>
      </c>
    </row>
    <row r="1158" spans="1:9" hidden="1" x14ac:dyDescent="0.25">
      <c r="A1158" t="str">
        <f t="shared" si="38"/>
        <v>MITSUBISHIPAJERO</v>
      </c>
      <c r="B1158" s="117" t="s">
        <v>4340</v>
      </c>
      <c r="C1158" s="118" t="s">
        <v>4546</v>
      </c>
      <c r="D1158" s="119" t="s">
        <v>4470</v>
      </c>
      <c r="E1158" s="118" t="s">
        <v>4471</v>
      </c>
      <c r="F1158" s="117" t="s">
        <v>5566</v>
      </c>
      <c r="G1158" s="118" t="s">
        <v>4535</v>
      </c>
      <c r="H1158" s="120" t="str">
        <f t="shared" si="39"/>
        <v>06202047</v>
      </c>
      <c r="I1158" s="185">
        <v>0</v>
      </c>
    </row>
    <row r="1159" spans="1:9" hidden="1" x14ac:dyDescent="0.25">
      <c r="A1159" t="str">
        <f t="shared" si="38"/>
        <v>MITSUBISHIPANEL</v>
      </c>
      <c r="B1159" s="117" t="s">
        <v>4340</v>
      </c>
      <c r="C1159" s="118" t="s">
        <v>4546</v>
      </c>
      <c r="D1159" s="119" t="s">
        <v>4454</v>
      </c>
      <c r="E1159" s="118" t="s">
        <v>4685</v>
      </c>
      <c r="F1159" s="117" t="s">
        <v>5585</v>
      </c>
      <c r="G1159" s="118" t="s">
        <v>4553</v>
      </c>
      <c r="H1159" s="120" t="str">
        <f t="shared" si="39"/>
        <v>06206066</v>
      </c>
      <c r="I1159" s="185">
        <v>0</v>
      </c>
    </row>
    <row r="1160" spans="1:9" hidden="1" x14ac:dyDescent="0.25">
      <c r="A1160" t="str">
        <f t="shared" si="38"/>
        <v>MITSUBISHIPANEL</v>
      </c>
      <c r="B1160" s="117" t="s">
        <v>4340</v>
      </c>
      <c r="C1160" s="118" t="s">
        <v>4546</v>
      </c>
      <c r="D1160" s="119" t="s">
        <v>4455</v>
      </c>
      <c r="E1160" s="118" t="s">
        <v>4693</v>
      </c>
      <c r="F1160" s="117" t="s">
        <v>5585</v>
      </c>
      <c r="G1160" s="118" t="s">
        <v>4525</v>
      </c>
      <c r="H1160" s="120" t="str">
        <f t="shared" si="39"/>
        <v>06208038</v>
      </c>
      <c r="I1160" s="185">
        <v>0</v>
      </c>
    </row>
    <row r="1161" spans="1:9" hidden="1" x14ac:dyDescent="0.25">
      <c r="A1161" t="str">
        <f t="shared" si="38"/>
        <v xml:space="preserve">MITSUBISHIPASWNSZUTL MICROBUS </v>
      </c>
      <c r="B1161" s="117" t="s">
        <v>4340</v>
      </c>
      <c r="C1161" s="118" t="s">
        <v>4546</v>
      </c>
      <c r="D1161" s="119" t="s">
        <v>4452</v>
      </c>
      <c r="E1161" s="118" t="s">
        <v>4572</v>
      </c>
      <c r="F1161" s="117" t="s">
        <v>5602</v>
      </c>
      <c r="G1161" s="118" t="s">
        <v>4510</v>
      </c>
      <c r="H1161" s="120" t="str">
        <f t="shared" si="39"/>
        <v>06214024</v>
      </c>
      <c r="I1161" s="185">
        <v>0</v>
      </c>
    </row>
    <row r="1162" spans="1:9" hidden="1" x14ac:dyDescent="0.25">
      <c r="A1162" t="str">
        <f t="shared" si="38"/>
        <v>MITSUBISHIPICK UP</v>
      </c>
      <c r="B1162" s="117" t="s">
        <v>4340</v>
      </c>
      <c r="C1162" s="118" t="s">
        <v>4546</v>
      </c>
      <c r="D1162" s="119" t="s">
        <v>4373</v>
      </c>
      <c r="E1162" s="118" t="s">
        <v>4481</v>
      </c>
      <c r="F1162" s="117" t="s">
        <v>4373</v>
      </c>
      <c r="G1162" s="118" t="s">
        <v>4548</v>
      </c>
      <c r="H1162" s="120" t="str">
        <f t="shared" si="39"/>
        <v>06205090</v>
      </c>
      <c r="I1162" s="185">
        <v>0</v>
      </c>
    </row>
    <row r="1163" spans="1:9" hidden="1" x14ac:dyDescent="0.25">
      <c r="A1163" t="str">
        <f t="shared" si="38"/>
        <v xml:space="preserve">MITSUBISHIPRECIS </v>
      </c>
      <c r="B1163" s="117" t="s">
        <v>4340</v>
      </c>
      <c r="C1163" s="118" t="s">
        <v>4546</v>
      </c>
      <c r="D1163" s="119" t="s">
        <v>4467</v>
      </c>
      <c r="E1163" s="118" t="s">
        <v>4468</v>
      </c>
      <c r="F1163" s="117" t="s">
        <v>5551</v>
      </c>
      <c r="G1163" s="118" t="s">
        <v>4497</v>
      </c>
      <c r="H1163" s="120" t="str">
        <f t="shared" si="39"/>
        <v>06201015</v>
      </c>
      <c r="I1163" s="185">
        <v>0</v>
      </c>
    </row>
    <row r="1164" spans="1:9" hidden="1" x14ac:dyDescent="0.25">
      <c r="A1164" t="str">
        <f t="shared" si="38"/>
        <v>MITSUBISHIROSA</v>
      </c>
      <c r="B1164" s="117" t="s">
        <v>4340</v>
      </c>
      <c r="C1164" s="118" t="s">
        <v>4546</v>
      </c>
      <c r="D1164" s="119" t="s">
        <v>4452</v>
      </c>
      <c r="E1164" s="118" t="s">
        <v>4572</v>
      </c>
      <c r="F1164" s="117" t="s">
        <v>5603</v>
      </c>
      <c r="G1164" s="118" t="s">
        <v>4511</v>
      </c>
      <c r="H1164" s="120" t="str">
        <f t="shared" si="39"/>
        <v>06214025</v>
      </c>
      <c r="I1164" s="185">
        <v>0.05</v>
      </c>
    </row>
    <row r="1165" spans="1:9" hidden="1" x14ac:dyDescent="0.25">
      <c r="A1165" t="str">
        <f t="shared" si="38"/>
        <v xml:space="preserve">MITSUBISHISAPPORO </v>
      </c>
      <c r="B1165" s="117" t="s">
        <v>4340</v>
      </c>
      <c r="C1165" s="118" t="s">
        <v>4546</v>
      </c>
      <c r="D1165" s="119" t="s">
        <v>4467</v>
      </c>
      <c r="E1165" s="118" t="s">
        <v>4468</v>
      </c>
      <c r="F1165" s="117" t="s">
        <v>5552</v>
      </c>
      <c r="G1165" s="118" t="s">
        <v>4498</v>
      </c>
      <c r="H1165" s="120" t="str">
        <f t="shared" si="39"/>
        <v>06201016</v>
      </c>
      <c r="I1165" s="185">
        <v>0</v>
      </c>
    </row>
    <row r="1166" spans="1:9" hidden="1" x14ac:dyDescent="0.25">
      <c r="A1166" t="str">
        <f t="shared" si="38"/>
        <v>MITSUBISHISIGMA</v>
      </c>
      <c r="B1166" s="117" t="s">
        <v>4340</v>
      </c>
      <c r="C1166" s="118" t="s">
        <v>4546</v>
      </c>
      <c r="D1166" s="119" t="s">
        <v>4467</v>
      </c>
      <c r="E1166" s="118" t="s">
        <v>4468</v>
      </c>
      <c r="F1166" s="117" t="s">
        <v>5553</v>
      </c>
      <c r="G1166" s="118" t="s">
        <v>4499</v>
      </c>
      <c r="H1166" s="120" t="str">
        <f t="shared" si="39"/>
        <v>06201017</v>
      </c>
      <c r="I1166" s="185">
        <v>0</v>
      </c>
    </row>
    <row r="1167" spans="1:9" hidden="1" x14ac:dyDescent="0.25">
      <c r="A1167" t="str">
        <f t="shared" si="38"/>
        <v>MITSUBISHISPACE WAGON</v>
      </c>
      <c r="B1167" s="117" t="s">
        <v>4340</v>
      </c>
      <c r="C1167" s="118" t="s">
        <v>4546</v>
      </c>
      <c r="D1167" s="119" t="s">
        <v>4470</v>
      </c>
      <c r="E1167" s="118" t="s">
        <v>4471</v>
      </c>
      <c r="F1167" s="117" t="s">
        <v>5567</v>
      </c>
      <c r="G1167" s="118" t="s">
        <v>4536</v>
      </c>
      <c r="H1167" s="120" t="str">
        <f t="shared" si="39"/>
        <v>06202048</v>
      </c>
      <c r="I1167" s="185">
        <v>0</v>
      </c>
    </row>
    <row r="1168" spans="1:9" hidden="1" x14ac:dyDescent="0.25">
      <c r="A1168" t="str">
        <f t="shared" si="38"/>
        <v>MITSUBISHISPORTERO</v>
      </c>
      <c r="B1168" s="117" t="s">
        <v>4340</v>
      </c>
      <c r="C1168" s="118" t="s">
        <v>4546</v>
      </c>
      <c r="D1168" s="119" t="s">
        <v>4373</v>
      </c>
      <c r="E1168" s="118" t="s">
        <v>4481</v>
      </c>
      <c r="F1168" s="117" t="s">
        <v>5578</v>
      </c>
      <c r="G1168" s="118" t="s">
        <v>4570</v>
      </c>
      <c r="H1168" s="120" t="str">
        <f t="shared" si="39"/>
        <v>06205089</v>
      </c>
      <c r="I1168" s="185">
        <v>0</v>
      </c>
    </row>
    <row r="1169" spans="1:9" hidden="1" x14ac:dyDescent="0.25">
      <c r="A1169" t="str">
        <f t="shared" si="38"/>
        <v>MITSUBISHISTATION WAGON</v>
      </c>
      <c r="B1169" s="117" t="s">
        <v>4340</v>
      </c>
      <c r="C1169" s="118" t="s">
        <v>4546</v>
      </c>
      <c r="D1169" s="119" t="s">
        <v>4470</v>
      </c>
      <c r="E1169" s="118" t="s">
        <v>4471</v>
      </c>
      <c r="F1169" s="117" t="s">
        <v>5568</v>
      </c>
      <c r="G1169" s="118" t="s">
        <v>4537</v>
      </c>
      <c r="H1169" s="120" t="str">
        <f t="shared" si="39"/>
        <v>06202049</v>
      </c>
      <c r="I1169" s="185">
        <v>0</v>
      </c>
    </row>
    <row r="1170" spans="1:9" hidden="1" x14ac:dyDescent="0.25">
      <c r="A1170" t="str">
        <f t="shared" si="38"/>
        <v>MITSUBISHITREDIA</v>
      </c>
      <c r="B1170" s="117" t="s">
        <v>4340</v>
      </c>
      <c r="C1170" s="118" t="s">
        <v>4546</v>
      </c>
      <c r="D1170" s="119" t="s">
        <v>4467</v>
      </c>
      <c r="E1170" s="118" t="s">
        <v>4468</v>
      </c>
      <c r="F1170" s="117" t="s">
        <v>5554</v>
      </c>
      <c r="G1170" s="118" t="s">
        <v>4496</v>
      </c>
      <c r="H1170" s="120" t="str">
        <f t="shared" si="39"/>
        <v>06201019</v>
      </c>
      <c r="I1170" s="185">
        <v>0</v>
      </c>
    </row>
    <row r="1171" spans="1:9" hidden="1" x14ac:dyDescent="0.25">
      <c r="A1171" t="str">
        <f t="shared" si="38"/>
        <v xml:space="preserve">MITSUBISHITSUCK </v>
      </c>
      <c r="B1171" s="117" t="s">
        <v>4340</v>
      </c>
      <c r="C1171" s="118" t="s">
        <v>4546</v>
      </c>
      <c r="D1171" s="119" t="s">
        <v>4454</v>
      </c>
      <c r="E1171" s="118" t="s">
        <v>4685</v>
      </c>
      <c r="F1171" s="117" t="s">
        <v>5584</v>
      </c>
      <c r="G1171" s="118" t="s">
        <v>4523</v>
      </c>
      <c r="H1171" s="120" t="str">
        <f t="shared" si="39"/>
        <v>06206036</v>
      </c>
      <c r="I1171" s="185">
        <v>0</v>
      </c>
    </row>
    <row r="1172" spans="1:9" hidden="1" x14ac:dyDescent="0.25">
      <c r="A1172" t="str">
        <f t="shared" si="38"/>
        <v>MITSUBISHIZINGER</v>
      </c>
      <c r="B1172" s="117" t="s">
        <v>4340</v>
      </c>
      <c r="C1172" s="118" t="s">
        <v>4546</v>
      </c>
      <c r="D1172" s="119" t="s">
        <v>4470</v>
      </c>
      <c r="E1172" s="118" t="s">
        <v>4471</v>
      </c>
      <c r="F1172" s="117" t="s">
        <v>5559</v>
      </c>
      <c r="G1172" s="118" t="s">
        <v>4524</v>
      </c>
      <c r="H1172" s="120" t="str">
        <f t="shared" si="39"/>
        <v>06202037</v>
      </c>
      <c r="I1172" s="185">
        <v>0</v>
      </c>
    </row>
    <row r="1173" spans="1:9" hidden="1" x14ac:dyDescent="0.25">
      <c r="A1173" t="str">
        <f t="shared" ref="A1173:A1204" si="40">CONCATENATE(B1173,F1173)</f>
        <v>NISSAN720</v>
      </c>
      <c r="B1173" s="117" t="s">
        <v>4341</v>
      </c>
      <c r="C1173" s="118" t="s">
        <v>4551</v>
      </c>
      <c r="D1173" s="119" t="s">
        <v>4373</v>
      </c>
      <c r="E1173" s="118" t="s">
        <v>4481</v>
      </c>
      <c r="F1173" s="117" t="s">
        <v>4527</v>
      </c>
      <c r="G1173" s="118" t="s">
        <v>4679</v>
      </c>
      <c r="H1173" s="120" t="str">
        <f t="shared" ref="H1173:H1204" si="41">CONCATENATE(C1173,E1173,G1173)</f>
        <v>06405094</v>
      </c>
      <c r="I1173" s="185">
        <v>0</v>
      </c>
    </row>
    <row r="1174" spans="1:9" hidden="1" x14ac:dyDescent="0.25">
      <c r="A1174" t="str">
        <f t="shared" si="40"/>
        <v>NISSAN1200</v>
      </c>
      <c r="B1174" s="117" t="s">
        <v>4341</v>
      </c>
      <c r="C1174" s="118" t="s">
        <v>4551</v>
      </c>
      <c r="D1174" s="119" t="s">
        <v>4373</v>
      </c>
      <c r="E1174" s="118" t="s">
        <v>4481</v>
      </c>
      <c r="F1174" s="117" t="s">
        <v>5251</v>
      </c>
      <c r="G1174" s="118" t="s">
        <v>4550</v>
      </c>
      <c r="H1174" s="120" t="str">
        <f t="shared" si="41"/>
        <v>06405092</v>
      </c>
      <c r="I1174" s="185">
        <v>0</v>
      </c>
    </row>
    <row r="1175" spans="1:9" hidden="1" x14ac:dyDescent="0.25">
      <c r="A1175" t="str">
        <f t="shared" si="40"/>
        <v>NISSAN1500 PICKUP</v>
      </c>
      <c r="B1175" s="117" t="s">
        <v>4341</v>
      </c>
      <c r="C1175" s="118" t="s">
        <v>4551</v>
      </c>
      <c r="D1175" s="119" t="s">
        <v>4373</v>
      </c>
      <c r="E1175" s="118" t="s">
        <v>4481</v>
      </c>
      <c r="F1175" s="117" t="s">
        <v>5648</v>
      </c>
      <c r="G1175" s="118" t="s">
        <v>4677</v>
      </c>
      <c r="H1175" s="120" t="str">
        <f t="shared" si="41"/>
        <v>06405093</v>
      </c>
      <c r="I1175" s="185">
        <v>0</v>
      </c>
    </row>
    <row r="1176" spans="1:9" hidden="1" x14ac:dyDescent="0.25">
      <c r="A1176" t="str">
        <f t="shared" si="40"/>
        <v>NISSAN1500 SEDAN</v>
      </c>
      <c r="B1176" s="117" t="s">
        <v>4341</v>
      </c>
      <c r="C1176" s="118" t="s">
        <v>4551</v>
      </c>
      <c r="D1176" s="119" t="s">
        <v>4467</v>
      </c>
      <c r="E1176" s="118" t="s">
        <v>4468</v>
      </c>
      <c r="F1176" s="117" t="s">
        <v>5604</v>
      </c>
      <c r="G1176" s="118" t="s">
        <v>4469</v>
      </c>
      <c r="H1176" s="120" t="str">
        <f t="shared" si="41"/>
        <v>06401001</v>
      </c>
      <c r="I1176" s="185">
        <v>0</v>
      </c>
    </row>
    <row r="1177" spans="1:9" hidden="1" x14ac:dyDescent="0.25">
      <c r="A1177" t="str">
        <f t="shared" si="40"/>
        <v>NISSAN180SX</v>
      </c>
      <c r="B1177" s="117" t="s">
        <v>4341</v>
      </c>
      <c r="C1177" s="118" t="s">
        <v>4551</v>
      </c>
      <c r="D1177" s="119" t="s">
        <v>4467</v>
      </c>
      <c r="E1177" s="118" t="s">
        <v>4468</v>
      </c>
      <c r="F1177" s="117" t="s">
        <v>5632</v>
      </c>
      <c r="G1177" s="118" t="s">
        <v>4769</v>
      </c>
      <c r="H1177" s="120" t="str">
        <f t="shared" si="41"/>
        <v>06401131</v>
      </c>
      <c r="I1177" s="185">
        <v>0</v>
      </c>
    </row>
    <row r="1178" spans="1:9" hidden="1" x14ac:dyDescent="0.25">
      <c r="A1178" t="str">
        <f t="shared" si="40"/>
        <v>NISSAN200SX</v>
      </c>
      <c r="B1178" s="117" t="s">
        <v>4341</v>
      </c>
      <c r="C1178" s="118" t="s">
        <v>4551</v>
      </c>
      <c r="D1178" s="119" t="s">
        <v>4467</v>
      </c>
      <c r="E1178" s="118" t="s">
        <v>4468</v>
      </c>
      <c r="F1178" s="117" t="s">
        <v>5605</v>
      </c>
      <c r="G1178" s="118" t="s">
        <v>4466</v>
      </c>
      <c r="H1178" s="120" t="str">
        <f t="shared" si="41"/>
        <v>06401002</v>
      </c>
      <c r="I1178" s="185">
        <v>0</v>
      </c>
    </row>
    <row r="1179" spans="1:9" hidden="1" x14ac:dyDescent="0.25">
      <c r="A1179" t="str">
        <f t="shared" si="40"/>
        <v>NISSAN240SX</v>
      </c>
      <c r="B1179" s="117" t="s">
        <v>4341</v>
      </c>
      <c r="C1179" s="118" t="s">
        <v>4551</v>
      </c>
      <c r="D1179" s="119" t="s">
        <v>4467</v>
      </c>
      <c r="E1179" s="118" t="s">
        <v>4468</v>
      </c>
      <c r="F1179" s="117" t="s">
        <v>5606</v>
      </c>
      <c r="G1179" s="118" t="s">
        <v>4472</v>
      </c>
      <c r="H1179" s="120" t="str">
        <f t="shared" si="41"/>
        <v>06401003</v>
      </c>
      <c r="I1179" s="185">
        <v>0</v>
      </c>
    </row>
    <row r="1180" spans="1:9" hidden="1" x14ac:dyDescent="0.25">
      <c r="A1180" t="str">
        <f t="shared" si="40"/>
        <v>NISSAN280ZX</v>
      </c>
      <c r="B1180" s="117" t="s">
        <v>4341</v>
      </c>
      <c r="C1180" s="118" t="s">
        <v>4551</v>
      </c>
      <c r="D1180" s="119" t="s">
        <v>4467</v>
      </c>
      <c r="E1180" s="118" t="s">
        <v>4468</v>
      </c>
      <c r="F1180" s="117" t="s">
        <v>5607</v>
      </c>
      <c r="G1180" s="118" t="s">
        <v>4474</v>
      </c>
      <c r="H1180" s="120" t="str">
        <f t="shared" si="41"/>
        <v>06401005</v>
      </c>
      <c r="I1180" s="185">
        <v>0</v>
      </c>
    </row>
    <row r="1181" spans="1:9" hidden="1" x14ac:dyDescent="0.25">
      <c r="A1181" t="str">
        <f t="shared" si="40"/>
        <v>NISSAN300ZX</v>
      </c>
      <c r="B1181" s="117" t="s">
        <v>4341</v>
      </c>
      <c r="C1181" s="118" t="s">
        <v>4551</v>
      </c>
      <c r="D1181" s="119" t="s">
        <v>4467</v>
      </c>
      <c r="E1181" s="118" t="s">
        <v>4468</v>
      </c>
      <c r="F1181" s="117" t="s">
        <v>5608</v>
      </c>
      <c r="G1181" s="118" t="s">
        <v>4483</v>
      </c>
      <c r="H1181" s="120" t="str">
        <f t="shared" si="41"/>
        <v>06401006</v>
      </c>
      <c r="I1181" s="185">
        <v>0</v>
      </c>
    </row>
    <row r="1182" spans="1:9" hidden="1" x14ac:dyDescent="0.25">
      <c r="A1182" t="str">
        <f t="shared" si="40"/>
        <v>NISSAN350Z</v>
      </c>
      <c r="B1182" s="117" t="s">
        <v>4341</v>
      </c>
      <c r="C1182" s="118" t="s">
        <v>4551</v>
      </c>
      <c r="D1182" s="119" t="s">
        <v>4467</v>
      </c>
      <c r="E1182" s="118" t="s">
        <v>4468</v>
      </c>
      <c r="F1182" s="117" t="s">
        <v>5609</v>
      </c>
      <c r="G1182" s="118" t="s">
        <v>4475</v>
      </c>
      <c r="H1182" s="120" t="str">
        <f t="shared" si="41"/>
        <v>06401007</v>
      </c>
      <c r="I1182" s="185">
        <v>0</v>
      </c>
    </row>
    <row r="1183" spans="1:9" hidden="1" x14ac:dyDescent="0.25">
      <c r="A1183" t="str">
        <f t="shared" si="40"/>
        <v>NISSAN370Z</v>
      </c>
      <c r="B1183" s="117" t="s">
        <v>4341</v>
      </c>
      <c r="C1183" s="118" t="s">
        <v>4551</v>
      </c>
      <c r="D1183" s="119" t="s">
        <v>4467</v>
      </c>
      <c r="E1183" s="118" t="s">
        <v>4468</v>
      </c>
      <c r="F1183" s="117" t="s">
        <v>5610</v>
      </c>
      <c r="G1183" s="118" t="s">
        <v>4486</v>
      </c>
      <c r="H1183" s="120" t="str">
        <f t="shared" si="41"/>
        <v>06401008</v>
      </c>
      <c r="I1183" s="185">
        <v>0</v>
      </c>
    </row>
    <row r="1184" spans="1:9" hidden="1" x14ac:dyDescent="0.25">
      <c r="A1184" t="str">
        <f t="shared" si="40"/>
        <v xml:space="preserve">NISSAN92-F PICK UP </v>
      </c>
      <c r="B1184" s="117" t="s">
        <v>4341</v>
      </c>
      <c r="C1184" s="118" t="s">
        <v>4551</v>
      </c>
      <c r="D1184" s="119" t="s">
        <v>4373</v>
      </c>
      <c r="E1184" s="118" t="s">
        <v>4481</v>
      </c>
      <c r="F1184" s="117" t="s">
        <v>5649</v>
      </c>
      <c r="G1184" s="118" t="s">
        <v>4681</v>
      </c>
      <c r="H1184" s="120" t="str">
        <f t="shared" si="41"/>
        <v>06405095</v>
      </c>
      <c r="I1184" s="185">
        <v>0</v>
      </c>
    </row>
    <row r="1185" spans="1:9" hidden="1" x14ac:dyDescent="0.25">
      <c r="A1185" t="str">
        <f t="shared" si="40"/>
        <v>NISSANAD WAGON</v>
      </c>
      <c r="B1185" s="117" t="s">
        <v>4341</v>
      </c>
      <c r="C1185" s="118" t="s">
        <v>4551</v>
      </c>
      <c r="D1185" s="119" t="s">
        <v>4467</v>
      </c>
      <c r="E1185" s="118" t="s">
        <v>4468</v>
      </c>
      <c r="F1185" s="117" t="s">
        <v>5611</v>
      </c>
      <c r="G1185" s="118" t="s">
        <v>4476</v>
      </c>
      <c r="H1185" s="120" t="str">
        <f t="shared" si="41"/>
        <v>06401009</v>
      </c>
      <c r="I1185" s="185">
        <v>0</v>
      </c>
    </row>
    <row r="1186" spans="1:9" hidden="1" x14ac:dyDescent="0.25">
      <c r="A1186" t="str">
        <f t="shared" si="40"/>
        <v xml:space="preserve">NISSANAL270 PICK UP </v>
      </c>
      <c r="B1186" s="117" t="s">
        <v>4341</v>
      </c>
      <c r="C1186" s="118" t="s">
        <v>4551</v>
      </c>
      <c r="D1186" s="119" t="s">
        <v>4373</v>
      </c>
      <c r="E1186" s="118" t="s">
        <v>4481</v>
      </c>
      <c r="F1186" s="117" t="s">
        <v>5650</v>
      </c>
      <c r="G1186" s="118" t="s">
        <v>4688</v>
      </c>
      <c r="H1186" s="120" t="str">
        <f t="shared" si="41"/>
        <v>06405096</v>
      </c>
      <c r="I1186" s="185">
        <v>0</v>
      </c>
    </row>
    <row r="1187" spans="1:9" hidden="1" x14ac:dyDescent="0.25">
      <c r="A1187" t="str">
        <f t="shared" si="40"/>
        <v>NISSANALG</v>
      </c>
      <c r="B1187" s="117" t="s">
        <v>4341</v>
      </c>
      <c r="C1187" s="118" t="s">
        <v>4551</v>
      </c>
      <c r="D1187" s="119" t="s">
        <v>4373</v>
      </c>
      <c r="E1187" s="118" t="s">
        <v>4481</v>
      </c>
      <c r="F1187" s="117" t="s">
        <v>5651</v>
      </c>
      <c r="G1187" s="118" t="s">
        <v>4690</v>
      </c>
      <c r="H1187" s="120" t="str">
        <f t="shared" si="41"/>
        <v>06405097</v>
      </c>
      <c r="I1187" s="185">
        <v>0</v>
      </c>
    </row>
    <row r="1188" spans="1:9" hidden="1" x14ac:dyDescent="0.25">
      <c r="A1188" t="str">
        <f t="shared" si="40"/>
        <v xml:space="preserve">NISSANALG7207 PICK UP </v>
      </c>
      <c r="B1188" s="117" t="s">
        <v>4341</v>
      </c>
      <c r="C1188" s="118" t="s">
        <v>4551</v>
      </c>
      <c r="D1188" s="119" t="s">
        <v>4373</v>
      </c>
      <c r="E1188" s="118" t="s">
        <v>4481</v>
      </c>
      <c r="F1188" s="117" t="s">
        <v>5652</v>
      </c>
      <c r="G1188" s="118" t="s">
        <v>4709</v>
      </c>
      <c r="H1188" s="120" t="str">
        <f t="shared" si="41"/>
        <v>06405098</v>
      </c>
      <c r="I1188" s="185">
        <v>0</v>
      </c>
    </row>
    <row r="1189" spans="1:9" hidden="1" x14ac:dyDescent="0.25">
      <c r="A1189" t="str">
        <f t="shared" si="40"/>
        <v xml:space="preserve">NISSANALG720M PICK UP </v>
      </c>
      <c r="B1189" s="117" t="s">
        <v>4341</v>
      </c>
      <c r="C1189" s="118" t="s">
        <v>4551</v>
      </c>
      <c r="D1189" s="119" t="s">
        <v>4373</v>
      </c>
      <c r="E1189" s="118" t="s">
        <v>4481</v>
      </c>
      <c r="F1189" s="117" t="s">
        <v>5653</v>
      </c>
      <c r="G1189" s="118" t="s">
        <v>4711</v>
      </c>
      <c r="H1189" s="120" t="str">
        <f t="shared" si="41"/>
        <v>06405099</v>
      </c>
      <c r="I1189" s="185">
        <v>0</v>
      </c>
    </row>
    <row r="1190" spans="1:9" hidden="1" x14ac:dyDescent="0.25">
      <c r="A1190" t="str">
        <f t="shared" si="40"/>
        <v xml:space="preserve">NISSANALJ72T PICK UP </v>
      </c>
      <c r="B1190" s="117" t="s">
        <v>4341</v>
      </c>
      <c r="C1190" s="118" t="s">
        <v>4551</v>
      </c>
      <c r="D1190" s="119" t="s">
        <v>4373</v>
      </c>
      <c r="E1190" s="118" t="s">
        <v>4481</v>
      </c>
      <c r="F1190" s="117" t="s">
        <v>5654</v>
      </c>
      <c r="G1190" s="118" t="s">
        <v>4490</v>
      </c>
      <c r="H1190" s="120" t="str">
        <f t="shared" si="41"/>
        <v>06405100</v>
      </c>
      <c r="I1190" s="185">
        <v>0</v>
      </c>
    </row>
    <row r="1191" spans="1:9" hidden="1" x14ac:dyDescent="0.25">
      <c r="A1191" t="str">
        <f t="shared" si="40"/>
        <v>NISSANALMERA</v>
      </c>
      <c r="B1191" s="117" t="s">
        <v>4341</v>
      </c>
      <c r="C1191" s="118" t="s">
        <v>4551</v>
      </c>
      <c r="D1191" s="119" t="s">
        <v>4467</v>
      </c>
      <c r="E1191" s="118" t="s">
        <v>4468</v>
      </c>
      <c r="F1191" s="117" t="s">
        <v>5612</v>
      </c>
      <c r="G1191" s="118" t="s">
        <v>4504</v>
      </c>
      <c r="H1191" s="120" t="str">
        <f t="shared" si="41"/>
        <v>06401010</v>
      </c>
      <c r="I1191" s="185">
        <v>0</v>
      </c>
    </row>
    <row r="1192" spans="1:9" hidden="1" x14ac:dyDescent="0.25">
      <c r="A1192" t="str">
        <f t="shared" si="40"/>
        <v>NISSANALTAS</v>
      </c>
      <c r="B1192" s="117" t="s">
        <v>4341</v>
      </c>
      <c r="C1192" s="118" t="s">
        <v>4551</v>
      </c>
      <c r="D1192" s="119" t="s">
        <v>4454</v>
      </c>
      <c r="E1192" s="118" t="s">
        <v>4685</v>
      </c>
      <c r="F1192" s="117" t="s">
        <v>5673</v>
      </c>
      <c r="G1192" s="118" t="s">
        <v>4529</v>
      </c>
      <c r="H1192" s="120" t="str">
        <f t="shared" si="41"/>
        <v>06406041</v>
      </c>
      <c r="I1192" s="185">
        <v>0</v>
      </c>
    </row>
    <row r="1193" spans="1:9" hidden="1" x14ac:dyDescent="0.25">
      <c r="A1193" t="str">
        <f t="shared" si="40"/>
        <v>NISSANALTIMA</v>
      </c>
      <c r="B1193" s="117" t="s">
        <v>4341</v>
      </c>
      <c r="C1193" s="118" t="s">
        <v>4551</v>
      </c>
      <c r="D1193" s="119" t="s">
        <v>4467</v>
      </c>
      <c r="E1193" s="118" t="s">
        <v>4468</v>
      </c>
      <c r="F1193" s="117" t="s">
        <v>5613</v>
      </c>
      <c r="G1193" s="118" t="s">
        <v>4492</v>
      </c>
      <c r="H1193" s="120" t="str">
        <f t="shared" si="41"/>
        <v>06401011</v>
      </c>
      <c r="I1193" s="185">
        <v>0</v>
      </c>
    </row>
    <row r="1194" spans="1:9" hidden="1" x14ac:dyDescent="0.25">
      <c r="A1194" t="str">
        <f t="shared" si="40"/>
        <v xml:space="preserve">NISSANARMADA </v>
      </c>
      <c r="B1194" s="117" t="s">
        <v>4341</v>
      </c>
      <c r="C1194" s="118" t="s">
        <v>4551</v>
      </c>
      <c r="D1194" s="119" t="s">
        <v>4470</v>
      </c>
      <c r="E1194" s="118" t="s">
        <v>4471</v>
      </c>
      <c r="F1194" s="117" t="s">
        <v>5634</v>
      </c>
      <c r="G1194" s="118" t="s">
        <v>4698</v>
      </c>
      <c r="H1194" s="120" t="str">
        <f t="shared" si="41"/>
        <v>06402056</v>
      </c>
      <c r="I1194" s="185">
        <v>0</v>
      </c>
    </row>
    <row r="1195" spans="1:9" hidden="1" x14ac:dyDescent="0.25">
      <c r="A1195" t="str">
        <f t="shared" si="40"/>
        <v>NISSANATLAS</v>
      </c>
      <c r="B1195" s="117" t="s">
        <v>4341</v>
      </c>
      <c r="C1195" s="118" t="s">
        <v>4551</v>
      </c>
      <c r="D1195" s="119" t="s">
        <v>4454</v>
      </c>
      <c r="E1195" s="118" t="s">
        <v>4685</v>
      </c>
      <c r="F1195" s="117" t="s">
        <v>5674</v>
      </c>
      <c r="G1195" s="118" t="s">
        <v>4530</v>
      </c>
      <c r="H1195" s="120" t="str">
        <f t="shared" si="41"/>
        <v>06406042</v>
      </c>
      <c r="I1195" s="185">
        <v>0</v>
      </c>
    </row>
    <row r="1196" spans="1:9" hidden="1" x14ac:dyDescent="0.25">
      <c r="A1196" t="str">
        <f t="shared" si="40"/>
        <v>NISSANAXXESS</v>
      </c>
      <c r="B1196" s="117" t="s">
        <v>4341</v>
      </c>
      <c r="C1196" s="118" t="s">
        <v>4551</v>
      </c>
      <c r="D1196" s="119" t="s">
        <v>4470</v>
      </c>
      <c r="E1196" s="118" t="s">
        <v>4471</v>
      </c>
      <c r="F1196" s="117" t="s">
        <v>5635</v>
      </c>
      <c r="G1196" s="118" t="s">
        <v>4661</v>
      </c>
      <c r="H1196" s="120" t="str">
        <f t="shared" si="41"/>
        <v>06402057</v>
      </c>
      <c r="I1196" s="185">
        <v>0</v>
      </c>
    </row>
    <row r="1197" spans="1:9" hidden="1" x14ac:dyDescent="0.25">
      <c r="A1197" t="str">
        <f t="shared" si="40"/>
        <v>NISSANBAYAL</v>
      </c>
      <c r="B1197" s="117" t="s">
        <v>4341</v>
      </c>
      <c r="C1197" s="118" t="s">
        <v>4551</v>
      </c>
      <c r="D1197" s="119" t="s">
        <v>4467</v>
      </c>
      <c r="E1197" s="118" t="s">
        <v>4468</v>
      </c>
      <c r="F1197" s="117" t="s">
        <v>5631</v>
      </c>
      <c r="G1197" s="118" t="s">
        <v>4562</v>
      </c>
      <c r="H1197" s="120" t="str">
        <f t="shared" si="41"/>
        <v>06401076</v>
      </c>
      <c r="I1197" s="185">
        <v>0</v>
      </c>
    </row>
    <row r="1198" spans="1:9" hidden="1" x14ac:dyDescent="0.25">
      <c r="A1198" t="str">
        <f t="shared" si="40"/>
        <v>NISSANBLGD211SF</v>
      </c>
      <c r="B1198" s="117" t="s">
        <v>4341</v>
      </c>
      <c r="C1198" s="118" t="s">
        <v>4551</v>
      </c>
      <c r="D1198" s="119" t="s">
        <v>4451</v>
      </c>
      <c r="E1198" s="118" t="s">
        <v>4487</v>
      </c>
      <c r="F1198" s="117" t="s">
        <v>5685</v>
      </c>
      <c r="G1198" s="118" t="s">
        <v>4820</v>
      </c>
      <c r="H1198" s="120" t="str">
        <f t="shared" si="41"/>
        <v>06413082</v>
      </c>
      <c r="I1198" s="185">
        <v>0</v>
      </c>
    </row>
    <row r="1199" spans="1:9" hidden="1" x14ac:dyDescent="0.25">
      <c r="A1199" t="str">
        <f t="shared" si="40"/>
        <v>NISSANBLUEBIRD</v>
      </c>
      <c r="B1199" s="117" t="s">
        <v>4341</v>
      </c>
      <c r="C1199" s="118" t="s">
        <v>4551</v>
      </c>
      <c r="D1199" s="119" t="s">
        <v>4467</v>
      </c>
      <c r="E1199" s="118" t="s">
        <v>4468</v>
      </c>
      <c r="F1199" s="117" t="s">
        <v>5135</v>
      </c>
      <c r="G1199" s="118" t="s">
        <v>4494</v>
      </c>
      <c r="H1199" s="120" t="str">
        <f t="shared" si="41"/>
        <v>06401014</v>
      </c>
      <c r="I1199" s="185">
        <v>0</v>
      </c>
    </row>
    <row r="1200" spans="1:9" hidden="1" x14ac:dyDescent="0.25">
      <c r="A1200" t="str">
        <f t="shared" si="40"/>
        <v xml:space="preserve">NISSANCABAL </v>
      </c>
      <c r="B1200" s="117" t="s">
        <v>4341</v>
      </c>
      <c r="C1200" s="118" t="s">
        <v>4551</v>
      </c>
      <c r="D1200" s="119" t="s">
        <v>4456</v>
      </c>
      <c r="E1200" s="118" t="s">
        <v>4414</v>
      </c>
      <c r="F1200" s="117" t="s">
        <v>5684</v>
      </c>
      <c r="G1200" s="118" t="s">
        <v>4570</v>
      </c>
      <c r="H1200" s="120" t="str">
        <f t="shared" si="41"/>
        <v>06410089</v>
      </c>
      <c r="I1200" s="185">
        <v>0</v>
      </c>
    </row>
    <row r="1201" spans="1:9" hidden="1" x14ac:dyDescent="0.25">
      <c r="A1201" t="str">
        <f t="shared" si="40"/>
        <v>NISSANCAMION</v>
      </c>
      <c r="B1201" s="117" t="s">
        <v>4341</v>
      </c>
      <c r="C1201" s="118" t="s">
        <v>4551</v>
      </c>
      <c r="D1201" s="119" t="s">
        <v>4456</v>
      </c>
      <c r="E1201" s="118" t="s">
        <v>4414</v>
      </c>
      <c r="F1201" s="117" t="s">
        <v>4374</v>
      </c>
      <c r="G1201" s="118" t="s">
        <v>4769</v>
      </c>
      <c r="H1201" s="120" t="str">
        <f t="shared" si="41"/>
        <v>06410131</v>
      </c>
      <c r="I1201" s="185">
        <v>0</v>
      </c>
    </row>
    <row r="1202" spans="1:9" hidden="1" x14ac:dyDescent="0.25">
      <c r="A1202" t="str">
        <f t="shared" si="40"/>
        <v xml:space="preserve">NISSANCEDRIC </v>
      </c>
      <c r="B1202" s="117" t="s">
        <v>4341</v>
      </c>
      <c r="C1202" s="118" t="s">
        <v>4551</v>
      </c>
      <c r="D1202" s="119" t="s">
        <v>4467</v>
      </c>
      <c r="E1202" s="118" t="s">
        <v>4468</v>
      </c>
      <c r="F1202" s="117" t="s">
        <v>5614</v>
      </c>
      <c r="G1202" s="118" t="s">
        <v>4497</v>
      </c>
      <c r="H1202" s="120" t="str">
        <f t="shared" si="41"/>
        <v>06401015</v>
      </c>
      <c r="I1202" s="185">
        <v>0</v>
      </c>
    </row>
    <row r="1203" spans="1:9" hidden="1" x14ac:dyDescent="0.25">
      <c r="A1203" t="str">
        <f t="shared" si="40"/>
        <v xml:space="preserve">NISSANCIVILIAN </v>
      </c>
      <c r="B1203" s="117" t="s">
        <v>4341</v>
      </c>
      <c r="C1203" s="118" t="s">
        <v>4551</v>
      </c>
      <c r="D1203" s="119" t="s">
        <v>4452</v>
      </c>
      <c r="E1203" s="118" t="s">
        <v>4572</v>
      </c>
      <c r="F1203" s="117" t="s">
        <v>5688</v>
      </c>
      <c r="G1203" s="118" t="s">
        <v>4526</v>
      </c>
      <c r="H1203" s="120" t="str">
        <f t="shared" si="41"/>
        <v>06414039</v>
      </c>
      <c r="I1203" s="185">
        <v>0</v>
      </c>
    </row>
    <row r="1204" spans="1:9" hidden="1" x14ac:dyDescent="0.25">
      <c r="A1204" t="str">
        <f t="shared" si="40"/>
        <v>NISSANCK11</v>
      </c>
      <c r="B1204" s="117" t="s">
        <v>4341</v>
      </c>
      <c r="C1204" s="118" t="s">
        <v>4551</v>
      </c>
      <c r="D1204" s="119" t="s">
        <v>4456</v>
      </c>
      <c r="E1204" s="118" t="s">
        <v>4414</v>
      </c>
      <c r="F1204" s="117" t="s">
        <v>5680</v>
      </c>
      <c r="G1204" s="118" t="s">
        <v>4532</v>
      </c>
      <c r="H1204" s="120" t="str">
        <f t="shared" si="41"/>
        <v>06410044</v>
      </c>
      <c r="I1204" s="185">
        <v>0</v>
      </c>
    </row>
    <row r="1205" spans="1:9" hidden="1" x14ac:dyDescent="0.25">
      <c r="A1205" t="str">
        <f t="shared" ref="A1205:A1236" si="42">CONCATENATE(B1205,F1205)</f>
        <v xml:space="preserve">NISSANCM80EHH CAMION </v>
      </c>
      <c r="B1205" s="117" t="s">
        <v>4341</v>
      </c>
      <c r="C1205" s="118" t="s">
        <v>4551</v>
      </c>
      <c r="D1205" s="119" t="s">
        <v>4455</v>
      </c>
      <c r="E1205" s="118" t="s">
        <v>4693</v>
      </c>
      <c r="F1205" s="117" t="s">
        <v>5675</v>
      </c>
      <c r="G1205" s="118" t="s">
        <v>4533</v>
      </c>
      <c r="H1205" s="120" t="str">
        <f t="shared" ref="H1205:H1236" si="43">CONCATENATE(C1205,E1205,G1205)</f>
        <v>06408045</v>
      </c>
      <c r="I1205" s="185">
        <v>0</v>
      </c>
    </row>
    <row r="1206" spans="1:9" hidden="1" x14ac:dyDescent="0.25">
      <c r="A1206" t="str">
        <f t="shared" si="42"/>
        <v>NISSAND11 PICK UP</v>
      </c>
      <c r="B1206" s="117" t="s">
        <v>4341</v>
      </c>
      <c r="C1206" s="118" t="s">
        <v>4551</v>
      </c>
      <c r="D1206" s="119" t="s">
        <v>4373</v>
      </c>
      <c r="E1206" s="118" t="s">
        <v>4481</v>
      </c>
      <c r="F1206" s="117" t="s">
        <v>5655</v>
      </c>
      <c r="G1206" s="118" t="s">
        <v>4655</v>
      </c>
      <c r="H1206" s="120" t="str">
        <f t="shared" si="43"/>
        <v>06405103</v>
      </c>
      <c r="I1206" s="185">
        <v>0</v>
      </c>
    </row>
    <row r="1207" spans="1:9" hidden="1" x14ac:dyDescent="0.25">
      <c r="A1207" t="str">
        <f t="shared" si="42"/>
        <v>NISSAND21</v>
      </c>
      <c r="B1207" s="117" t="s">
        <v>4341</v>
      </c>
      <c r="C1207" s="118" t="s">
        <v>4551</v>
      </c>
      <c r="D1207" s="119" t="s">
        <v>4373</v>
      </c>
      <c r="E1207" s="118" t="s">
        <v>4481</v>
      </c>
      <c r="F1207" s="117" t="s">
        <v>5656</v>
      </c>
      <c r="G1207" s="118" t="s">
        <v>4683</v>
      </c>
      <c r="H1207" s="120" t="str">
        <f t="shared" si="43"/>
        <v>06405104</v>
      </c>
      <c r="I1207" s="185">
        <v>0</v>
      </c>
    </row>
    <row r="1208" spans="1:9" hidden="1" x14ac:dyDescent="0.25">
      <c r="A1208" t="str">
        <f t="shared" si="42"/>
        <v>NISSANDATSUN</v>
      </c>
      <c r="B1208" s="117" t="s">
        <v>4341</v>
      </c>
      <c r="C1208" s="118" t="s">
        <v>4551</v>
      </c>
      <c r="D1208" s="119" t="s">
        <v>4467</v>
      </c>
      <c r="E1208" s="118" t="s">
        <v>4468</v>
      </c>
      <c r="F1208" s="117" t="s">
        <v>5615</v>
      </c>
      <c r="G1208" s="118" t="s">
        <v>4499</v>
      </c>
      <c r="H1208" s="120" t="str">
        <f t="shared" si="43"/>
        <v>06401017</v>
      </c>
      <c r="I1208" s="185">
        <v>0</v>
      </c>
    </row>
    <row r="1209" spans="1:9" hidden="1" x14ac:dyDescent="0.25">
      <c r="A1209" t="str">
        <f t="shared" si="42"/>
        <v>NISSANDIESEL</v>
      </c>
      <c r="B1209" s="117" t="s">
        <v>4341</v>
      </c>
      <c r="C1209" s="118" t="s">
        <v>4551</v>
      </c>
      <c r="D1209" s="119" t="s">
        <v>4373</v>
      </c>
      <c r="E1209" s="118" t="s">
        <v>4481</v>
      </c>
      <c r="F1209" s="117" t="s">
        <v>5955</v>
      </c>
      <c r="G1209" s="118" t="s">
        <v>4869</v>
      </c>
      <c r="H1209" s="120" t="str">
        <f t="shared" si="43"/>
        <v>06405134</v>
      </c>
      <c r="I1209" s="185">
        <v>0</v>
      </c>
    </row>
    <row r="1210" spans="1:9" hidden="1" x14ac:dyDescent="0.25">
      <c r="A1210" t="str">
        <f t="shared" si="42"/>
        <v>NISSANF15 JUKE</v>
      </c>
      <c r="B1210" s="117" t="s">
        <v>4341</v>
      </c>
      <c r="C1210" s="118" t="s">
        <v>4551</v>
      </c>
      <c r="D1210" s="119" t="s">
        <v>4470</v>
      </c>
      <c r="E1210" s="118" t="s">
        <v>4471</v>
      </c>
      <c r="F1210" s="117" t="s">
        <v>5646</v>
      </c>
      <c r="G1210" s="118" t="s">
        <v>4911</v>
      </c>
      <c r="H1210" s="120" t="str">
        <f t="shared" si="43"/>
        <v>06402132</v>
      </c>
      <c r="I1210" s="185">
        <v>0</v>
      </c>
    </row>
    <row r="1211" spans="1:9" hidden="1" x14ac:dyDescent="0.25">
      <c r="A1211" t="str">
        <f t="shared" si="42"/>
        <v>NISSANFRONTERA</v>
      </c>
      <c r="B1211" s="117" t="s">
        <v>4341</v>
      </c>
      <c r="C1211" s="118" t="s">
        <v>4551</v>
      </c>
      <c r="D1211" s="119" t="s">
        <v>4373</v>
      </c>
      <c r="E1211" s="118" t="s">
        <v>4481</v>
      </c>
      <c r="F1211" s="117" t="s">
        <v>5672</v>
      </c>
      <c r="G1211" s="118" t="s">
        <v>4768</v>
      </c>
      <c r="H1211" s="120" t="str">
        <f t="shared" si="43"/>
        <v>06405130</v>
      </c>
      <c r="I1211" s="185">
        <v>0</v>
      </c>
    </row>
    <row r="1212" spans="1:9" hidden="1" x14ac:dyDescent="0.25">
      <c r="A1212" t="str">
        <f t="shared" si="42"/>
        <v>NISSANFRONTIER</v>
      </c>
      <c r="B1212" s="117" t="s">
        <v>4341</v>
      </c>
      <c r="C1212" s="118" t="s">
        <v>4551</v>
      </c>
      <c r="D1212" s="119" t="s">
        <v>4373</v>
      </c>
      <c r="E1212" s="118" t="s">
        <v>4481</v>
      </c>
      <c r="F1212" s="117" t="s">
        <v>5657</v>
      </c>
      <c r="G1212" s="118" t="s">
        <v>4630</v>
      </c>
      <c r="H1212" s="120" t="str">
        <f t="shared" si="43"/>
        <v>06405107</v>
      </c>
      <c r="I1212" s="185">
        <v>0.08</v>
      </c>
    </row>
    <row r="1213" spans="1:9" hidden="1" x14ac:dyDescent="0.25">
      <c r="A1213" t="str">
        <f t="shared" si="42"/>
        <v>NISSANH5</v>
      </c>
      <c r="B1213" s="117" t="s">
        <v>4341</v>
      </c>
      <c r="C1213" s="118" t="s">
        <v>4551</v>
      </c>
      <c r="D1213" s="119" t="s">
        <v>4455</v>
      </c>
      <c r="E1213" s="118" t="s">
        <v>4693</v>
      </c>
      <c r="F1213" s="117" t="s">
        <v>5676</v>
      </c>
      <c r="G1213" s="118" t="s">
        <v>4534</v>
      </c>
      <c r="H1213" s="120" t="str">
        <f t="shared" si="43"/>
        <v>06408046</v>
      </c>
      <c r="I1213" s="185">
        <v>0</v>
      </c>
    </row>
    <row r="1214" spans="1:9" hidden="1" x14ac:dyDescent="0.25">
      <c r="A1214" t="str">
        <f t="shared" si="42"/>
        <v>NISSANHARDBODY</v>
      </c>
      <c r="B1214" s="117" t="s">
        <v>4341</v>
      </c>
      <c r="C1214" s="118" t="s">
        <v>4551</v>
      </c>
      <c r="D1214" s="119" t="s">
        <v>4373</v>
      </c>
      <c r="E1214" s="118" t="s">
        <v>4481</v>
      </c>
      <c r="F1214" s="117" t="s">
        <v>5658</v>
      </c>
      <c r="G1214" s="118" t="s">
        <v>4632</v>
      </c>
      <c r="H1214" s="120" t="str">
        <f t="shared" si="43"/>
        <v>06405108</v>
      </c>
      <c r="I1214" s="185">
        <v>0</v>
      </c>
    </row>
    <row r="1215" spans="1:9" hidden="1" x14ac:dyDescent="0.25">
      <c r="A1215" t="str">
        <f t="shared" si="42"/>
        <v>NISSANHD21</v>
      </c>
      <c r="B1215" s="117" t="s">
        <v>4341</v>
      </c>
      <c r="C1215" s="118" t="s">
        <v>4551</v>
      </c>
      <c r="D1215" s="119" t="s">
        <v>4373</v>
      </c>
      <c r="E1215" s="118" t="s">
        <v>4481</v>
      </c>
      <c r="F1215" s="117" t="s">
        <v>5659</v>
      </c>
      <c r="G1215" s="118" t="s">
        <v>4684</v>
      </c>
      <c r="H1215" s="120" t="str">
        <f t="shared" si="43"/>
        <v>06405109</v>
      </c>
      <c r="I1215" s="185">
        <v>0</v>
      </c>
    </row>
    <row r="1216" spans="1:9" hidden="1" x14ac:dyDescent="0.25">
      <c r="A1216" t="str">
        <f t="shared" si="42"/>
        <v>NISSANK21</v>
      </c>
      <c r="B1216" s="117" t="s">
        <v>4341</v>
      </c>
      <c r="C1216" s="118" t="s">
        <v>4690</v>
      </c>
      <c r="D1216" s="119" t="s">
        <v>4456</v>
      </c>
      <c r="E1216" s="118" t="s">
        <v>4414</v>
      </c>
      <c r="F1216" s="117" t="s">
        <v>5872</v>
      </c>
      <c r="G1216" s="118" t="s">
        <v>4769</v>
      </c>
      <c r="H1216" s="120" t="str">
        <f t="shared" si="43"/>
        <v>09710131</v>
      </c>
      <c r="I1216" s="185">
        <v>0</v>
      </c>
    </row>
    <row r="1217" spans="1:9" hidden="1" x14ac:dyDescent="0.25">
      <c r="A1217" t="str">
        <f t="shared" si="42"/>
        <v>NISSANKICKS</v>
      </c>
      <c r="B1217" s="117" t="s">
        <v>4341</v>
      </c>
      <c r="C1217" s="118" t="s">
        <v>4551</v>
      </c>
      <c r="D1217" s="119" t="s">
        <v>4470</v>
      </c>
      <c r="E1217" s="118" t="s">
        <v>4471</v>
      </c>
      <c r="F1217" s="117" t="s">
        <v>6089</v>
      </c>
      <c r="G1217" s="118" t="s">
        <v>4869</v>
      </c>
      <c r="H1217" s="120" t="str">
        <f t="shared" si="43"/>
        <v>06402134</v>
      </c>
      <c r="I1217" s="185">
        <v>0</v>
      </c>
    </row>
    <row r="1218" spans="1:9" hidden="1" x14ac:dyDescent="0.25">
      <c r="A1218" t="str">
        <f t="shared" si="42"/>
        <v>NISSANKING CAB</v>
      </c>
      <c r="B1218" s="117" t="s">
        <v>4341</v>
      </c>
      <c r="C1218" s="118" t="s">
        <v>4551</v>
      </c>
      <c r="D1218" s="119" t="s">
        <v>4373</v>
      </c>
      <c r="E1218" s="118" t="s">
        <v>4481</v>
      </c>
      <c r="F1218" s="117" t="s">
        <v>5660</v>
      </c>
      <c r="G1218" s="118" t="s">
        <v>4633</v>
      </c>
      <c r="H1218" s="120" t="str">
        <f t="shared" si="43"/>
        <v>06405110</v>
      </c>
      <c r="I1218" s="185">
        <v>0</v>
      </c>
    </row>
    <row r="1219" spans="1:9" hidden="1" x14ac:dyDescent="0.25">
      <c r="A1219" t="str">
        <f t="shared" si="42"/>
        <v>NISSANLAUREL</v>
      </c>
      <c r="B1219" s="117" t="s">
        <v>4341</v>
      </c>
      <c r="C1219" s="118" t="s">
        <v>4551</v>
      </c>
      <c r="D1219" s="119" t="s">
        <v>4467</v>
      </c>
      <c r="E1219" s="118" t="s">
        <v>4468</v>
      </c>
      <c r="F1219" s="117" t="s">
        <v>5616</v>
      </c>
      <c r="G1219" s="118" t="s">
        <v>4496</v>
      </c>
      <c r="H1219" s="120" t="str">
        <f t="shared" si="43"/>
        <v>06401019</v>
      </c>
      <c r="I1219" s="185">
        <v>0</v>
      </c>
    </row>
    <row r="1220" spans="1:9" hidden="1" x14ac:dyDescent="0.25">
      <c r="A1220" t="str">
        <f t="shared" si="42"/>
        <v>NISSANLB120</v>
      </c>
      <c r="B1220" s="117" t="s">
        <v>4341</v>
      </c>
      <c r="C1220" s="118" t="s">
        <v>4551</v>
      </c>
      <c r="D1220" s="119" t="s">
        <v>4373</v>
      </c>
      <c r="E1220" s="118" t="s">
        <v>4481</v>
      </c>
      <c r="F1220" s="117" t="s">
        <v>5661</v>
      </c>
      <c r="G1220" s="118" t="s">
        <v>4703</v>
      </c>
      <c r="H1220" s="120" t="str">
        <f t="shared" si="43"/>
        <v>06405111</v>
      </c>
      <c r="I1220" s="185">
        <v>0</v>
      </c>
    </row>
    <row r="1221" spans="1:9" hidden="1" x14ac:dyDescent="0.25">
      <c r="A1221" t="str">
        <f t="shared" si="42"/>
        <v>NISSANMARCH</v>
      </c>
      <c r="B1221" s="117" t="s">
        <v>4341</v>
      </c>
      <c r="C1221" s="118" t="s">
        <v>4551</v>
      </c>
      <c r="D1221" s="119" t="s">
        <v>4467</v>
      </c>
      <c r="E1221" s="118" t="s">
        <v>4468</v>
      </c>
      <c r="F1221" s="117" t="s">
        <v>5617</v>
      </c>
      <c r="G1221" s="118" t="s">
        <v>4507</v>
      </c>
      <c r="H1221" s="120" t="str">
        <f t="shared" si="43"/>
        <v>06401020</v>
      </c>
      <c r="I1221" s="185">
        <v>0</v>
      </c>
    </row>
    <row r="1222" spans="1:9" hidden="1" x14ac:dyDescent="0.25">
      <c r="A1222" t="str">
        <f t="shared" si="42"/>
        <v>NISSANMAXIMA</v>
      </c>
      <c r="B1222" s="117" t="s">
        <v>4341</v>
      </c>
      <c r="C1222" s="118" t="s">
        <v>4551</v>
      </c>
      <c r="D1222" s="119" t="s">
        <v>4467</v>
      </c>
      <c r="E1222" s="118" t="s">
        <v>4468</v>
      </c>
      <c r="F1222" s="117" t="s">
        <v>5618</v>
      </c>
      <c r="G1222" s="118" t="s">
        <v>4508</v>
      </c>
      <c r="H1222" s="120" t="str">
        <f t="shared" si="43"/>
        <v>06401021</v>
      </c>
      <c r="I1222" s="185">
        <v>0</v>
      </c>
    </row>
    <row r="1223" spans="1:9" hidden="1" x14ac:dyDescent="0.25">
      <c r="A1223" t="str">
        <f t="shared" si="42"/>
        <v>NISSANMILLER</v>
      </c>
      <c r="B1223" s="117" t="s">
        <v>4341</v>
      </c>
      <c r="C1223" s="118" t="s">
        <v>4551</v>
      </c>
      <c r="D1223" s="119" t="s">
        <v>4373</v>
      </c>
      <c r="E1223" s="118" t="s">
        <v>4481</v>
      </c>
      <c r="F1223" s="117" t="s">
        <v>4360</v>
      </c>
      <c r="G1223" s="118" t="s">
        <v>4925</v>
      </c>
      <c r="H1223" s="120" t="str">
        <f t="shared" si="43"/>
        <v>06405112</v>
      </c>
      <c r="I1223" s="185">
        <v>0</v>
      </c>
    </row>
    <row r="1224" spans="1:9" hidden="1" x14ac:dyDescent="0.25">
      <c r="A1224" t="str">
        <f t="shared" si="42"/>
        <v>NISSANMURANO</v>
      </c>
      <c r="B1224" s="117" t="s">
        <v>4341</v>
      </c>
      <c r="C1224" s="118" t="s">
        <v>4551</v>
      </c>
      <c r="D1224" s="119" t="s">
        <v>4470</v>
      </c>
      <c r="E1224" s="118" t="s">
        <v>4471</v>
      </c>
      <c r="F1224" s="117" t="s">
        <v>5636</v>
      </c>
      <c r="G1224" s="118" t="s">
        <v>4545</v>
      </c>
      <c r="H1224" s="120" t="str">
        <f t="shared" si="43"/>
        <v>06402061</v>
      </c>
      <c r="I1224" s="185">
        <v>0</v>
      </c>
    </row>
    <row r="1225" spans="1:9" hidden="1" x14ac:dyDescent="0.25">
      <c r="A1225" t="str">
        <f t="shared" si="42"/>
        <v>NISSANNAVARA</v>
      </c>
      <c r="B1225" s="117" t="s">
        <v>4341</v>
      </c>
      <c r="C1225" s="118" t="s">
        <v>4551</v>
      </c>
      <c r="D1225" s="119" t="s">
        <v>4373</v>
      </c>
      <c r="E1225" s="118" t="s">
        <v>4481</v>
      </c>
      <c r="F1225" s="117" t="s">
        <v>5662</v>
      </c>
      <c r="G1225" s="118" t="s">
        <v>5116</v>
      </c>
      <c r="H1225" s="120" t="str">
        <f t="shared" si="43"/>
        <v>06405113</v>
      </c>
      <c r="I1225" s="185">
        <v>0</v>
      </c>
    </row>
    <row r="1226" spans="1:9" hidden="1" x14ac:dyDescent="0.25">
      <c r="A1226" t="str">
        <f t="shared" si="42"/>
        <v xml:space="preserve">NISSANNL-FEU PICK UP </v>
      </c>
      <c r="B1226" s="117" t="s">
        <v>4341</v>
      </c>
      <c r="C1226" s="118" t="s">
        <v>4551</v>
      </c>
      <c r="D1226" s="119" t="s">
        <v>4373</v>
      </c>
      <c r="E1226" s="118" t="s">
        <v>4481</v>
      </c>
      <c r="F1226" s="117" t="s">
        <v>5663</v>
      </c>
      <c r="G1226" s="118" t="s">
        <v>4884</v>
      </c>
      <c r="H1226" s="120" t="str">
        <f t="shared" si="43"/>
        <v>06405114</v>
      </c>
      <c r="I1226" s="185">
        <v>0</v>
      </c>
    </row>
    <row r="1227" spans="1:9" hidden="1" x14ac:dyDescent="0.25">
      <c r="A1227" t="str">
        <f t="shared" si="42"/>
        <v>NISSANNOTE</v>
      </c>
      <c r="B1227" s="117" t="s">
        <v>4341</v>
      </c>
      <c r="C1227" s="124" t="s">
        <v>4551</v>
      </c>
      <c r="D1227" s="125" t="s">
        <v>4467</v>
      </c>
      <c r="E1227" s="124" t="s">
        <v>4468</v>
      </c>
      <c r="F1227" s="124" t="s">
        <v>5997</v>
      </c>
      <c r="G1227" s="124" t="s">
        <v>4502</v>
      </c>
      <c r="H1227" s="120" t="str">
        <f t="shared" si="43"/>
        <v>06401135</v>
      </c>
      <c r="I1227" s="185">
        <v>0</v>
      </c>
    </row>
    <row r="1228" spans="1:9" hidden="1" x14ac:dyDescent="0.25">
      <c r="A1228" t="str">
        <f t="shared" si="42"/>
        <v>NISSANNX</v>
      </c>
      <c r="B1228" s="117" t="s">
        <v>4341</v>
      </c>
      <c r="C1228" s="118" t="s">
        <v>4551</v>
      </c>
      <c r="D1228" s="119" t="s">
        <v>4467</v>
      </c>
      <c r="E1228" s="118" t="s">
        <v>4468</v>
      </c>
      <c r="F1228" s="117" t="s">
        <v>5619</v>
      </c>
      <c r="G1228" s="118" t="s">
        <v>4602</v>
      </c>
      <c r="H1228" s="120" t="str">
        <f t="shared" si="43"/>
        <v>06401022</v>
      </c>
      <c r="I1228" s="185">
        <v>0</v>
      </c>
    </row>
    <row r="1229" spans="1:9" hidden="1" x14ac:dyDescent="0.25">
      <c r="A1229" t="str">
        <f t="shared" si="42"/>
        <v>NISSANPATHFINDER</v>
      </c>
      <c r="B1229" s="117" t="s">
        <v>4341</v>
      </c>
      <c r="C1229" s="118" t="s">
        <v>4551</v>
      </c>
      <c r="D1229" s="119" t="s">
        <v>4470</v>
      </c>
      <c r="E1229" s="118" t="s">
        <v>4471</v>
      </c>
      <c r="F1229" s="117" t="s">
        <v>5637</v>
      </c>
      <c r="G1229" s="118" t="s">
        <v>4546</v>
      </c>
      <c r="H1229" s="120" t="str">
        <f t="shared" si="43"/>
        <v>06402062</v>
      </c>
      <c r="I1229" s="185">
        <v>0</v>
      </c>
    </row>
    <row r="1230" spans="1:9" hidden="1" x14ac:dyDescent="0.25">
      <c r="A1230" t="str">
        <f t="shared" si="42"/>
        <v>NISSANPATROL</v>
      </c>
      <c r="B1230" s="117" t="s">
        <v>4341</v>
      </c>
      <c r="C1230" s="118" t="s">
        <v>4551</v>
      </c>
      <c r="D1230" s="119" t="s">
        <v>4470</v>
      </c>
      <c r="E1230" s="118" t="s">
        <v>4471</v>
      </c>
      <c r="F1230" s="117" t="s">
        <v>5638</v>
      </c>
      <c r="G1230" s="118" t="s">
        <v>4547</v>
      </c>
      <c r="H1230" s="120" t="str">
        <f t="shared" si="43"/>
        <v>06402063</v>
      </c>
      <c r="I1230" s="185">
        <v>0</v>
      </c>
    </row>
    <row r="1231" spans="1:9" hidden="1" x14ac:dyDescent="0.25">
      <c r="A1231" t="str">
        <f t="shared" si="42"/>
        <v>NISSANPATROL</v>
      </c>
      <c r="B1231" s="117" t="s">
        <v>4341</v>
      </c>
      <c r="C1231" s="118" t="s">
        <v>4551</v>
      </c>
      <c r="D1231" s="119" t="s">
        <v>4373</v>
      </c>
      <c r="E1231" s="118" t="s">
        <v>4481</v>
      </c>
      <c r="F1231" s="117" t="s">
        <v>5638</v>
      </c>
      <c r="G1231" s="118" t="s">
        <v>4547</v>
      </c>
      <c r="H1231" s="120" t="str">
        <f t="shared" si="43"/>
        <v>06405063</v>
      </c>
      <c r="I1231" s="185">
        <v>0</v>
      </c>
    </row>
    <row r="1232" spans="1:9" hidden="1" x14ac:dyDescent="0.25">
      <c r="A1232" t="str">
        <f t="shared" si="42"/>
        <v>NISSANPICK UP</v>
      </c>
      <c r="B1232" s="117" t="s">
        <v>4341</v>
      </c>
      <c r="C1232" s="118" t="s">
        <v>4551</v>
      </c>
      <c r="D1232" s="119" t="s">
        <v>4373</v>
      </c>
      <c r="E1232" s="118" t="s">
        <v>4481</v>
      </c>
      <c r="F1232" s="117" t="s">
        <v>4373</v>
      </c>
      <c r="G1232" s="118" t="s">
        <v>4886</v>
      </c>
      <c r="H1232" s="120" t="str">
        <f t="shared" si="43"/>
        <v>06405115</v>
      </c>
      <c r="I1232" s="185">
        <v>0</v>
      </c>
    </row>
    <row r="1233" spans="1:9" hidden="1" x14ac:dyDescent="0.25">
      <c r="A1233" t="str">
        <f t="shared" si="42"/>
        <v>NISSANPLATINA</v>
      </c>
      <c r="B1233" s="117" t="s">
        <v>4341</v>
      </c>
      <c r="C1233" s="118" t="s">
        <v>4551</v>
      </c>
      <c r="D1233" s="119" t="s">
        <v>4467</v>
      </c>
      <c r="E1233" s="118" t="s">
        <v>4468</v>
      </c>
      <c r="F1233" s="117" t="s">
        <v>5620</v>
      </c>
      <c r="G1233" s="118" t="s">
        <v>4510</v>
      </c>
      <c r="H1233" s="120" t="str">
        <f t="shared" si="43"/>
        <v>06401024</v>
      </c>
      <c r="I1233" s="185">
        <v>0</v>
      </c>
    </row>
    <row r="1234" spans="1:9" hidden="1" x14ac:dyDescent="0.25">
      <c r="A1234" t="str">
        <f t="shared" si="42"/>
        <v>NISSANPLB12 SEDAN</v>
      </c>
      <c r="B1234" s="117" t="s">
        <v>4341</v>
      </c>
      <c r="C1234" s="118" t="s">
        <v>4551</v>
      </c>
      <c r="D1234" s="119" t="s">
        <v>4467</v>
      </c>
      <c r="E1234" s="118" t="s">
        <v>4468</v>
      </c>
      <c r="F1234" s="117" t="s">
        <v>5621</v>
      </c>
      <c r="G1234" s="118" t="s">
        <v>4511</v>
      </c>
      <c r="H1234" s="120" t="str">
        <f t="shared" si="43"/>
        <v>06401025</v>
      </c>
      <c r="I1234" s="185">
        <v>0</v>
      </c>
    </row>
    <row r="1235" spans="1:9" hidden="1" x14ac:dyDescent="0.25">
      <c r="A1235" t="str">
        <f t="shared" si="42"/>
        <v>NISSANPRAIRIE</v>
      </c>
      <c r="B1235" s="117" t="s">
        <v>4341</v>
      </c>
      <c r="C1235" s="118" t="s">
        <v>4551</v>
      </c>
      <c r="D1235" s="119" t="s">
        <v>4470</v>
      </c>
      <c r="E1235" s="118" t="s">
        <v>4471</v>
      </c>
      <c r="F1235" s="117" t="s">
        <v>5639</v>
      </c>
      <c r="G1235" s="118" t="s">
        <v>4551</v>
      </c>
      <c r="H1235" s="120" t="str">
        <f t="shared" si="43"/>
        <v>06402064</v>
      </c>
      <c r="I1235" s="185">
        <v>0</v>
      </c>
    </row>
    <row r="1236" spans="1:9" hidden="1" x14ac:dyDescent="0.25">
      <c r="A1236" t="str">
        <f t="shared" si="42"/>
        <v>NISSANPRIMERA</v>
      </c>
      <c r="B1236" s="117" t="s">
        <v>4341</v>
      </c>
      <c r="C1236" s="118" t="s">
        <v>4551</v>
      </c>
      <c r="D1236" s="119" t="s">
        <v>4467</v>
      </c>
      <c r="E1236" s="118" t="s">
        <v>4468</v>
      </c>
      <c r="F1236" s="117" t="s">
        <v>5622</v>
      </c>
      <c r="G1236" s="118" t="s">
        <v>4512</v>
      </c>
      <c r="H1236" s="120" t="str">
        <f t="shared" si="43"/>
        <v>06401026</v>
      </c>
      <c r="I1236" s="185">
        <v>0</v>
      </c>
    </row>
    <row r="1237" spans="1:9" hidden="1" x14ac:dyDescent="0.25">
      <c r="A1237" t="str">
        <f t="shared" ref="A1237:A1268" si="44">CONCATENATE(B1237,F1237)</f>
        <v>NISSANPULSAR</v>
      </c>
      <c r="B1237" s="117" t="s">
        <v>4341</v>
      </c>
      <c r="C1237" s="118" t="s">
        <v>4551</v>
      </c>
      <c r="D1237" s="119" t="s">
        <v>4467</v>
      </c>
      <c r="E1237" s="118" t="s">
        <v>4468</v>
      </c>
      <c r="F1237" s="117" t="s">
        <v>4480</v>
      </c>
      <c r="G1237" s="118" t="s">
        <v>4513</v>
      </c>
      <c r="H1237" s="120" t="str">
        <f t="shared" ref="H1237:H1268" si="45">CONCATENATE(C1237,E1237,G1237)</f>
        <v>06401027</v>
      </c>
      <c r="I1237" s="185">
        <v>0</v>
      </c>
    </row>
    <row r="1238" spans="1:9" hidden="1" x14ac:dyDescent="0.25">
      <c r="A1238" t="str">
        <f t="shared" si="44"/>
        <v>NISSANQASHQAI</v>
      </c>
      <c r="B1238" s="117" t="s">
        <v>4341</v>
      </c>
      <c r="C1238" s="118" t="s">
        <v>4551</v>
      </c>
      <c r="D1238" s="119" t="s">
        <v>4470</v>
      </c>
      <c r="E1238" s="118" t="s">
        <v>4471</v>
      </c>
      <c r="F1238" s="117" t="s">
        <v>5640</v>
      </c>
      <c r="G1238" s="118" t="s">
        <v>4552</v>
      </c>
      <c r="H1238" s="120" t="str">
        <f t="shared" si="45"/>
        <v>06402065</v>
      </c>
      <c r="I1238" s="185">
        <v>0</v>
      </c>
    </row>
    <row r="1239" spans="1:9" hidden="1" x14ac:dyDescent="0.25">
      <c r="A1239" t="str">
        <f t="shared" si="44"/>
        <v>NISSANQUEST</v>
      </c>
      <c r="B1239" s="117" t="s">
        <v>4341</v>
      </c>
      <c r="C1239" s="118" t="s">
        <v>4551</v>
      </c>
      <c r="D1239" s="119" t="s">
        <v>4470</v>
      </c>
      <c r="E1239" s="118" t="s">
        <v>4471</v>
      </c>
      <c r="F1239" s="117" t="s">
        <v>5641</v>
      </c>
      <c r="G1239" s="118" t="s">
        <v>4553</v>
      </c>
      <c r="H1239" s="120" t="str">
        <f t="shared" si="45"/>
        <v>06402066</v>
      </c>
      <c r="I1239" s="185">
        <v>0</v>
      </c>
    </row>
    <row r="1240" spans="1:9" hidden="1" x14ac:dyDescent="0.25">
      <c r="A1240" t="str">
        <f t="shared" si="44"/>
        <v xml:space="preserve">NISSANROGUE </v>
      </c>
      <c r="B1240" s="117" t="s">
        <v>4341</v>
      </c>
      <c r="C1240" s="118" t="s">
        <v>4551</v>
      </c>
      <c r="D1240" s="119" t="s">
        <v>4470</v>
      </c>
      <c r="E1240" s="118" t="s">
        <v>4471</v>
      </c>
      <c r="F1240" s="117" t="s">
        <v>5642</v>
      </c>
      <c r="G1240" s="118" t="s">
        <v>4554</v>
      </c>
      <c r="H1240" s="120" t="str">
        <f t="shared" si="45"/>
        <v>06402067</v>
      </c>
      <c r="I1240" s="185">
        <v>0</v>
      </c>
    </row>
    <row r="1241" spans="1:9" hidden="1" x14ac:dyDescent="0.25">
      <c r="A1241" t="str">
        <f t="shared" si="44"/>
        <v>NISSANSD23</v>
      </c>
      <c r="B1241" s="117" t="s">
        <v>4341</v>
      </c>
      <c r="C1241" s="118" t="s">
        <v>4551</v>
      </c>
      <c r="D1241" s="119" t="s">
        <v>4373</v>
      </c>
      <c r="E1241" s="118" t="s">
        <v>4481</v>
      </c>
      <c r="F1241" s="117" t="s">
        <v>5664</v>
      </c>
      <c r="G1241" s="118" t="s">
        <v>4889</v>
      </c>
      <c r="H1241" s="120" t="str">
        <f t="shared" si="45"/>
        <v>06405117</v>
      </c>
      <c r="I1241" s="185">
        <v>0</v>
      </c>
    </row>
    <row r="1242" spans="1:9" hidden="1" x14ac:dyDescent="0.25">
      <c r="A1242" t="str">
        <f t="shared" si="44"/>
        <v>NISSANSD25</v>
      </c>
      <c r="B1242" s="117" t="s">
        <v>4341</v>
      </c>
      <c r="C1242" s="118" t="s">
        <v>4551</v>
      </c>
      <c r="D1242" s="119" t="s">
        <v>4373</v>
      </c>
      <c r="E1242" s="118" t="s">
        <v>4481</v>
      </c>
      <c r="F1242" s="117" t="s">
        <v>5665</v>
      </c>
      <c r="G1242" s="118" t="s">
        <v>4891</v>
      </c>
      <c r="H1242" s="120" t="str">
        <f t="shared" si="45"/>
        <v>06405118</v>
      </c>
      <c r="I1242" s="185">
        <v>0</v>
      </c>
    </row>
    <row r="1243" spans="1:9" hidden="1" x14ac:dyDescent="0.25">
      <c r="A1243" t="str">
        <f t="shared" si="44"/>
        <v>NISSANSENTRA</v>
      </c>
      <c r="B1243" s="117" t="s">
        <v>4341</v>
      </c>
      <c r="C1243" s="118" t="s">
        <v>4551</v>
      </c>
      <c r="D1243" s="119" t="s">
        <v>4467</v>
      </c>
      <c r="E1243" s="118" t="s">
        <v>4468</v>
      </c>
      <c r="F1243" s="117" t="s">
        <v>5623</v>
      </c>
      <c r="G1243" s="118" t="s">
        <v>4515</v>
      </c>
      <c r="H1243" s="120" t="str">
        <f t="shared" si="45"/>
        <v>06401029</v>
      </c>
      <c r="I1243" s="185">
        <v>0</v>
      </c>
    </row>
    <row r="1244" spans="1:9" hidden="1" x14ac:dyDescent="0.25">
      <c r="A1244" t="str">
        <f t="shared" si="44"/>
        <v>NISSANSHORT BED</v>
      </c>
      <c r="B1244" s="117" t="s">
        <v>4341</v>
      </c>
      <c r="C1244" s="118" t="s">
        <v>4551</v>
      </c>
      <c r="D1244" s="119" t="s">
        <v>4373</v>
      </c>
      <c r="E1244" s="118" t="s">
        <v>4481</v>
      </c>
      <c r="F1244" s="117" t="s">
        <v>5666</v>
      </c>
      <c r="G1244" s="118" t="s">
        <v>4893</v>
      </c>
      <c r="H1244" s="120" t="str">
        <f t="shared" si="45"/>
        <v>06405119</v>
      </c>
      <c r="I1244" s="185">
        <v>0</v>
      </c>
    </row>
    <row r="1245" spans="1:9" hidden="1" x14ac:dyDescent="0.25">
      <c r="A1245" t="str">
        <f t="shared" si="44"/>
        <v>NISSANSILVIA</v>
      </c>
      <c r="B1245" s="117" t="s">
        <v>4341</v>
      </c>
      <c r="C1245" s="118" t="s">
        <v>4551</v>
      </c>
      <c r="D1245" s="119" t="s">
        <v>4467</v>
      </c>
      <c r="E1245" s="118" t="s">
        <v>4468</v>
      </c>
      <c r="F1245" s="117" t="s">
        <v>5624</v>
      </c>
      <c r="G1245" s="118" t="s">
        <v>4517</v>
      </c>
      <c r="H1245" s="120" t="str">
        <f t="shared" si="45"/>
        <v>06401031</v>
      </c>
      <c r="I1245" s="185">
        <v>0</v>
      </c>
    </row>
    <row r="1246" spans="1:9" hidden="1" x14ac:dyDescent="0.25">
      <c r="A1246" t="str">
        <f t="shared" si="44"/>
        <v xml:space="preserve">NISSANSKYLINE </v>
      </c>
      <c r="B1246" s="117" t="s">
        <v>4341</v>
      </c>
      <c r="C1246" s="118" t="s">
        <v>4551</v>
      </c>
      <c r="D1246" s="119" t="s">
        <v>4467</v>
      </c>
      <c r="E1246" s="118" t="s">
        <v>4468</v>
      </c>
      <c r="F1246" s="117" t="s">
        <v>5625</v>
      </c>
      <c r="G1246" s="118" t="s">
        <v>4518</v>
      </c>
      <c r="H1246" s="120" t="str">
        <f t="shared" si="45"/>
        <v>06401032</v>
      </c>
      <c r="I1246" s="185">
        <v>0</v>
      </c>
    </row>
    <row r="1247" spans="1:9" hidden="1" x14ac:dyDescent="0.25">
      <c r="A1247" t="str">
        <f t="shared" si="44"/>
        <v>NISSANSLG</v>
      </c>
      <c r="B1247" s="117" t="s">
        <v>4341</v>
      </c>
      <c r="C1247" s="118" t="s">
        <v>4551</v>
      </c>
      <c r="D1247" s="119" t="s">
        <v>4467</v>
      </c>
      <c r="E1247" s="118" t="s">
        <v>4468</v>
      </c>
      <c r="F1247" s="117" t="s">
        <v>5633</v>
      </c>
      <c r="G1247" s="118" t="s">
        <v>4919</v>
      </c>
      <c r="H1247" s="120" t="str">
        <f t="shared" si="45"/>
        <v>06401133</v>
      </c>
      <c r="I1247" s="185">
        <v>0</v>
      </c>
    </row>
    <row r="1248" spans="1:9" hidden="1" x14ac:dyDescent="0.25">
      <c r="A1248" t="str">
        <f t="shared" si="44"/>
        <v xml:space="preserve">NISSANSTANDARD </v>
      </c>
      <c r="B1248" s="117" t="s">
        <v>4341</v>
      </c>
      <c r="C1248" s="118" t="s">
        <v>4551</v>
      </c>
      <c r="D1248" s="119" t="s">
        <v>4373</v>
      </c>
      <c r="E1248" s="118" t="s">
        <v>4481</v>
      </c>
      <c r="F1248" s="117" t="s">
        <v>5667</v>
      </c>
      <c r="G1248" s="118" t="s">
        <v>4501</v>
      </c>
      <c r="H1248" s="120" t="str">
        <f t="shared" si="45"/>
        <v>06405120</v>
      </c>
      <c r="I1248" s="185">
        <v>0</v>
      </c>
    </row>
    <row r="1249" spans="1:9" hidden="1" x14ac:dyDescent="0.25">
      <c r="A1249" t="str">
        <f t="shared" si="44"/>
        <v>NISSANSTANZA</v>
      </c>
      <c r="B1249" s="117" t="s">
        <v>4341</v>
      </c>
      <c r="C1249" s="118" t="s">
        <v>4551</v>
      </c>
      <c r="D1249" s="119" t="s">
        <v>4467</v>
      </c>
      <c r="E1249" s="118" t="s">
        <v>4468</v>
      </c>
      <c r="F1249" s="117" t="s">
        <v>5626</v>
      </c>
      <c r="G1249" s="118" t="s">
        <v>4519</v>
      </c>
      <c r="H1249" s="120" t="str">
        <f t="shared" si="45"/>
        <v>06401033</v>
      </c>
      <c r="I1249" s="185">
        <v>0</v>
      </c>
    </row>
    <row r="1250" spans="1:9" hidden="1" x14ac:dyDescent="0.25">
      <c r="A1250" t="str">
        <f t="shared" si="44"/>
        <v>NISSANSTD</v>
      </c>
      <c r="B1250" s="117" t="s">
        <v>4341</v>
      </c>
      <c r="C1250" s="118" t="s">
        <v>4551</v>
      </c>
      <c r="D1250" s="119" t="s">
        <v>4373</v>
      </c>
      <c r="E1250" s="118" t="s">
        <v>4481</v>
      </c>
      <c r="F1250" s="117" t="s">
        <v>5668</v>
      </c>
      <c r="G1250" s="118" t="s">
        <v>4896</v>
      </c>
      <c r="H1250" s="120" t="str">
        <f t="shared" si="45"/>
        <v>06405121</v>
      </c>
      <c r="I1250" s="185">
        <v>0</v>
      </c>
    </row>
    <row r="1251" spans="1:9" hidden="1" x14ac:dyDescent="0.25">
      <c r="A1251" t="str">
        <f t="shared" si="44"/>
        <v>NISSANSUNNY</v>
      </c>
      <c r="B1251" s="117" t="s">
        <v>4341</v>
      </c>
      <c r="C1251" s="118" t="s">
        <v>4551</v>
      </c>
      <c r="D1251" s="119" t="s">
        <v>4467</v>
      </c>
      <c r="E1251" s="118" t="s">
        <v>4468</v>
      </c>
      <c r="F1251" s="117" t="s">
        <v>5627</v>
      </c>
      <c r="G1251" s="118" t="s">
        <v>4520</v>
      </c>
      <c r="H1251" s="120" t="str">
        <f t="shared" si="45"/>
        <v>06401034</v>
      </c>
      <c r="I1251" s="185">
        <v>0</v>
      </c>
    </row>
    <row r="1252" spans="1:9" hidden="1" x14ac:dyDescent="0.25">
      <c r="A1252" t="str">
        <f t="shared" si="44"/>
        <v>NISSANTD27</v>
      </c>
      <c r="B1252" s="117" t="s">
        <v>4341</v>
      </c>
      <c r="C1252" s="118" t="s">
        <v>4551</v>
      </c>
      <c r="D1252" s="119" t="s">
        <v>4373</v>
      </c>
      <c r="E1252" s="118" t="s">
        <v>4481</v>
      </c>
      <c r="F1252" s="117" t="s">
        <v>5669</v>
      </c>
      <c r="G1252" s="118" t="s">
        <v>4898</v>
      </c>
      <c r="H1252" s="120" t="str">
        <f t="shared" si="45"/>
        <v>06405122</v>
      </c>
      <c r="I1252" s="185">
        <v>0</v>
      </c>
    </row>
    <row r="1253" spans="1:9" hidden="1" x14ac:dyDescent="0.25">
      <c r="A1253" t="str">
        <f t="shared" si="44"/>
        <v>NISSANTEANA</v>
      </c>
      <c r="B1253" s="117" t="s">
        <v>4341</v>
      </c>
      <c r="C1253" s="118" t="s">
        <v>4551</v>
      </c>
      <c r="D1253" s="119" t="s">
        <v>4467</v>
      </c>
      <c r="E1253" s="118" t="s">
        <v>4468</v>
      </c>
      <c r="F1253" s="117" t="s">
        <v>5628</v>
      </c>
      <c r="G1253" s="118" t="s">
        <v>4521</v>
      </c>
      <c r="H1253" s="120" t="str">
        <f t="shared" si="45"/>
        <v>06401035</v>
      </c>
      <c r="I1253" s="185">
        <v>0</v>
      </c>
    </row>
    <row r="1254" spans="1:9" hidden="1" x14ac:dyDescent="0.25">
      <c r="A1254" t="str">
        <f t="shared" si="44"/>
        <v>NISSANTERRANO</v>
      </c>
      <c r="B1254" s="117" t="s">
        <v>4341</v>
      </c>
      <c r="C1254" s="118" t="s">
        <v>4551</v>
      </c>
      <c r="D1254" s="119" t="s">
        <v>4470</v>
      </c>
      <c r="E1254" s="118" t="s">
        <v>4471</v>
      </c>
      <c r="F1254" s="117" t="s">
        <v>5643</v>
      </c>
      <c r="G1254" s="118" t="s">
        <v>4555</v>
      </c>
      <c r="H1254" s="120" t="str">
        <f t="shared" si="45"/>
        <v>06402068</v>
      </c>
      <c r="I1254" s="185">
        <v>0</v>
      </c>
    </row>
    <row r="1255" spans="1:9" hidden="1" x14ac:dyDescent="0.25">
      <c r="A1255" t="str">
        <f t="shared" si="44"/>
        <v>NISSANTIIDA</v>
      </c>
      <c r="B1255" s="117" t="s">
        <v>4341</v>
      </c>
      <c r="C1255" s="118" t="s">
        <v>4551</v>
      </c>
      <c r="D1255" s="119" t="s">
        <v>4467</v>
      </c>
      <c r="E1255" s="118" t="s">
        <v>4468</v>
      </c>
      <c r="F1255" s="117" t="s">
        <v>5629</v>
      </c>
      <c r="G1255" s="118" t="s">
        <v>4523</v>
      </c>
      <c r="H1255" s="120" t="str">
        <f t="shared" si="45"/>
        <v>06401036</v>
      </c>
      <c r="I1255" s="185">
        <v>0</v>
      </c>
    </row>
    <row r="1256" spans="1:9" hidden="1" x14ac:dyDescent="0.25">
      <c r="A1256" t="str">
        <f t="shared" si="44"/>
        <v>NISSANTITAN</v>
      </c>
      <c r="B1256" s="117" t="s">
        <v>4341</v>
      </c>
      <c r="C1256" s="118" t="s">
        <v>4551</v>
      </c>
      <c r="D1256" s="119" t="s">
        <v>4373</v>
      </c>
      <c r="E1256" s="118" t="s">
        <v>4481</v>
      </c>
      <c r="F1256" s="117" t="s">
        <v>5670</v>
      </c>
      <c r="G1256" s="118" t="s">
        <v>4900</v>
      </c>
      <c r="H1256" s="120" t="str">
        <f t="shared" si="45"/>
        <v>06405123</v>
      </c>
      <c r="I1256" s="185">
        <v>0</v>
      </c>
    </row>
    <row r="1257" spans="1:9" hidden="1" x14ac:dyDescent="0.25">
      <c r="A1257" t="str">
        <f t="shared" si="44"/>
        <v>NISSANU41</v>
      </c>
      <c r="B1257" s="117" t="s">
        <v>4341</v>
      </c>
      <c r="C1257" s="118" t="s">
        <v>4551</v>
      </c>
      <c r="D1257" s="119" t="s">
        <v>4455</v>
      </c>
      <c r="E1257" s="118" t="s">
        <v>4693</v>
      </c>
      <c r="F1257" s="117" t="s">
        <v>5677</v>
      </c>
      <c r="G1257" s="118" t="s">
        <v>4535</v>
      </c>
      <c r="H1257" s="120" t="str">
        <f t="shared" si="45"/>
        <v>06408047</v>
      </c>
      <c r="I1257" s="185">
        <v>0</v>
      </c>
    </row>
    <row r="1258" spans="1:9" hidden="1" x14ac:dyDescent="0.25">
      <c r="A1258" t="str">
        <f t="shared" si="44"/>
        <v>NISSANUBLGD212SFA</v>
      </c>
      <c r="B1258" s="117" t="s">
        <v>4341</v>
      </c>
      <c r="C1258" s="118" t="s">
        <v>4551</v>
      </c>
      <c r="D1258" s="119" t="s">
        <v>4373</v>
      </c>
      <c r="E1258" s="118" t="s">
        <v>4481</v>
      </c>
      <c r="F1258" s="117" t="s">
        <v>5647</v>
      </c>
      <c r="G1258" s="118" t="s">
        <v>4569</v>
      </c>
      <c r="H1258" s="120" t="str">
        <f t="shared" si="45"/>
        <v>06405088</v>
      </c>
      <c r="I1258" s="185">
        <v>0</v>
      </c>
    </row>
    <row r="1259" spans="1:9" hidden="1" x14ac:dyDescent="0.25">
      <c r="A1259" t="str">
        <f t="shared" si="44"/>
        <v>NISSANUD</v>
      </c>
      <c r="B1259" s="117" t="s">
        <v>4341</v>
      </c>
      <c r="C1259" s="118" t="s">
        <v>4551</v>
      </c>
      <c r="D1259" s="119" t="s">
        <v>4456</v>
      </c>
      <c r="E1259" s="118" t="s">
        <v>4414</v>
      </c>
      <c r="F1259" s="117" t="s">
        <v>5681</v>
      </c>
      <c r="G1259" s="118" t="s">
        <v>4537</v>
      </c>
      <c r="H1259" s="120" t="str">
        <f t="shared" si="45"/>
        <v>06410049</v>
      </c>
      <c r="I1259" s="185">
        <v>0</v>
      </c>
    </row>
    <row r="1260" spans="1:9" hidden="1" x14ac:dyDescent="0.25">
      <c r="A1260" t="str">
        <f t="shared" si="44"/>
        <v>NISSANUD1800</v>
      </c>
      <c r="B1260" s="117" t="s">
        <v>4341</v>
      </c>
      <c r="C1260" s="118" t="s">
        <v>4551</v>
      </c>
      <c r="D1260" s="119" t="s">
        <v>4455</v>
      </c>
      <c r="E1260" s="118" t="s">
        <v>4693</v>
      </c>
      <c r="F1260" s="117" t="s">
        <v>5678</v>
      </c>
      <c r="G1260" s="118" t="s">
        <v>4538</v>
      </c>
      <c r="H1260" s="120" t="str">
        <f t="shared" si="45"/>
        <v>06408050</v>
      </c>
      <c r="I1260" s="185">
        <v>0</v>
      </c>
    </row>
    <row r="1261" spans="1:9" hidden="1" x14ac:dyDescent="0.25">
      <c r="A1261" t="str">
        <f t="shared" si="44"/>
        <v>NISSANUD2600</v>
      </c>
      <c r="B1261" s="117" t="s">
        <v>4341</v>
      </c>
      <c r="C1261" s="118" t="s">
        <v>4551</v>
      </c>
      <c r="D1261" s="119" t="s">
        <v>4455</v>
      </c>
      <c r="E1261" s="118" t="s">
        <v>4693</v>
      </c>
      <c r="F1261" s="117" t="s">
        <v>5679</v>
      </c>
      <c r="G1261" s="118" t="s">
        <v>4539</v>
      </c>
      <c r="H1261" s="120" t="str">
        <f t="shared" si="45"/>
        <v>06408051</v>
      </c>
      <c r="I1261" s="185">
        <v>0</v>
      </c>
    </row>
    <row r="1262" spans="1:9" hidden="1" x14ac:dyDescent="0.25">
      <c r="A1262" t="str">
        <f t="shared" si="44"/>
        <v>NISSANUG780</v>
      </c>
      <c r="B1262" s="117" t="s">
        <v>4341</v>
      </c>
      <c r="C1262" s="118" t="s">
        <v>4551</v>
      </c>
      <c r="D1262" s="119" t="s">
        <v>4456</v>
      </c>
      <c r="E1262" s="118" t="s">
        <v>4414</v>
      </c>
      <c r="F1262" s="117" t="s">
        <v>5682</v>
      </c>
      <c r="G1262" s="118" t="s">
        <v>4695</v>
      </c>
      <c r="H1262" s="120" t="str">
        <f t="shared" si="45"/>
        <v>06410053</v>
      </c>
      <c r="I1262" s="185">
        <v>0</v>
      </c>
    </row>
    <row r="1263" spans="1:9" hidden="1" x14ac:dyDescent="0.25">
      <c r="A1263" t="str">
        <f t="shared" si="44"/>
        <v>NISSANURVAN</v>
      </c>
      <c r="B1263" s="117" t="s">
        <v>4341</v>
      </c>
      <c r="C1263" s="118" t="s">
        <v>4551</v>
      </c>
      <c r="D1263" s="119" t="s">
        <v>4451</v>
      </c>
      <c r="E1263" s="118" t="s">
        <v>4487</v>
      </c>
      <c r="F1263" s="117" t="s">
        <v>5686</v>
      </c>
      <c r="G1263" s="118" t="s">
        <v>4907</v>
      </c>
      <c r="H1263" s="120" t="str">
        <f t="shared" si="45"/>
        <v>06413128</v>
      </c>
      <c r="I1263" s="185">
        <v>-0.06</v>
      </c>
    </row>
    <row r="1264" spans="1:9" hidden="1" x14ac:dyDescent="0.25">
      <c r="A1264" t="str">
        <f t="shared" si="44"/>
        <v>NISSANVAL720T</v>
      </c>
      <c r="B1264" s="117" t="s">
        <v>4341</v>
      </c>
      <c r="C1264" s="118" t="s">
        <v>4551</v>
      </c>
      <c r="D1264" s="119" t="s">
        <v>4373</v>
      </c>
      <c r="E1264" s="118" t="s">
        <v>4481</v>
      </c>
      <c r="F1264" s="117" t="s">
        <v>5671</v>
      </c>
      <c r="G1264" s="118" t="s">
        <v>4905</v>
      </c>
      <c r="H1264" s="120" t="str">
        <f t="shared" si="45"/>
        <v>06405126</v>
      </c>
      <c r="I1264" s="185">
        <v>0</v>
      </c>
    </row>
    <row r="1265" spans="1:9" hidden="1" x14ac:dyDescent="0.25">
      <c r="A1265" t="str">
        <f t="shared" si="44"/>
        <v>NISSANVANETTE</v>
      </c>
      <c r="B1265" s="117" t="s">
        <v>4341</v>
      </c>
      <c r="C1265" s="118" t="s">
        <v>4551</v>
      </c>
      <c r="D1265" s="119" t="s">
        <v>4451</v>
      </c>
      <c r="E1265" s="118" t="s">
        <v>4487</v>
      </c>
      <c r="F1265" s="117" t="s">
        <v>5687</v>
      </c>
      <c r="G1265" s="118" t="s">
        <v>4909</v>
      </c>
      <c r="H1265" s="120" t="str">
        <f t="shared" si="45"/>
        <v>06413129</v>
      </c>
      <c r="I1265" s="185">
        <v>0</v>
      </c>
    </row>
    <row r="1266" spans="1:9" hidden="1" x14ac:dyDescent="0.25">
      <c r="A1266" t="str">
        <f t="shared" si="44"/>
        <v xml:space="preserve">NISSANVD CAMION </v>
      </c>
      <c r="B1266" s="117" t="s">
        <v>4341</v>
      </c>
      <c r="C1266" s="118" t="s">
        <v>4551</v>
      </c>
      <c r="D1266" s="119" t="s">
        <v>4456</v>
      </c>
      <c r="E1266" s="118" t="s">
        <v>4414</v>
      </c>
      <c r="F1266" s="117" t="s">
        <v>5683</v>
      </c>
      <c r="G1266" s="118" t="s">
        <v>4542</v>
      </c>
      <c r="H1266" s="120" t="str">
        <f t="shared" si="45"/>
        <v>06410054</v>
      </c>
      <c r="I1266" s="185">
        <v>0</v>
      </c>
    </row>
    <row r="1267" spans="1:9" hidden="1" x14ac:dyDescent="0.25">
      <c r="A1267" t="str">
        <f t="shared" si="44"/>
        <v xml:space="preserve">NISSANVERSA </v>
      </c>
      <c r="B1267" s="117" t="s">
        <v>4341</v>
      </c>
      <c r="C1267" s="118" t="s">
        <v>4551</v>
      </c>
      <c r="D1267" s="119" t="s">
        <v>4467</v>
      </c>
      <c r="E1267" s="118" t="s">
        <v>4468</v>
      </c>
      <c r="F1267" s="117" t="s">
        <v>5630</v>
      </c>
      <c r="G1267" s="118" t="s">
        <v>4524</v>
      </c>
      <c r="H1267" s="120" t="str">
        <f t="shared" si="45"/>
        <v>06401037</v>
      </c>
      <c r="I1267" s="185">
        <v>0</v>
      </c>
    </row>
    <row r="1268" spans="1:9" hidden="1" x14ac:dyDescent="0.25">
      <c r="A1268" t="str">
        <f t="shared" si="44"/>
        <v>NISSANW41</v>
      </c>
      <c r="B1268" s="117" t="s">
        <v>4341</v>
      </c>
      <c r="C1268" s="118" t="s">
        <v>4551</v>
      </c>
      <c r="D1268" s="119" t="s">
        <v>4452</v>
      </c>
      <c r="E1268" s="118" t="s">
        <v>4572</v>
      </c>
      <c r="F1268" s="117" t="s">
        <v>5689</v>
      </c>
      <c r="G1268" s="118" t="s">
        <v>4528</v>
      </c>
      <c r="H1268" s="120" t="str">
        <f t="shared" si="45"/>
        <v>06414040</v>
      </c>
      <c r="I1268" s="185">
        <v>0</v>
      </c>
    </row>
    <row r="1269" spans="1:9" hidden="1" x14ac:dyDescent="0.25">
      <c r="A1269" t="str">
        <f t="shared" ref="A1269:A1271" si="46">CONCATENATE(B1269,F1269)</f>
        <v>NISSANXTERRA</v>
      </c>
      <c r="B1269" s="117" t="s">
        <v>4341</v>
      </c>
      <c r="C1269" s="118" t="s">
        <v>4551</v>
      </c>
      <c r="D1269" s="119" t="s">
        <v>4470</v>
      </c>
      <c r="E1269" s="118" t="s">
        <v>4471</v>
      </c>
      <c r="F1269" s="117" t="s">
        <v>5644</v>
      </c>
      <c r="G1269" s="118" t="s">
        <v>4556</v>
      </c>
      <c r="H1269" s="120" t="str">
        <f t="shared" ref="H1269:H1271" si="47">CONCATENATE(C1269,E1269,G1269)</f>
        <v>06402069</v>
      </c>
      <c r="I1269" s="185">
        <v>0</v>
      </c>
    </row>
    <row r="1270" spans="1:9" hidden="1" x14ac:dyDescent="0.25">
      <c r="A1270" t="str">
        <f t="shared" si="46"/>
        <v>NISSANXTRAIL</v>
      </c>
      <c r="B1270" s="117" t="s">
        <v>4341</v>
      </c>
      <c r="C1270" s="118" t="s">
        <v>4551</v>
      </c>
      <c r="D1270" s="119" t="s">
        <v>4470</v>
      </c>
      <c r="E1270" s="118" t="s">
        <v>4471</v>
      </c>
      <c r="F1270" s="117" t="s">
        <v>5645</v>
      </c>
      <c r="G1270" s="118" t="s">
        <v>4557</v>
      </c>
      <c r="H1270" s="120" t="str">
        <f t="shared" si="47"/>
        <v>06402070</v>
      </c>
      <c r="I1270" s="185">
        <v>0</v>
      </c>
    </row>
    <row r="1271" spans="1:9" hidden="1" x14ac:dyDescent="0.25">
      <c r="A1271" t="str">
        <f t="shared" si="46"/>
        <v>NISSANSENTRA</v>
      </c>
      <c r="B1271" s="117" t="s">
        <v>4341</v>
      </c>
      <c r="C1271" s="118" t="s">
        <v>4551</v>
      </c>
      <c r="D1271" s="119" t="s">
        <v>4467</v>
      </c>
      <c r="E1271" s="118" t="s">
        <v>4468</v>
      </c>
      <c r="F1271" s="117" t="s">
        <v>5623</v>
      </c>
      <c r="G1271" s="118" t="s">
        <v>4515</v>
      </c>
      <c r="H1271" s="120" t="str">
        <f t="shared" si="47"/>
        <v>06401029</v>
      </c>
      <c r="I1271" s="185">
        <v>0</v>
      </c>
    </row>
    <row r="1272" spans="1:9" hidden="1" x14ac:dyDescent="0.25">
      <c r="A1272" t="str">
        <f t="shared" ref="A1272:A1279" si="48">CONCATENATE(B1272,F1272)</f>
        <v>PETERBILT330</v>
      </c>
      <c r="B1272" s="117" t="s">
        <v>5886</v>
      </c>
      <c r="C1272" s="118" t="s">
        <v>5855</v>
      </c>
      <c r="D1272" s="119" t="s">
        <v>2140</v>
      </c>
      <c r="E1272" s="118" t="s">
        <v>4571</v>
      </c>
      <c r="F1272" s="117" t="s">
        <v>4506</v>
      </c>
      <c r="G1272" s="118" t="s">
        <v>4474</v>
      </c>
      <c r="H1272" s="120" t="str">
        <f t="shared" ref="H1272:H1281" si="49">CONCATENATE(C1272,E1272,G1272)</f>
        <v>17209005</v>
      </c>
      <c r="I1272" s="185">
        <v>0</v>
      </c>
    </row>
    <row r="1273" spans="1:9" hidden="1" x14ac:dyDescent="0.25">
      <c r="A1273" t="str">
        <f t="shared" si="48"/>
        <v>PETERBILT340</v>
      </c>
      <c r="B1273" s="117" t="s">
        <v>5886</v>
      </c>
      <c r="C1273" s="118" t="s">
        <v>5855</v>
      </c>
      <c r="D1273" s="119" t="s">
        <v>2140</v>
      </c>
      <c r="E1273" s="118" t="s">
        <v>4571</v>
      </c>
      <c r="F1273" s="117" t="s">
        <v>5887</v>
      </c>
      <c r="G1273" s="118" t="s">
        <v>4483</v>
      </c>
      <c r="H1273" s="120" t="str">
        <f t="shared" si="49"/>
        <v>17209006</v>
      </c>
      <c r="I1273" s="185">
        <v>0</v>
      </c>
    </row>
    <row r="1274" spans="1:9" hidden="1" x14ac:dyDescent="0.25">
      <c r="A1274" t="str">
        <f t="shared" si="48"/>
        <v>PETERBILT362</v>
      </c>
      <c r="B1274" s="117" t="s">
        <v>5886</v>
      </c>
      <c r="C1274" s="118" t="s">
        <v>5855</v>
      </c>
      <c r="D1274" s="119" t="s">
        <v>2140</v>
      </c>
      <c r="E1274" s="118" t="s">
        <v>4571</v>
      </c>
      <c r="F1274" s="117" t="s">
        <v>5889</v>
      </c>
      <c r="G1274" s="118" t="s">
        <v>4486</v>
      </c>
      <c r="H1274" s="120" t="str">
        <f t="shared" si="49"/>
        <v>17209008</v>
      </c>
      <c r="I1274" s="185">
        <v>0</v>
      </c>
    </row>
    <row r="1275" spans="1:9" hidden="1" x14ac:dyDescent="0.25">
      <c r="A1275" t="str">
        <f t="shared" si="48"/>
        <v>PETERBILT377</v>
      </c>
      <c r="B1275" s="117" t="s">
        <v>5886</v>
      </c>
      <c r="C1275" s="118" t="s">
        <v>5855</v>
      </c>
      <c r="D1275" s="119" t="s">
        <v>2140</v>
      </c>
      <c r="E1275" s="118" t="s">
        <v>4571</v>
      </c>
      <c r="F1275" s="117" t="s">
        <v>5890</v>
      </c>
      <c r="G1275" s="118" t="s">
        <v>4476</v>
      </c>
      <c r="H1275" s="120" t="str">
        <f t="shared" si="49"/>
        <v>17209009</v>
      </c>
      <c r="I1275" s="185">
        <v>0</v>
      </c>
    </row>
    <row r="1276" spans="1:9" hidden="1" x14ac:dyDescent="0.25">
      <c r="A1276" t="str">
        <f t="shared" si="48"/>
        <v>PETERBILT378</v>
      </c>
      <c r="B1276" s="117" t="s">
        <v>5886</v>
      </c>
      <c r="C1276" s="118" t="s">
        <v>5855</v>
      </c>
      <c r="D1276" s="119" t="s">
        <v>2140</v>
      </c>
      <c r="E1276" s="118" t="s">
        <v>4571</v>
      </c>
      <c r="F1276" s="117" t="s">
        <v>5891</v>
      </c>
      <c r="G1276" s="118" t="s">
        <v>4504</v>
      </c>
      <c r="H1276" s="120" t="str">
        <f t="shared" si="49"/>
        <v>17209010</v>
      </c>
      <c r="I1276" s="185">
        <v>0</v>
      </c>
    </row>
    <row r="1277" spans="1:9" hidden="1" x14ac:dyDescent="0.25">
      <c r="A1277" t="str">
        <f t="shared" si="48"/>
        <v>PETERBILT379</v>
      </c>
      <c r="B1277" s="117" t="s">
        <v>5886</v>
      </c>
      <c r="C1277" s="118" t="s">
        <v>5855</v>
      </c>
      <c r="D1277" s="119" t="s">
        <v>2140</v>
      </c>
      <c r="E1277" s="118" t="s">
        <v>4571</v>
      </c>
      <c r="F1277" s="117" t="s">
        <v>5892</v>
      </c>
      <c r="G1277" s="118" t="s">
        <v>4492</v>
      </c>
      <c r="H1277" s="120" t="str">
        <f t="shared" si="49"/>
        <v>17209011</v>
      </c>
      <c r="I1277" s="185">
        <v>0</v>
      </c>
    </row>
    <row r="1278" spans="1:9" hidden="1" x14ac:dyDescent="0.25">
      <c r="A1278" t="str">
        <f t="shared" si="48"/>
        <v>PETERBILT352A</v>
      </c>
      <c r="B1278" s="117" t="s">
        <v>5886</v>
      </c>
      <c r="C1278" s="118" t="s">
        <v>5855</v>
      </c>
      <c r="D1278" s="119" t="s">
        <v>2140</v>
      </c>
      <c r="E1278" s="118" t="s">
        <v>4571</v>
      </c>
      <c r="F1278" s="117" t="s">
        <v>5888</v>
      </c>
      <c r="G1278" s="118" t="s">
        <v>4475</v>
      </c>
      <c r="H1278" s="120" t="str">
        <f t="shared" si="49"/>
        <v>17209007</v>
      </c>
      <c r="I1278" s="185">
        <v>0</v>
      </c>
    </row>
    <row r="1279" spans="1:9" hidden="1" x14ac:dyDescent="0.25">
      <c r="A1279" t="str">
        <f t="shared" si="48"/>
        <v>PETERBILTCONTRACTOR</v>
      </c>
      <c r="B1279" s="117" t="s">
        <v>5886</v>
      </c>
      <c r="C1279" s="118" t="s">
        <v>5855</v>
      </c>
      <c r="D1279" s="119" t="s">
        <v>2140</v>
      </c>
      <c r="E1279" s="118" t="s">
        <v>4571</v>
      </c>
      <c r="F1279" s="117" t="s">
        <v>5893</v>
      </c>
      <c r="G1279" s="118" t="s">
        <v>4493</v>
      </c>
      <c r="H1279" s="120" t="str">
        <f t="shared" si="49"/>
        <v>17209013</v>
      </c>
      <c r="I1279" s="185">
        <v>0</v>
      </c>
    </row>
    <row r="1280" spans="1:9" hidden="1" x14ac:dyDescent="0.25">
      <c r="A1280" t="str">
        <f t="shared" ref="A1280:A1342" si="50">CONCATENATE(B1280,F1280)</f>
        <v>PETERBILTCONVENTIONAL</v>
      </c>
      <c r="B1280" s="117" t="s">
        <v>5886</v>
      </c>
      <c r="C1280" s="118" t="s">
        <v>5855</v>
      </c>
      <c r="D1280" s="119" t="s">
        <v>2140</v>
      </c>
      <c r="E1280" s="118" t="s">
        <v>4571</v>
      </c>
      <c r="F1280" s="117" t="s">
        <v>4793</v>
      </c>
      <c r="G1280" s="118" t="s">
        <v>4494</v>
      </c>
      <c r="H1280" s="120" t="str">
        <f t="shared" si="49"/>
        <v>17209014</v>
      </c>
      <c r="I1280" s="185">
        <v>0</v>
      </c>
    </row>
    <row r="1281" spans="1:9" hidden="1" x14ac:dyDescent="0.25">
      <c r="A1281" t="str">
        <f t="shared" si="50"/>
        <v>PETERBILT385</v>
      </c>
      <c r="B1281" s="117" t="s">
        <v>5886</v>
      </c>
      <c r="C1281" s="124" t="s">
        <v>5855</v>
      </c>
      <c r="D1281" s="125" t="s">
        <v>2140</v>
      </c>
      <c r="E1281" s="118" t="s">
        <v>4571</v>
      </c>
      <c r="F1281" s="124" t="s">
        <v>5941</v>
      </c>
      <c r="G1281" s="124" t="s">
        <v>4495</v>
      </c>
      <c r="H1281" s="120" t="str">
        <f t="shared" si="49"/>
        <v>17209018</v>
      </c>
      <c r="I1281" s="185">
        <v>0</v>
      </c>
    </row>
    <row r="1282" spans="1:9" hidden="1" x14ac:dyDescent="0.25">
      <c r="A1282" t="str">
        <f t="shared" si="50"/>
        <v>PETERBILTCOE</v>
      </c>
      <c r="B1282" s="117" t="s">
        <v>5886</v>
      </c>
      <c r="C1282" s="124" t="s">
        <v>5855</v>
      </c>
      <c r="D1282" s="125" t="s">
        <v>4456</v>
      </c>
      <c r="E1282" s="118" t="s">
        <v>4414</v>
      </c>
      <c r="F1282" s="120" t="s">
        <v>5963</v>
      </c>
      <c r="G1282" s="124" t="s">
        <v>4497</v>
      </c>
      <c r="H1282" s="120" t="str">
        <f t="shared" ref="H1282:H1345" si="51">CONCATENATE(C1282,E1282,G1282)</f>
        <v>17210015</v>
      </c>
      <c r="I1282" s="185">
        <v>0</v>
      </c>
    </row>
    <row r="1283" spans="1:9" hidden="1" x14ac:dyDescent="0.25">
      <c r="A1283" t="str">
        <f t="shared" si="50"/>
        <v>PETERBILTTRUCK</v>
      </c>
      <c r="B1283" s="117" t="s">
        <v>5886</v>
      </c>
      <c r="C1283" s="124" t="s">
        <v>5855</v>
      </c>
      <c r="D1283" s="125" t="s">
        <v>2140</v>
      </c>
      <c r="E1283" s="118" t="s">
        <v>4571</v>
      </c>
      <c r="F1283" s="120" t="s">
        <v>4947</v>
      </c>
      <c r="G1283" s="124" t="s">
        <v>4499</v>
      </c>
      <c r="H1283" s="120" t="str">
        <f t="shared" si="51"/>
        <v>17209017</v>
      </c>
      <c r="I1283" s="185">
        <v>0</v>
      </c>
    </row>
    <row r="1284" spans="1:9" hidden="1" x14ac:dyDescent="0.25">
      <c r="A1284" t="str">
        <f t="shared" si="50"/>
        <v>PEUGEOT107</v>
      </c>
      <c r="B1284" s="117" t="s">
        <v>4342</v>
      </c>
      <c r="C1284" s="118" t="s">
        <v>4555</v>
      </c>
      <c r="D1284" s="119" t="s">
        <v>4467</v>
      </c>
      <c r="E1284" s="118" t="s">
        <v>4468</v>
      </c>
      <c r="F1284" s="117" t="s">
        <v>4630</v>
      </c>
      <c r="G1284" s="118" t="s">
        <v>4602</v>
      </c>
      <c r="H1284" s="120" t="str">
        <f t="shared" si="51"/>
        <v>06801022</v>
      </c>
      <c r="I1284" s="185">
        <v>0</v>
      </c>
    </row>
    <row r="1285" spans="1:9" hidden="1" x14ac:dyDescent="0.25">
      <c r="A1285" t="str">
        <f t="shared" si="50"/>
        <v>PEUGEOT205</v>
      </c>
      <c r="B1285" s="117" t="s">
        <v>4342</v>
      </c>
      <c r="C1285" s="118" t="s">
        <v>4555</v>
      </c>
      <c r="D1285" s="119" t="s">
        <v>4467</v>
      </c>
      <c r="E1285" s="118" t="s">
        <v>4468</v>
      </c>
      <c r="F1285" s="117" t="s">
        <v>5692</v>
      </c>
      <c r="G1285" s="118" t="s">
        <v>4469</v>
      </c>
      <c r="H1285" s="120" t="str">
        <f t="shared" si="51"/>
        <v>06801001</v>
      </c>
      <c r="I1285" s="185">
        <v>0</v>
      </c>
    </row>
    <row r="1286" spans="1:9" hidden="1" x14ac:dyDescent="0.25">
      <c r="A1286" t="str">
        <f t="shared" si="50"/>
        <v>PEUGEOT206</v>
      </c>
      <c r="B1286" s="117" t="s">
        <v>4342</v>
      </c>
      <c r="C1286" s="118" t="s">
        <v>4555</v>
      </c>
      <c r="D1286" s="119" t="s">
        <v>4467</v>
      </c>
      <c r="E1286" s="118" t="s">
        <v>4468</v>
      </c>
      <c r="F1286" s="117" t="s">
        <v>5693</v>
      </c>
      <c r="G1286" s="118" t="s">
        <v>4466</v>
      </c>
      <c r="H1286" s="120" t="str">
        <f t="shared" si="51"/>
        <v>06801002</v>
      </c>
      <c r="I1286" s="185">
        <v>0</v>
      </c>
    </row>
    <row r="1287" spans="1:9" hidden="1" x14ac:dyDescent="0.25">
      <c r="A1287" t="str">
        <f t="shared" si="50"/>
        <v>PEUGEOT207</v>
      </c>
      <c r="B1287" s="117" t="s">
        <v>4342</v>
      </c>
      <c r="C1287" s="118" t="s">
        <v>4555</v>
      </c>
      <c r="D1287" s="119" t="s">
        <v>4467</v>
      </c>
      <c r="E1287" s="118" t="s">
        <v>4468</v>
      </c>
      <c r="F1287" s="117" t="s">
        <v>5694</v>
      </c>
      <c r="G1287" s="118" t="s">
        <v>4472</v>
      </c>
      <c r="H1287" s="120" t="str">
        <f t="shared" si="51"/>
        <v>06801003</v>
      </c>
      <c r="I1287" s="185">
        <v>0</v>
      </c>
    </row>
    <row r="1288" spans="1:9" hidden="1" x14ac:dyDescent="0.25">
      <c r="A1288" t="str">
        <f t="shared" si="50"/>
        <v>PEUGEOT306</v>
      </c>
      <c r="B1288" s="117" t="s">
        <v>4342</v>
      </c>
      <c r="C1288" s="118" t="s">
        <v>4555</v>
      </c>
      <c r="D1288" s="119" t="s">
        <v>4467</v>
      </c>
      <c r="E1288" s="118" t="s">
        <v>4468</v>
      </c>
      <c r="F1288" s="117" t="s">
        <v>5696</v>
      </c>
      <c r="G1288" s="118" t="s">
        <v>4474</v>
      </c>
      <c r="H1288" s="120" t="str">
        <f t="shared" si="51"/>
        <v>06801005</v>
      </c>
      <c r="I1288" s="185">
        <v>0</v>
      </c>
    </row>
    <row r="1289" spans="1:9" hidden="1" x14ac:dyDescent="0.25">
      <c r="A1289" t="str">
        <f t="shared" si="50"/>
        <v>PEUGEOT307</v>
      </c>
      <c r="B1289" s="117" t="s">
        <v>4342</v>
      </c>
      <c r="C1289" s="118" t="s">
        <v>4555</v>
      </c>
      <c r="D1289" s="119" t="s">
        <v>4467</v>
      </c>
      <c r="E1289" s="118" t="s">
        <v>4468</v>
      </c>
      <c r="F1289" s="117" t="s">
        <v>5697</v>
      </c>
      <c r="G1289" s="118" t="s">
        <v>4483</v>
      </c>
      <c r="H1289" s="120" t="str">
        <f t="shared" si="51"/>
        <v>06801006</v>
      </c>
      <c r="I1289" s="185">
        <v>0</v>
      </c>
    </row>
    <row r="1290" spans="1:9" hidden="1" x14ac:dyDescent="0.25">
      <c r="A1290" t="str">
        <f t="shared" si="50"/>
        <v>PEUGEOT405</v>
      </c>
      <c r="B1290" s="117" t="s">
        <v>4342</v>
      </c>
      <c r="C1290" s="118" t="s">
        <v>4555</v>
      </c>
      <c r="D1290" s="119" t="s">
        <v>4467</v>
      </c>
      <c r="E1290" s="118" t="s">
        <v>4468</v>
      </c>
      <c r="F1290" s="117" t="s">
        <v>5698</v>
      </c>
      <c r="G1290" s="118" t="s">
        <v>4475</v>
      </c>
      <c r="H1290" s="120" t="str">
        <f t="shared" si="51"/>
        <v>06801007</v>
      </c>
      <c r="I1290" s="185">
        <v>0</v>
      </c>
    </row>
    <row r="1291" spans="1:9" hidden="1" x14ac:dyDescent="0.25">
      <c r="A1291" t="str">
        <f t="shared" si="50"/>
        <v>PEUGEOT406</v>
      </c>
      <c r="B1291" s="117" t="s">
        <v>4342</v>
      </c>
      <c r="C1291" s="118" t="s">
        <v>4555</v>
      </c>
      <c r="D1291" s="119" t="s">
        <v>4467</v>
      </c>
      <c r="E1291" s="118" t="s">
        <v>4468</v>
      </c>
      <c r="F1291" s="117" t="s">
        <v>5699</v>
      </c>
      <c r="G1291" s="118" t="s">
        <v>4486</v>
      </c>
      <c r="H1291" s="120" t="str">
        <f t="shared" si="51"/>
        <v>06801008</v>
      </c>
      <c r="I1291" s="185">
        <v>0</v>
      </c>
    </row>
    <row r="1292" spans="1:9" hidden="1" x14ac:dyDescent="0.25">
      <c r="A1292" t="str">
        <f t="shared" si="50"/>
        <v>PEUGEOT407</v>
      </c>
      <c r="B1292" s="117" t="s">
        <v>4342</v>
      </c>
      <c r="C1292" s="118" t="s">
        <v>4555</v>
      </c>
      <c r="D1292" s="119" t="s">
        <v>4467</v>
      </c>
      <c r="E1292" s="118" t="s">
        <v>4468</v>
      </c>
      <c r="F1292" s="117" t="s">
        <v>5702</v>
      </c>
      <c r="G1292" s="118" t="s">
        <v>4492</v>
      </c>
      <c r="H1292" s="120" t="str">
        <f t="shared" si="51"/>
        <v>06801011</v>
      </c>
      <c r="I1292" s="185">
        <v>0</v>
      </c>
    </row>
    <row r="1293" spans="1:9" hidden="1" x14ac:dyDescent="0.25">
      <c r="A1293" t="str">
        <f t="shared" si="50"/>
        <v>PEUGEOT505</v>
      </c>
      <c r="B1293" s="117" t="s">
        <v>4342</v>
      </c>
      <c r="C1293" s="118" t="s">
        <v>4555</v>
      </c>
      <c r="D1293" s="119" t="s">
        <v>4467</v>
      </c>
      <c r="E1293" s="118" t="s">
        <v>4468</v>
      </c>
      <c r="F1293" s="117" t="s">
        <v>5703</v>
      </c>
      <c r="G1293" s="118" t="s">
        <v>4493</v>
      </c>
      <c r="H1293" s="120" t="str">
        <f t="shared" si="51"/>
        <v>06801013</v>
      </c>
      <c r="I1293" s="185">
        <v>0</v>
      </c>
    </row>
    <row r="1294" spans="1:9" hidden="1" x14ac:dyDescent="0.25">
      <c r="A1294" t="str">
        <f t="shared" si="50"/>
        <v>PEUGEOT607</v>
      </c>
      <c r="B1294" s="117" t="s">
        <v>4342</v>
      </c>
      <c r="C1294" s="118" t="s">
        <v>4555</v>
      </c>
      <c r="D1294" s="119" t="s">
        <v>4467</v>
      </c>
      <c r="E1294" s="118" t="s">
        <v>4468</v>
      </c>
      <c r="F1294" s="117" t="s">
        <v>5704</v>
      </c>
      <c r="G1294" s="118" t="s">
        <v>4494</v>
      </c>
      <c r="H1294" s="120" t="str">
        <f t="shared" si="51"/>
        <v>06801014</v>
      </c>
      <c r="I1294" s="185">
        <v>0</v>
      </c>
    </row>
    <row r="1295" spans="1:9" hidden="1" x14ac:dyDescent="0.25">
      <c r="A1295" t="str">
        <f t="shared" si="50"/>
        <v>PEUGEOT807</v>
      </c>
      <c r="B1295" s="117" t="s">
        <v>4342</v>
      </c>
      <c r="C1295" s="118" t="s">
        <v>4555</v>
      </c>
      <c r="D1295" s="119" t="s">
        <v>4470</v>
      </c>
      <c r="E1295" s="118" t="s">
        <v>4471</v>
      </c>
      <c r="F1295" s="117" t="s">
        <v>5706</v>
      </c>
      <c r="G1295" s="118" t="s">
        <v>4495</v>
      </c>
      <c r="H1295" s="120" t="str">
        <f t="shared" si="51"/>
        <v>06802018</v>
      </c>
      <c r="I1295" s="185">
        <v>0</v>
      </c>
    </row>
    <row r="1296" spans="1:9" hidden="1" x14ac:dyDescent="0.25">
      <c r="A1296" t="str">
        <f t="shared" si="50"/>
        <v>PEUGEOT3008</v>
      </c>
      <c r="B1296" s="117" t="s">
        <v>4342</v>
      </c>
      <c r="C1296" s="118" t="s">
        <v>4555</v>
      </c>
      <c r="D1296" s="119" t="s">
        <v>4467</v>
      </c>
      <c r="E1296" s="118" t="s">
        <v>4468</v>
      </c>
      <c r="F1296" s="117" t="s">
        <v>5695</v>
      </c>
      <c r="G1296" s="118" t="s">
        <v>4473</v>
      </c>
      <c r="H1296" s="120" t="str">
        <f t="shared" si="51"/>
        <v>06801004</v>
      </c>
      <c r="I1296" s="185">
        <v>0</v>
      </c>
    </row>
    <row r="1297" spans="1:9" hidden="1" x14ac:dyDescent="0.25">
      <c r="A1297" t="str">
        <f t="shared" si="50"/>
        <v>PEUGEOT406ST</v>
      </c>
      <c r="B1297" s="117" t="s">
        <v>4342</v>
      </c>
      <c r="C1297" s="118" t="s">
        <v>4555</v>
      </c>
      <c r="D1297" s="119" t="s">
        <v>4467</v>
      </c>
      <c r="E1297" s="118" t="s">
        <v>4468</v>
      </c>
      <c r="F1297" s="117" t="s">
        <v>5700</v>
      </c>
      <c r="G1297" s="118" t="s">
        <v>4476</v>
      </c>
      <c r="H1297" s="120" t="str">
        <f t="shared" si="51"/>
        <v>06801009</v>
      </c>
      <c r="I1297" s="185">
        <v>0</v>
      </c>
    </row>
    <row r="1298" spans="1:9" hidden="1" x14ac:dyDescent="0.25">
      <c r="A1298" t="str">
        <f t="shared" si="50"/>
        <v>PEUGEOT406SV</v>
      </c>
      <c r="B1298" s="117" t="s">
        <v>4342</v>
      </c>
      <c r="C1298" s="118" t="s">
        <v>4555</v>
      </c>
      <c r="D1298" s="119" t="s">
        <v>4467</v>
      </c>
      <c r="E1298" s="118" t="s">
        <v>4468</v>
      </c>
      <c r="F1298" s="117" t="s">
        <v>5701</v>
      </c>
      <c r="G1298" s="118" t="s">
        <v>4504</v>
      </c>
      <c r="H1298" s="120" t="str">
        <f t="shared" si="51"/>
        <v>06801010</v>
      </c>
      <c r="I1298" s="185">
        <v>0</v>
      </c>
    </row>
    <row r="1299" spans="1:9" hidden="1" x14ac:dyDescent="0.25">
      <c r="A1299" t="str">
        <f t="shared" si="50"/>
        <v>PEUGEOTBERLINA</v>
      </c>
      <c r="B1299" s="117" t="s">
        <v>4342</v>
      </c>
      <c r="C1299" s="118" t="s">
        <v>4555</v>
      </c>
      <c r="D1299" s="119" t="s">
        <v>4467</v>
      </c>
      <c r="E1299" s="118" t="s">
        <v>4468</v>
      </c>
      <c r="F1299" s="117" t="s">
        <v>5705</v>
      </c>
      <c r="G1299" s="118" t="s">
        <v>4497</v>
      </c>
      <c r="H1299" s="120" t="str">
        <f t="shared" si="51"/>
        <v>06801015</v>
      </c>
      <c r="I1299" s="185">
        <v>0</v>
      </c>
    </row>
    <row r="1300" spans="1:9" hidden="1" x14ac:dyDescent="0.25">
      <c r="A1300" t="str">
        <f t="shared" si="50"/>
        <v>PEUGEOTBOXER</v>
      </c>
      <c r="B1300" s="117" t="s">
        <v>4342</v>
      </c>
      <c r="C1300" s="118" t="s">
        <v>4555</v>
      </c>
      <c r="D1300" s="119" t="s">
        <v>4451</v>
      </c>
      <c r="E1300" s="118" t="s">
        <v>4487</v>
      </c>
      <c r="F1300" s="117" t="s">
        <v>5708</v>
      </c>
      <c r="G1300" s="118" t="s">
        <v>4508</v>
      </c>
      <c r="H1300" s="120" t="str">
        <f t="shared" si="51"/>
        <v>06813021</v>
      </c>
      <c r="I1300" s="185">
        <v>0</v>
      </c>
    </row>
    <row r="1301" spans="1:9" hidden="1" x14ac:dyDescent="0.25">
      <c r="A1301" t="str">
        <f t="shared" si="50"/>
        <v>PEUGEOTGL</v>
      </c>
      <c r="B1301" s="117" t="s">
        <v>4342</v>
      </c>
      <c r="C1301" s="118" t="s">
        <v>4555</v>
      </c>
      <c r="D1301" s="119" t="s">
        <v>4467</v>
      </c>
      <c r="E1301" s="118" t="s">
        <v>4468</v>
      </c>
      <c r="F1301" s="117" t="s">
        <v>5517</v>
      </c>
      <c r="G1301" s="118" t="s">
        <v>4498</v>
      </c>
      <c r="H1301" s="120" t="str">
        <f t="shared" si="51"/>
        <v>06801016</v>
      </c>
      <c r="I1301" s="185">
        <v>0</v>
      </c>
    </row>
    <row r="1302" spans="1:9" hidden="1" x14ac:dyDescent="0.25">
      <c r="A1302" t="str">
        <f t="shared" si="50"/>
        <v>PEUGEOTPARTNER</v>
      </c>
      <c r="B1302" s="117" t="s">
        <v>4342</v>
      </c>
      <c r="C1302" s="118" t="s">
        <v>4555</v>
      </c>
      <c r="D1302" s="119" t="s">
        <v>4470</v>
      </c>
      <c r="E1302" s="118" t="s">
        <v>4471</v>
      </c>
      <c r="F1302" s="117" t="s">
        <v>5707</v>
      </c>
      <c r="G1302" s="118" t="s">
        <v>4496</v>
      </c>
      <c r="H1302" s="120" t="str">
        <f t="shared" si="51"/>
        <v>06802019</v>
      </c>
      <c r="I1302" s="185">
        <v>0</v>
      </c>
    </row>
    <row r="1303" spans="1:9" hidden="1" x14ac:dyDescent="0.25">
      <c r="A1303" t="str">
        <f t="shared" si="50"/>
        <v>PLYMOUTHACCLAIM</v>
      </c>
      <c r="B1303" s="117" t="s">
        <v>4362</v>
      </c>
      <c r="C1303" s="118" t="s">
        <v>4559</v>
      </c>
      <c r="D1303" s="119" t="s">
        <v>4467</v>
      </c>
      <c r="E1303" s="118" t="s">
        <v>4468</v>
      </c>
      <c r="F1303" s="117" t="s">
        <v>5709</v>
      </c>
      <c r="G1303" s="118" t="s">
        <v>4469</v>
      </c>
      <c r="H1303" s="120" t="str">
        <f t="shared" si="51"/>
        <v>07201001</v>
      </c>
      <c r="I1303" s="185">
        <v>0</v>
      </c>
    </row>
    <row r="1304" spans="1:9" hidden="1" x14ac:dyDescent="0.25">
      <c r="A1304" t="str">
        <f t="shared" si="50"/>
        <v xml:space="preserve">PLYMOUTHBARRACUDA </v>
      </c>
      <c r="B1304" s="117" t="s">
        <v>4362</v>
      </c>
      <c r="C1304" s="118" t="s">
        <v>4559</v>
      </c>
      <c r="D1304" s="119" t="s">
        <v>4467</v>
      </c>
      <c r="E1304" s="118" t="s">
        <v>4468</v>
      </c>
      <c r="F1304" s="117" t="s">
        <v>5710</v>
      </c>
      <c r="G1304" s="118" t="s">
        <v>4472</v>
      </c>
      <c r="H1304" s="120" t="str">
        <f t="shared" si="51"/>
        <v>07201003</v>
      </c>
      <c r="I1304" s="185">
        <v>0</v>
      </c>
    </row>
    <row r="1305" spans="1:9" hidden="1" x14ac:dyDescent="0.25">
      <c r="A1305" t="str">
        <f t="shared" si="50"/>
        <v xml:space="preserve">PLYMOUTHBELVER </v>
      </c>
      <c r="B1305" s="117" t="s">
        <v>4362</v>
      </c>
      <c r="C1305" s="118" t="s">
        <v>4559</v>
      </c>
      <c r="D1305" s="119" t="s">
        <v>4467</v>
      </c>
      <c r="E1305" s="118" t="s">
        <v>4468</v>
      </c>
      <c r="F1305" s="117" t="s">
        <v>5711</v>
      </c>
      <c r="G1305" s="118" t="s">
        <v>4473</v>
      </c>
      <c r="H1305" s="120" t="str">
        <f t="shared" si="51"/>
        <v>07201004</v>
      </c>
      <c r="I1305" s="185">
        <v>0</v>
      </c>
    </row>
    <row r="1306" spans="1:9" hidden="1" x14ac:dyDescent="0.25">
      <c r="A1306" t="str">
        <f t="shared" si="50"/>
        <v>PLYMOUTHBREEZE</v>
      </c>
      <c r="B1306" s="117" t="s">
        <v>4362</v>
      </c>
      <c r="C1306" s="118" t="s">
        <v>4559</v>
      </c>
      <c r="D1306" s="119" t="s">
        <v>4467</v>
      </c>
      <c r="E1306" s="118" t="s">
        <v>4468</v>
      </c>
      <c r="F1306" s="117" t="s">
        <v>5712</v>
      </c>
      <c r="G1306" s="118" t="s">
        <v>4474</v>
      </c>
      <c r="H1306" s="120" t="str">
        <f t="shared" si="51"/>
        <v>07201005</v>
      </c>
      <c r="I1306" s="185">
        <v>0</v>
      </c>
    </row>
    <row r="1307" spans="1:9" hidden="1" x14ac:dyDescent="0.25">
      <c r="A1307" t="str">
        <f t="shared" si="50"/>
        <v xml:space="preserve">PLYMOUTHC09670 MULA </v>
      </c>
      <c r="B1307" s="117" t="s">
        <v>4362</v>
      </c>
      <c r="C1307" s="118" t="s">
        <v>4559</v>
      </c>
      <c r="D1307" s="119" t="s">
        <v>2140</v>
      </c>
      <c r="E1307" s="118" t="s">
        <v>4571</v>
      </c>
      <c r="F1307" s="117" t="s">
        <v>5724</v>
      </c>
      <c r="G1307" s="118" t="s">
        <v>4602</v>
      </c>
      <c r="H1307" s="120" t="str">
        <f t="shared" si="51"/>
        <v>07209022</v>
      </c>
      <c r="I1307" s="185">
        <v>0</v>
      </c>
    </row>
    <row r="1308" spans="1:9" hidden="1" x14ac:dyDescent="0.25">
      <c r="A1308" t="str">
        <f t="shared" si="50"/>
        <v xml:space="preserve">PLYMOUTHCARAVAN </v>
      </c>
      <c r="B1308" s="117" t="s">
        <v>4362</v>
      </c>
      <c r="C1308" s="118" t="s">
        <v>4559</v>
      </c>
      <c r="D1308" s="119" t="s">
        <v>4470</v>
      </c>
      <c r="E1308" s="118" t="s">
        <v>4471</v>
      </c>
      <c r="F1308" s="117" t="s">
        <v>5723</v>
      </c>
      <c r="G1308" s="118" t="s">
        <v>4496</v>
      </c>
      <c r="H1308" s="120" t="str">
        <f t="shared" si="51"/>
        <v>07202019</v>
      </c>
      <c r="I1308" s="185">
        <v>0</v>
      </c>
    </row>
    <row r="1309" spans="1:9" hidden="1" x14ac:dyDescent="0.25">
      <c r="A1309" t="str">
        <f t="shared" si="50"/>
        <v>PLYMOUTHCOLT</v>
      </c>
      <c r="B1309" s="117" t="s">
        <v>4362</v>
      </c>
      <c r="C1309" s="118" t="s">
        <v>4559</v>
      </c>
      <c r="D1309" s="119" t="s">
        <v>4467</v>
      </c>
      <c r="E1309" s="118" t="s">
        <v>4468</v>
      </c>
      <c r="F1309" s="117" t="s">
        <v>4743</v>
      </c>
      <c r="G1309" s="118" t="s">
        <v>4483</v>
      </c>
      <c r="H1309" s="120" t="str">
        <f t="shared" si="51"/>
        <v>07201006</v>
      </c>
      <c r="I1309" s="185">
        <v>0</v>
      </c>
    </row>
    <row r="1310" spans="1:9" hidden="1" x14ac:dyDescent="0.25">
      <c r="A1310" t="str">
        <f t="shared" si="50"/>
        <v>PLYMOUTHDUSTER</v>
      </c>
      <c r="B1310" s="117" t="s">
        <v>4362</v>
      </c>
      <c r="C1310" s="118" t="s">
        <v>4559</v>
      </c>
      <c r="D1310" s="119" t="s">
        <v>4467</v>
      </c>
      <c r="E1310" s="118" t="s">
        <v>4468</v>
      </c>
      <c r="F1310" s="117" t="s">
        <v>5713</v>
      </c>
      <c r="G1310" s="118" t="s">
        <v>4475</v>
      </c>
      <c r="H1310" s="120" t="str">
        <f t="shared" si="51"/>
        <v>07201007</v>
      </c>
      <c r="I1310" s="185">
        <v>0</v>
      </c>
    </row>
    <row r="1311" spans="1:9" hidden="1" x14ac:dyDescent="0.25">
      <c r="A1311" t="str">
        <f t="shared" si="50"/>
        <v xml:space="preserve">PLYMOUTHFUTURA </v>
      </c>
      <c r="B1311" s="117" t="s">
        <v>4362</v>
      </c>
      <c r="C1311" s="118" t="s">
        <v>4559</v>
      </c>
      <c r="D1311" s="119" t="s">
        <v>4467</v>
      </c>
      <c r="E1311" s="118" t="s">
        <v>4468</v>
      </c>
      <c r="F1311" s="117" t="s">
        <v>5714</v>
      </c>
      <c r="G1311" s="118" t="s">
        <v>4486</v>
      </c>
      <c r="H1311" s="120" t="str">
        <f t="shared" si="51"/>
        <v>07201008</v>
      </c>
      <c r="I1311" s="185">
        <v>0</v>
      </c>
    </row>
    <row r="1312" spans="1:9" hidden="1" x14ac:dyDescent="0.25">
      <c r="A1312" t="str">
        <f t="shared" si="50"/>
        <v>PLYMOUTHGRAND FURY</v>
      </c>
      <c r="B1312" s="117" t="s">
        <v>4362</v>
      </c>
      <c r="C1312" s="118" t="s">
        <v>4559</v>
      </c>
      <c r="D1312" s="119" t="s">
        <v>4467</v>
      </c>
      <c r="E1312" s="118" t="s">
        <v>4468</v>
      </c>
      <c r="F1312" s="117" t="s">
        <v>5715</v>
      </c>
      <c r="G1312" s="118" t="s">
        <v>4476</v>
      </c>
      <c r="H1312" s="120" t="str">
        <f t="shared" si="51"/>
        <v>07201009</v>
      </c>
      <c r="I1312" s="185">
        <v>0</v>
      </c>
    </row>
    <row r="1313" spans="1:9" hidden="1" x14ac:dyDescent="0.25">
      <c r="A1313" t="str">
        <f t="shared" si="50"/>
        <v>PLYMOUTHGRAND VOYAGER</v>
      </c>
      <c r="B1313" s="117" t="s">
        <v>4362</v>
      </c>
      <c r="C1313" s="118" t="s">
        <v>4559</v>
      </c>
      <c r="D1313" s="119" t="s">
        <v>4470</v>
      </c>
      <c r="E1313" s="118" t="s">
        <v>4471</v>
      </c>
      <c r="F1313" s="117" t="s">
        <v>4746</v>
      </c>
      <c r="G1313" s="118" t="s">
        <v>4507</v>
      </c>
      <c r="H1313" s="120" t="str">
        <f t="shared" si="51"/>
        <v>07202020</v>
      </c>
      <c r="I1313" s="185">
        <v>0</v>
      </c>
    </row>
    <row r="1314" spans="1:9" hidden="1" x14ac:dyDescent="0.25">
      <c r="A1314" t="str">
        <f t="shared" si="50"/>
        <v xml:space="preserve">PLYMOUTHLASER </v>
      </c>
      <c r="B1314" s="117" t="s">
        <v>4362</v>
      </c>
      <c r="C1314" s="118" t="s">
        <v>4559</v>
      </c>
      <c r="D1314" s="119" t="s">
        <v>4467</v>
      </c>
      <c r="E1314" s="118" t="s">
        <v>4468</v>
      </c>
      <c r="F1314" s="117" t="s">
        <v>5716</v>
      </c>
      <c r="G1314" s="118" t="s">
        <v>4504</v>
      </c>
      <c r="H1314" s="120" t="str">
        <f t="shared" si="51"/>
        <v>07201010</v>
      </c>
      <c r="I1314" s="185">
        <v>0</v>
      </c>
    </row>
    <row r="1315" spans="1:9" hidden="1" x14ac:dyDescent="0.25">
      <c r="A1315" t="str">
        <f t="shared" si="50"/>
        <v xml:space="preserve">PLYMOUTHNEON </v>
      </c>
      <c r="B1315" s="117" t="s">
        <v>4362</v>
      </c>
      <c r="C1315" s="118" t="s">
        <v>4559</v>
      </c>
      <c r="D1315" s="119" t="s">
        <v>4467</v>
      </c>
      <c r="E1315" s="118" t="s">
        <v>4468</v>
      </c>
      <c r="F1315" s="117" t="s">
        <v>5717</v>
      </c>
      <c r="G1315" s="118" t="s">
        <v>4492</v>
      </c>
      <c r="H1315" s="120" t="str">
        <f t="shared" si="51"/>
        <v>07201011</v>
      </c>
      <c r="I1315" s="185">
        <v>0</v>
      </c>
    </row>
    <row r="1316" spans="1:9" hidden="1" x14ac:dyDescent="0.25">
      <c r="A1316" t="str">
        <f t="shared" si="50"/>
        <v xml:space="preserve">PLYMOUTHPREMIER </v>
      </c>
      <c r="B1316" s="117" t="s">
        <v>4362</v>
      </c>
      <c r="C1316" s="118" t="s">
        <v>4559</v>
      </c>
      <c r="D1316" s="119" t="s">
        <v>4467</v>
      </c>
      <c r="E1316" s="118" t="s">
        <v>4468</v>
      </c>
      <c r="F1316" s="117" t="s">
        <v>5718</v>
      </c>
      <c r="G1316" s="118" t="s">
        <v>4493</v>
      </c>
      <c r="H1316" s="120" t="str">
        <f t="shared" si="51"/>
        <v>07201013</v>
      </c>
      <c r="I1316" s="185">
        <v>0</v>
      </c>
    </row>
    <row r="1317" spans="1:9" hidden="1" x14ac:dyDescent="0.25">
      <c r="A1317" t="str">
        <f t="shared" si="50"/>
        <v>PLYMOUTHRELIANT</v>
      </c>
      <c r="B1317" s="117" t="s">
        <v>4362</v>
      </c>
      <c r="C1317" s="118" t="s">
        <v>4559</v>
      </c>
      <c r="D1317" s="119" t="s">
        <v>4467</v>
      </c>
      <c r="E1317" s="118" t="s">
        <v>4468</v>
      </c>
      <c r="F1317" s="117" t="s">
        <v>5719</v>
      </c>
      <c r="G1317" s="118" t="s">
        <v>4494</v>
      </c>
      <c r="H1317" s="120" t="str">
        <f t="shared" si="51"/>
        <v>07201014</v>
      </c>
      <c r="I1317" s="185">
        <v>0</v>
      </c>
    </row>
    <row r="1318" spans="1:9" hidden="1" x14ac:dyDescent="0.25">
      <c r="A1318" t="str">
        <f t="shared" si="50"/>
        <v xml:space="preserve">PLYMOUTHSAPPORO </v>
      </c>
      <c r="B1318" s="117" t="s">
        <v>4362</v>
      </c>
      <c r="C1318" s="118" t="s">
        <v>4559</v>
      </c>
      <c r="D1318" s="119" t="s">
        <v>4467</v>
      </c>
      <c r="E1318" s="118" t="s">
        <v>4468</v>
      </c>
      <c r="F1318" s="117" t="s">
        <v>5552</v>
      </c>
      <c r="G1318" s="118" t="s">
        <v>4497</v>
      </c>
      <c r="H1318" s="120" t="str">
        <f t="shared" si="51"/>
        <v>07201015</v>
      </c>
      <c r="I1318" s="185">
        <v>0</v>
      </c>
    </row>
    <row r="1319" spans="1:9" hidden="1" x14ac:dyDescent="0.25">
      <c r="A1319" t="str">
        <f t="shared" si="50"/>
        <v xml:space="preserve">PLYMOUTHSUNDANCE </v>
      </c>
      <c r="B1319" s="117" t="s">
        <v>4362</v>
      </c>
      <c r="C1319" s="118" t="s">
        <v>4559</v>
      </c>
      <c r="D1319" s="119" t="s">
        <v>4467</v>
      </c>
      <c r="E1319" s="118" t="s">
        <v>4468</v>
      </c>
      <c r="F1319" s="117" t="s">
        <v>5720</v>
      </c>
      <c r="G1319" s="118" t="s">
        <v>4498</v>
      </c>
      <c r="H1319" s="120" t="str">
        <f t="shared" si="51"/>
        <v>07201016</v>
      </c>
      <c r="I1319" s="185">
        <v>0</v>
      </c>
    </row>
    <row r="1320" spans="1:9" hidden="1" x14ac:dyDescent="0.25">
      <c r="A1320" t="str">
        <f t="shared" si="50"/>
        <v>PLYMOUTHVALIANT</v>
      </c>
      <c r="B1320" s="117" t="s">
        <v>4362</v>
      </c>
      <c r="C1320" s="118" t="s">
        <v>4559</v>
      </c>
      <c r="D1320" s="119" t="s">
        <v>4467</v>
      </c>
      <c r="E1320" s="118" t="s">
        <v>4468</v>
      </c>
      <c r="F1320" s="117" t="s">
        <v>5721</v>
      </c>
      <c r="G1320" s="118" t="s">
        <v>4499</v>
      </c>
      <c r="H1320" s="120" t="str">
        <f t="shared" si="51"/>
        <v>07201017</v>
      </c>
      <c r="I1320" s="185">
        <v>0</v>
      </c>
    </row>
    <row r="1321" spans="1:9" hidden="1" x14ac:dyDescent="0.25">
      <c r="A1321" t="str">
        <f t="shared" si="50"/>
        <v>PLYMOUTHVOLARE</v>
      </c>
      <c r="B1321" s="117" t="s">
        <v>4362</v>
      </c>
      <c r="C1321" s="118" t="s">
        <v>4559</v>
      </c>
      <c r="D1321" s="119" t="s">
        <v>4467</v>
      </c>
      <c r="E1321" s="118" t="s">
        <v>4468</v>
      </c>
      <c r="F1321" s="117" t="s">
        <v>5722</v>
      </c>
      <c r="G1321" s="118" t="s">
        <v>4495</v>
      </c>
      <c r="H1321" s="120" t="str">
        <f t="shared" si="51"/>
        <v>07201018</v>
      </c>
      <c r="I1321" s="185">
        <v>0</v>
      </c>
    </row>
    <row r="1322" spans="1:9" hidden="1" x14ac:dyDescent="0.25">
      <c r="A1322" t="str">
        <f t="shared" si="50"/>
        <v>PLYMOUTHVOYAGER</v>
      </c>
      <c r="B1322" s="117" t="s">
        <v>4362</v>
      </c>
      <c r="C1322" s="118" t="s">
        <v>4559</v>
      </c>
      <c r="D1322" s="119" t="s">
        <v>4470</v>
      </c>
      <c r="E1322" s="118" t="s">
        <v>4471</v>
      </c>
      <c r="F1322" s="117" t="s">
        <v>4716</v>
      </c>
      <c r="G1322" s="118" t="s">
        <v>4508</v>
      </c>
      <c r="H1322" s="120" t="str">
        <f t="shared" si="51"/>
        <v>07202021</v>
      </c>
      <c r="I1322" s="185">
        <v>0</v>
      </c>
    </row>
    <row r="1323" spans="1:9" hidden="1" x14ac:dyDescent="0.25">
      <c r="A1323" t="str">
        <f t="shared" si="50"/>
        <v>REMOLQUEREMOLQUE</v>
      </c>
      <c r="B1323" s="117" t="s">
        <v>4370</v>
      </c>
      <c r="C1323" s="118" t="s">
        <v>4690</v>
      </c>
      <c r="D1323" s="119" t="s">
        <v>4484</v>
      </c>
      <c r="E1323" s="118" t="s">
        <v>4485</v>
      </c>
      <c r="F1323" s="117" t="s">
        <v>4370</v>
      </c>
      <c r="G1323" s="118" t="s">
        <v>5512</v>
      </c>
      <c r="H1323" s="120" t="str">
        <f t="shared" si="51"/>
        <v>09707174</v>
      </c>
      <c r="I1323" s="185">
        <v>0</v>
      </c>
    </row>
    <row r="1324" spans="1:9" hidden="1" x14ac:dyDescent="0.25">
      <c r="A1324" t="str">
        <f t="shared" si="50"/>
        <v>RENAULT12</v>
      </c>
      <c r="B1324" s="117" t="s">
        <v>4343</v>
      </c>
      <c r="C1324" s="118" t="s">
        <v>4665</v>
      </c>
      <c r="D1324" s="119" t="s">
        <v>4467</v>
      </c>
      <c r="E1324" s="118" t="s">
        <v>4468</v>
      </c>
      <c r="F1324" s="117" t="s">
        <v>4970</v>
      </c>
      <c r="G1324" s="118" t="s">
        <v>4469</v>
      </c>
      <c r="H1324" s="120" t="str">
        <f t="shared" si="51"/>
        <v>08001001</v>
      </c>
      <c r="I1324" s="185">
        <v>0</v>
      </c>
    </row>
    <row r="1325" spans="1:9" hidden="1" x14ac:dyDescent="0.25">
      <c r="A1325" t="str">
        <f t="shared" si="50"/>
        <v>RENAULTCLIO</v>
      </c>
      <c r="B1325" s="117" t="s">
        <v>4343</v>
      </c>
      <c r="C1325" s="118" t="s">
        <v>4665</v>
      </c>
      <c r="D1325" s="119" t="s">
        <v>4467</v>
      </c>
      <c r="E1325" s="118" t="s">
        <v>4468</v>
      </c>
      <c r="F1325" s="117" t="s">
        <v>5725</v>
      </c>
      <c r="G1325" s="118" t="s">
        <v>4466</v>
      </c>
      <c r="H1325" s="120" t="str">
        <f t="shared" si="51"/>
        <v>08001002</v>
      </c>
      <c r="I1325" s="185">
        <v>0</v>
      </c>
    </row>
    <row r="1326" spans="1:9" hidden="1" x14ac:dyDescent="0.25">
      <c r="A1326" t="str">
        <f t="shared" si="50"/>
        <v>RENAULTDUSTER</v>
      </c>
      <c r="B1326" s="117" t="s">
        <v>4343</v>
      </c>
      <c r="C1326" s="118" t="s">
        <v>4665</v>
      </c>
      <c r="D1326" s="119" t="s">
        <v>4470</v>
      </c>
      <c r="E1326" s="118" t="s">
        <v>4471</v>
      </c>
      <c r="F1326" s="117" t="s">
        <v>5713</v>
      </c>
      <c r="G1326" s="118" t="s">
        <v>4494</v>
      </c>
      <c r="H1326" s="120" t="str">
        <f t="shared" si="51"/>
        <v>08002014</v>
      </c>
      <c r="I1326" s="185">
        <v>0</v>
      </c>
    </row>
    <row r="1327" spans="1:9" hidden="1" x14ac:dyDescent="0.25">
      <c r="A1327" t="str">
        <f t="shared" si="50"/>
        <v>RENAULTESPACE</v>
      </c>
      <c r="B1327" s="117" t="s">
        <v>4343</v>
      </c>
      <c r="C1327" s="118" t="s">
        <v>4665</v>
      </c>
      <c r="D1327" s="119" t="s">
        <v>4470</v>
      </c>
      <c r="E1327" s="118" t="s">
        <v>4471</v>
      </c>
      <c r="F1327" s="117" t="s">
        <v>5733</v>
      </c>
      <c r="G1327" s="118" t="s">
        <v>4492</v>
      </c>
      <c r="H1327" s="120" t="str">
        <f t="shared" si="51"/>
        <v>08002011</v>
      </c>
      <c r="I1327" s="185">
        <v>0</v>
      </c>
    </row>
    <row r="1328" spans="1:9" hidden="1" x14ac:dyDescent="0.25">
      <c r="A1328" t="str">
        <f t="shared" si="50"/>
        <v>RENAULTEXPRESS</v>
      </c>
      <c r="B1328" s="117" t="s">
        <v>4343</v>
      </c>
      <c r="C1328" s="118" t="s">
        <v>4665</v>
      </c>
      <c r="D1328" s="119" t="s">
        <v>4454</v>
      </c>
      <c r="E1328" s="118" t="s">
        <v>4685</v>
      </c>
      <c r="F1328" s="117" t="s">
        <v>4707</v>
      </c>
      <c r="G1328" s="118" t="s">
        <v>4497</v>
      </c>
      <c r="H1328" s="120" t="str">
        <f t="shared" si="51"/>
        <v>08006015</v>
      </c>
      <c r="I1328" s="185">
        <v>0</v>
      </c>
    </row>
    <row r="1329" spans="1:9" hidden="1" x14ac:dyDescent="0.25">
      <c r="A1329" t="str">
        <f t="shared" si="50"/>
        <v>RENAULTFLUENCE</v>
      </c>
      <c r="B1329" s="117" t="s">
        <v>4343</v>
      </c>
      <c r="C1329" s="118" t="s">
        <v>4665</v>
      </c>
      <c r="D1329" s="119" t="s">
        <v>4467</v>
      </c>
      <c r="E1329" s="118" t="s">
        <v>4468</v>
      </c>
      <c r="F1329" s="117" t="s">
        <v>5731</v>
      </c>
      <c r="G1329" s="118" t="s">
        <v>4495</v>
      </c>
      <c r="H1329" s="120" t="str">
        <f t="shared" si="51"/>
        <v>08001018</v>
      </c>
      <c r="I1329" s="185">
        <v>0</v>
      </c>
    </row>
    <row r="1330" spans="1:9" hidden="1" x14ac:dyDescent="0.25">
      <c r="A1330" t="str">
        <f t="shared" si="50"/>
        <v>RENAULTKANGOO</v>
      </c>
      <c r="B1330" s="117" t="s">
        <v>4343</v>
      </c>
      <c r="C1330" s="118" t="s">
        <v>4665</v>
      </c>
      <c r="D1330" s="119" t="s">
        <v>4454</v>
      </c>
      <c r="E1330" s="118" t="s">
        <v>4685</v>
      </c>
      <c r="F1330" s="117" t="s">
        <v>5736</v>
      </c>
      <c r="G1330" s="118" t="s">
        <v>4498</v>
      </c>
      <c r="H1330" s="120" t="str">
        <f t="shared" si="51"/>
        <v>08006016</v>
      </c>
      <c r="I1330" s="185">
        <v>0</v>
      </c>
    </row>
    <row r="1331" spans="1:9" hidden="1" x14ac:dyDescent="0.25">
      <c r="A1331" t="str">
        <f t="shared" si="50"/>
        <v>RENAULTKERAX</v>
      </c>
      <c r="B1331" s="117" t="s">
        <v>4343</v>
      </c>
      <c r="C1331" s="118" t="s">
        <v>4665</v>
      </c>
      <c r="D1331" s="119" t="s">
        <v>4376</v>
      </c>
      <c r="E1331" s="118" t="s">
        <v>4704</v>
      </c>
      <c r="F1331" s="117" t="s">
        <v>5737</v>
      </c>
      <c r="G1331" s="118" t="s">
        <v>4476</v>
      </c>
      <c r="H1331" s="120" t="str">
        <f t="shared" si="51"/>
        <v>08011009</v>
      </c>
      <c r="I1331" s="185">
        <v>0</v>
      </c>
    </row>
    <row r="1332" spans="1:9" hidden="1" x14ac:dyDescent="0.25">
      <c r="A1332" t="str">
        <f t="shared" si="50"/>
        <v>RENAULTKOLEOS</v>
      </c>
      <c r="B1332" s="117" t="s">
        <v>4343</v>
      </c>
      <c r="C1332" s="118" t="s">
        <v>4665</v>
      </c>
      <c r="D1332" s="119" t="s">
        <v>4470</v>
      </c>
      <c r="E1332" s="118" t="s">
        <v>4471</v>
      </c>
      <c r="F1332" s="117" t="s">
        <v>5735</v>
      </c>
      <c r="G1332" s="118" t="s">
        <v>4496</v>
      </c>
      <c r="H1332" s="120" t="str">
        <f t="shared" si="51"/>
        <v>08002019</v>
      </c>
      <c r="I1332" s="185">
        <v>0</v>
      </c>
    </row>
    <row r="1333" spans="1:9" hidden="1" x14ac:dyDescent="0.25">
      <c r="A1333" t="str">
        <f t="shared" si="50"/>
        <v>RENAULTLAGUNA</v>
      </c>
      <c r="B1333" s="117" t="s">
        <v>4343</v>
      </c>
      <c r="C1333" s="118" t="s">
        <v>4665</v>
      </c>
      <c r="D1333" s="119" t="s">
        <v>4467</v>
      </c>
      <c r="E1333" s="118" t="s">
        <v>4468</v>
      </c>
      <c r="F1333" s="117" t="s">
        <v>5726</v>
      </c>
      <c r="G1333" s="118" t="s">
        <v>4472</v>
      </c>
      <c r="H1333" s="120" t="str">
        <f t="shared" si="51"/>
        <v>08001003</v>
      </c>
      <c r="I1333" s="185">
        <v>0</v>
      </c>
    </row>
    <row r="1334" spans="1:9" hidden="1" x14ac:dyDescent="0.25">
      <c r="A1334" t="str">
        <f t="shared" si="50"/>
        <v>RENAULTLANDER</v>
      </c>
      <c r="B1334" s="117" t="s">
        <v>4343</v>
      </c>
      <c r="C1334" s="118" t="s">
        <v>4665</v>
      </c>
      <c r="D1334" s="119" t="s">
        <v>4376</v>
      </c>
      <c r="E1334" s="118" t="s">
        <v>4704</v>
      </c>
      <c r="F1334" s="117" t="s">
        <v>5738</v>
      </c>
      <c r="G1334" s="118" t="s">
        <v>4504</v>
      </c>
      <c r="H1334" s="120" t="str">
        <f t="shared" si="51"/>
        <v>08011010</v>
      </c>
      <c r="I1334" s="185">
        <v>0</v>
      </c>
    </row>
    <row r="1335" spans="1:9" hidden="1" x14ac:dyDescent="0.25">
      <c r="A1335" t="str">
        <f t="shared" si="50"/>
        <v>RENAULTLOGAN</v>
      </c>
      <c r="B1335" s="117" t="s">
        <v>4343</v>
      </c>
      <c r="C1335" s="118" t="s">
        <v>4665</v>
      </c>
      <c r="D1335" s="119" t="s">
        <v>4470</v>
      </c>
      <c r="E1335" s="118" t="s">
        <v>4471</v>
      </c>
      <c r="F1335" s="117" t="s">
        <v>5732</v>
      </c>
      <c r="G1335" s="118" t="s">
        <v>4507</v>
      </c>
      <c r="H1335" s="120" t="str">
        <f t="shared" si="51"/>
        <v>08002020</v>
      </c>
      <c r="I1335" s="185">
        <v>0</v>
      </c>
    </row>
    <row r="1336" spans="1:9" hidden="1" x14ac:dyDescent="0.25">
      <c r="A1336" t="str">
        <f t="shared" si="50"/>
        <v>RENAULTMEGANE</v>
      </c>
      <c r="B1336" s="117" t="s">
        <v>4343</v>
      </c>
      <c r="C1336" s="118" t="s">
        <v>4665</v>
      </c>
      <c r="D1336" s="119" t="s">
        <v>4467</v>
      </c>
      <c r="E1336" s="118" t="s">
        <v>4468</v>
      </c>
      <c r="F1336" s="117" t="s">
        <v>5727</v>
      </c>
      <c r="G1336" s="118" t="s">
        <v>4473</v>
      </c>
      <c r="H1336" s="120" t="str">
        <f t="shared" si="51"/>
        <v>08001004</v>
      </c>
      <c r="I1336" s="185">
        <v>0</v>
      </c>
    </row>
    <row r="1337" spans="1:9" hidden="1" x14ac:dyDescent="0.25">
      <c r="A1337" t="str">
        <f t="shared" si="50"/>
        <v>RENAULTR9</v>
      </c>
      <c r="B1337" s="117" t="s">
        <v>4343</v>
      </c>
      <c r="C1337" s="118" t="s">
        <v>4665</v>
      </c>
      <c r="D1337" s="119" t="s">
        <v>4467</v>
      </c>
      <c r="E1337" s="118" t="s">
        <v>4468</v>
      </c>
      <c r="F1337" s="117" t="s">
        <v>5728</v>
      </c>
      <c r="G1337" s="118" t="s">
        <v>4486</v>
      </c>
      <c r="H1337" s="120" t="str">
        <f t="shared" si="51"/>
        <v>08001008</v>
      </c>
      <c r="I1337" s="185">
        <v>0</v>
      </c>
    </row>
    <row r="1338" spans="1:9" hidden="1" x14ac:dyDescent="0.25">
      <c r="A1338" t="str">
        <f t="shared" si="50"/>
        <v>RENAULTSANDERO</v>
      </c>
      <c r="B1338" s="117" t="s">
        <v>4343</v>
      </c>
      <c r="C1338" s="118" t="s">
        <v>4665</v>
      </c>
      <c r="D1338" s="119" t="s">
        <v>4467</v>
      </c>
      <c r="E1338" s="118" t="s">
        <v>4468</v>
      </c>
      <c r="F1338" s="117" t="s">
        <v>5729</v>
      </c>
      <c r="G1338" s="118" t="s">
        <v>4477</v>
      </c>
      <c r="H1338" s="120" t="str">
        <f t="shared" si="51"/>
        <v>08001012</v>
      </c>
      <c r="I1338" s="185">
        <v>0</v>
      </c>
    </row>
    <row r="1339" spans="1:9" hidden="1" x14ac:dyDescent="0.25">
      <c r="A1339" t="str">
        <f t="shared" si="50"/>
        <v>RENAULTSANDERO</v>
      </c>
      <c r="B1339" s="117" t="s">
        <v>4343</v>
      </c>
      <c r="C1339" s="118" t="s">
        <v>4665</v>
      </c>
      <c r="D1339" s="119" t="s">
        <v>4470</v>
      </c>
      <c r="E1339" s="118" t="s">
        <v>4471</v>
      </c>
      <c r="F1339" s="117" t="s">
        <v>5729</v>
      </c>
      <c r="G1339" s="118" t="s">
        <v>4477</v>
      </c>
      <c r="H1339" s="120" t="str">
        <f t="shared" si="51"/>
        <v>08002012</v>
      </c>
      <c r="I1339" s="185">
        <v>0</v>
      </c>
    </row>
    <row r="1340" spans="1:9" hidden="1" x14ac:dyDescent="0.25">
      <c r="A1340" t="str">
        <f t="shared" si="50"/>
        <v>RENAULTSCENIC</v>
      </c>
      <c r="B1340" s="117" t="s">
        <v>4343</v>
      </c>
      <c r="C1340" s="118" t="s">
        <v>4665</v>
      </c>
      <c r="D1340" s="119" t="s">
        <v>4470</v>
      </c>
      <c r="E1340" s="118" t="s">
        <v>4471</v>
      </c>
      <c r="F1340" s="117" t="s">
        <v>5734</v>
      </c>
      <c r="G1340" s="118" t="s">
        <v>4493</v>
      </c>
      <c r="H1340" s="120" t="str">
        <f t="shared" si="51"/>
        <v>08002013</v>
      </c>
      <c r="I1340" s="185">
        <v>0</v>
      </c>
    </row>
    <row r="1341" spans="1:9" hidden="1" x14ac:dyDescent="0.25">
      <c r="A1341" t="str">
        <f t="shared" si="50"/>
        <v>RENAULTSTEPWAY</v>
      </c>
      <c r="B1341" s="117" t="s">
        <v>4343</v>
      </c>
      <c r="C1341" s="118" t="s">
        <v>4665</v>
      </c>
      <c r="D1341" s="119" t="s">
        <v>4467</v>
      </c>
      <c r="E1341" s="118" t="s">
        <v>4468</v>
      </c>
      <c r="F1341" s="117" t="s">
        <v>5730</v>
      </c>
      <c r="G1341" s="118" t="s">
        <v>4493</v>
      </c>
      <c r="H1341" s="120" t="str">
        <f t="shared" si="51"/>
        <v>08001013</v>
      </c>
      <c r="I1341" s="185">
        <v>0</v>
      </c>
    </row>
    <row r="1342" spans="1:9" hidden="1" x14ac:dyDescent="0.25">
      <c r="A1342" t="str">
        <f t="shared" si="50"/>
        <v>SCANIAP124CA6X4NZ</v>
      </c>
      <c r="B1342" s="117" t="s">
        <v>5739</v>
      </c>
      <c r="C1342" s="124" t="s">
        <v>5986</v>
      </c>
      <c r="D1342" s="125" t="s">
        <v>2140</v>
      </c>
      <c r="E1342" s="118" t="s">
        <v>4571</v>
      </c>
      <c r="F1342" s="124" t="s">
        <v>5987</v>
      </c>
      <c r="G1342" s="124" t="s">
        <v>4469</v>
      </c>
      <c r="H1342" s="120" t="str">
        <f t="shared" si="51"/>
        <v>42909001</v>
      </c>
      <c r="I1342" s="185">
        <v>0</v>
      </c>
    </row>
    <row r="1343" spans="1:9" hidden="1" x14ac:dyDescent="0.25">
      <c r="A1343" t="str">
        <f t="shared" ref="A1343:A1405" si="52">CONCATENATE(B1343,F1343)</f>
        <v>SCANIAJB360</v>
      </c>
      <c r="B1343" s="117" t="s">
        <v>5739</v>
      </c>
      <c r="C1343" s="118" t="s">
        <v>4667</v>
      </c>
      <c r="D1343" s="119" t="s">
        <v>4453</v>
      </c>
      <c r="E1343" s="118" t="s">
        <v>4489</v>
      </c>
      <c r="F1343" s="117" t="s">
        <v>5742</v>
      </c>
      <c r="G1343" s="118" t="s">
        <v>4469</v>
      </c>
      <c r="H1343" s="120" t="str">
        <f t="shared" si="51"/>
        <v>08115001</v>
      </c>
      <c r="I1343" s="185">
        <v>0</v>
      </c>
    </row>
    <row r="1344" spans="1:9" hidden="1" x14ac:dyDescent="0.25">
      <c r="A1344" t="str">
        <f t="shared" si="52"/>
        <v>SCANIAK112</v>
      </c>
      <c r="B1344" s="117" t="s">
        <v>5739</v>
      </c>
      <c r="C1344" s="118" t="s">
        <v>4667</v>
      </c>
      <c r="D1344" s="119" t="s">
        <v>4453</v>
      </c>
      <c r="E1344" s="118" t="s">
        <v>4489</v>
      </c>
      <c r="F1344" s="117" t="s">
        <v>5743</v>
      </c>
      <c r="G1344" s="118" t="s">
        <v>4466</v>
      </c>
      <c r="H1344" s="120" t="str">
        <f t="shared" si="51"/>
        <v>08115002</v>
      </c>
      <c r="I1344" s="185">
        <v>0</v>
      </c>
    </row>
    <row r="1345" spans="1:9" hidden="1" x14ac:dyDescent="0.25">
      <c r="A1345" t="str">
        <f t="shared" si="52"/>
        <v>SCANIAK113</v>
      </c>
      <c r="B1345" s="117" t="s">
        <v>5739</v>
      </c>
      <c r="C1345" s="118" t="s">
        <v>4667</v>
      </c>
      <c r="D1345" s="119" t="s">
        <v>4453</v>
      </c>
      <c r="E1345" s="118" t="s">
        <v>4489</v>
      </c>
      <c r="F1345" s="117" t="s">
        <v>5744</v>
      </c>
      <c r="G1345" s="118" t="s">
        <v>4472</v>
      </c>
      <c r="H1345" s="120" t="str">
        <f t="shared" si="51"/>
        <v>08115003</v>
      </c>
      <c r="I1345" s="185">
        <v>0</v>
      </c>
    </row>
    <row r="1346" spans="1:9" hidden="1" x14ac:dyDescent="0.25">
      <c r="A1346" t="str">
        <f t="shared" si="52"/>
        <v>SCANIAK124</v>
      </c>
      <c r="B1346" s="117" t="s">
        <v>5739</v>
      </c>
      <c r="C1346" s="118" t="s">
        <v>4667</v>
      </c>
      <c r="D1346" s="119" t="s">
        <v>4453</v>
      </c>
      <c r="E1346" s="118" t="s">
        <v>4489</v>
      </c>
      <c r="F1346" s="117" t="s">
        <v>5745</v>
      </c>
      <c r="G1346" s="118" t="s">
        <v>4473</v>
      </c>
      <c r="H1346" s="120" t="str">
        <f t="shared" ref="H1346:H1409" si="53">CONCATENATE(C1346,E1346,G1346)</f>
        <v>08115004</v>
      </c>
      <c r="I1346" s="185">
        <v>0</v>
      </c>
    </row>
    <row r="1347" spans="1:9" hidden="1" x14ac:dyDescent="0.25">
      <c r="A1347" t="str">
        <f t="shared" si="52"/>
        <v>SCANIAP420</v>
      </c>
      <c r="B1347" s="117" t="s">
        <v>5739</v>
      </c>
      <c r="C1347" s="118" t="s">
        <v>4667</v>
      </c>
      <c r="D1347" s="119" t="s">
        <v>4376</v>
      </c>
      <c r="E1347" s="118" t="s">
        <v>4704</v>
      </c>
      <c r="F1347" s="117" t="s">
        <v>5741</v>
      </c>
      <c r="G1347" s="118" t="s">
        <v>4486</v>
      </c>
      <c r="H1347" s="120" t="str">
        <f t="shared" si="53"/>
        <v>08111008</v>
      </c>
      <c r="I1347" s="185">
        <v>0</v>
      </c>
    </row>
    <row r="1348" spans="1:9" hidden="1" x14ac:dyDescent="0.25">
      <c r="A1348" t="str">
        <f t="shared" si="52"/>
        <v>SCANIAPARADISO</v>
      </c>
      <c r="B1348" s="117" t="s">
        <v>5739</v>
      </c>
      <c r="C1348" s="118" t="s">
        <v>4667</v>
      </c>
      <c r="D1348" s="119" t="s">
        <v>4453</v>
      </c>
      <c r="E1348" s="118" t="s">
        <v>4489</v>
      </c>
      <c r="F1348" s="117" t="s">
        <v>5875</v>
      </c>
      <c r="G1348" s="118" t="s">
        <v>4476</v>
      </c>
      <c r="H1348" s="120" t="str">
        <f t="shared" si="53"/>
        <v>08115009</v>
      </c>
      <c r="I1348" s="185">
        <v>0</v>
      </c>
    </row>
    <row r="1349" spans="1:9" hidden="1" x14ac:dyDescent="0.25">
      <c r="A1349" t="str">
        <f t="shared" si="52"/>
        <v>SCANIARN4F30A</v>
      </c>
      <c r="B1349" s="117" t="s">
        <v>5739</v>
      </c>
      <c r="C1349" s="118" t="s">
        <v>4667</v>
      </c>
      <c r="D1349" s="119" t="s">
        <v>2140</v>
      </c>
      <c r="E1349" s="118" t="s">
        <v>4571</v>
      </c>
      <c r="F1349" s="117" t="s">
        <v>5740</v>
      </c>
      <c r="G1349" s="118" t="s">
        <v>4486</v>
      </c>
      <c r="H1349" s="120" t="str">
        <f t="shared" si="53"/>
        <v>08109008</v>
      </c>
      <c r="I1349" s="185">
        <v>0</v>
      </c>
    </row>
    <row r="1350" spans="1:9" hidden="1" x14ac:dyDescent="0.25">
      <c r="A1350" t="str">
        <f t="shared" si="52"/>
        <v>SKODAFABIA</v>
      </c>
      <c r="B1350" s="117" t="s">
        <v>4345</v>
      </c>
      <c r="C1350" s="118" t="s">
        <v>4567</v>
      </c>
      <c r="D1350" s="119" t="s">
        <v>4467</v>
      </c>
      <c r="E1350" s="118" t="s">
        <v>4468</v>
      </c>
      <c r="F1350" s="117" t="s">
        <v>5746</v>
      </c>
      <c r="G1350" s="118" t="s">
        <v>4469</v>
      </c>
      <c r="H1350" s="120" t="str">
        <f t="shared" si="53"/>
        <v>08501001</v>
      </c>
      <c r="I1350" s="185">
        <v>0</v>
      </c>
    </row>
    <row r="1351" spans="1:9" hidden="1" x14ac:dyDescent="0.25">
      <c r="A1351" t="str">
        <f t="shared" si="52"/>
        <v>SKODAFELICIA</v>
      </c>
      <c r="B1351" s="117" t="s">
        <v>4345</v>
      </c>
      <c r="C1351" s="118" t="s">
        <v>4567</v>
      </c>
      <c r="D1351" s="119" t="s">
        <v>4467</v>
      </c>
      <c r="E1351" s="118" t="s">
        <v>4468</v>
      </c>
      <c r="F1351" s="117" t="s">
        <v>5747</v>
      </c>
      <c r="G1351" s="118" t="s">
        <v>4466</v>
      </c>
      <c r="H1351" s="120" t="str">
        <f t="shared" si="53"/>
        <v>08501002</v>
      </c>
      <c r="I1351" s="185">
        <v>0</v>
      </c>
    </row>
    <row r="1352" spans="1:9" hidden="1" x14ac:dyDescent="0.25">
      <c r="A1352" t="str">
        <f t="shared" si="52"/>
        <v>SKODAOCTAVIA</v>
      </c>
      <c r="B1352" s="117" t="s">
        <v>4345</v>
      </c>
      <c r="C1352" s="118" t="s">
        <v>4567</v>
      </c>
      <c r="D1352" s="119" t="s">
        <v>4467</v>
      </c>
      <c r="E1352" s="118" t="s">
        <v>4468</v>
      </c>
      <c r="F1352" s="117" t="s">
        <v>5748</v>
      </c>
      <c r="G1352" s="118" t="s">
        <v>4472</v>
      </c>
      <c r="H1352" s="120" t="str">
        <f t="shared" si="53"/>
        <v>08501003</v>
      </c>
      <c r="I1352" s="185">
        <v>0</v>
      </c>
    </row>
    <row r="1353" spans="1:9" hidden="1" x14ac:dyDescent="0.25">
      <c r="A1353" t="str">
        <f t="shared" si="52"/>
        <v>SKODAOCTAVIA COMBI</v>
      </c>
      <c r="B1353" s="117" t="s">
        <v>4345</v>
      </c>
      <c r="C1353" s="118" t="s">
        <v>4567</v>
      </c>
      <c r="D1353" s="119" t="s">
        <v>4467</v>
      </c>
      <c r="E1353" s="118" t="s">
        <v>4468</v>
      </c>
      <c r="F1353" s="117" t="s">
        <v>5752</v>
      </c>
      <c r="G1353" s="118" t="s">
        <v>4476</v>
      </c>
      <c r="H1353" s="120" t="str">
        <f t="shared" si="53"/>
        <v>08501009</v>
      </c>
      <c r="I1353" s="185">
        <v>0</v>
      </c>
    </row>
    <row r="1354" spans="1:9" hidden="1" x14ac:dyDescent="0.25">
      <c r="A1354" t="str">
        <f t="shared" si="52"/>
        <v xml:space="preserve">SKODAPRAKTIK </v>
      </c>
      <c r="B1354" s="117" t="s">
        <v>4345</v>
      </c>
      <c r="C1354" s="118" t="s">
        <v>4567</v>
      </c>
      <c r="D1354" s="119" t="s">
        <v>4454</v>
      </c>
      <c r="E1354" s="118" t="s">
        <v>4685</v>
      </c>
      <c r="F1354" s="117" t="s">
        <v>5753</v>
      </c>
      <c r="G1354" s="118" t="s">
        <v>4486</v>
      </c>
      <c r="H1354" s="120" t="str">
        <f t="shared" si="53"/>
        <v>08506008</v>
      </c>
      <c r="I1354" s="185">
        <v>0</v>
      </c>
    </row>
    <row r="1355" spans="1:9" hidden="1" x14ac:dyDescent="0.25">
      <c r="A1355" t="str">
        <f t="shared" si="52"/>
        <v>SKODASLX110KW</v>
      </c>
      <c r="B1355" s="117" t="s">
        <v>4345</v>
      </c>
      <c r="C1355" s="118" t="s">
        <v>4567</v>
      </c>
      <c r="D1355" s="119" t="s">
        <v>4467</v>
      </c>
      <c r="E1355" s="118" t="s">
        <v>4468</v>
      </c>
      <c r="F1355" s="117" t="s">
        <v>5749</v>
      </c>
      <c r="G1355" s="118" t="s">
        <v>4473</v>
      </c>
      <c r="H1355" s="120" t="str">
        <f t="shared" si="53"/>
        <v>08501004</v>
      </c>
      <c r="I1355" s="185">
        <v>0</v>
      </c>
    </row>
    <row r="1356" spans="1:9" hidden="1" x14ac:dyDescent="0.25">
      <c r="A1356" t="str">
        <f t="shared" si="52"/>
        <v>SKODASLX74KW</v>
      </c>
      <c r="B1356" s="117" t="s">
        <v>4345</v>
      </c>
      <c r="C1356" s="118" t="s">
        <v>4567</v>
      </c>
      <c r="D1356" s="119" t="s">
        <v>4467</v>
      </c>
      <c r="E1356" s="118" t="s">
        <v>4468</v>
      </c>
      <c r="F1356" s="117" t="s">
        <v>5750</v>
      </c>
      <c r="G1356" s="118" t="s">
        <v>4474</v>
      </c>
      <c r="H1356" s="120" t="str">
        <f t="shared" si="53"/>
        <v>08501005</v>
      </c>
      <c r="I1356" s="185">
        <v>0</v>
      </c>
    </row>
    <row r="1357" spans="1:9" hidden="1" x14ac:dyDescent="0.25">
      <c r="A1357" t="str">
        <f t="shared" si="52"/>
        <v>SKODASUPERB</v>
      </c>
      <c r="B1357" s="117" t="s">
        <v>4345</v>
      </c>
      <c r="C1357" s="118" t="s">
        <v>4567</v>
      </c>
      <c r="D1357" s="119" t="s">
        <v>4467</v>
      </c>
      <c r="E1357" s="118" t="s">
        <v>4468</v>
      </c>
      <c r="F1357" s="117" t="s">
        <v>5751</v>
      </c>
      <c r="G1357" s="118" t="s">
        <v>4483</v>
      </c>
      <c r="H1357" s="120" t="str">
        <f t="shared" si="53"/>
        <v>08501006</v>
      </c>
      <c r="I1357" s="185">
        <v>0</v>
      </c>
    </row>
    <row r="1358" spans="1:9" hidden="1" x14ac:dyDescent="0.25">
      <c r="A1358" t="str">
        <f t="shared" si="52"/>
        <v>STERLING360</v>
      </c>
      <c r="B1358" s="117" t="s">
        <v>4941</v>
      </c>
      <c r="C1358" s="118" t="s">
        <v>4690</v>
      </c>
      <c r="D1358" s="119" t="s">
        <v>4455</v>
      </c>
      <c r="E1358" s="118" t="s">
        <v>4693</v>
      </c>
      <c r="F1358" s="117" t="s">
        <v>5826</v>
      </c>
      <c r="G1358" s="118" t="s">
        <v>4483</v>
      </c>
      <c r="H1358" s="120" t="str">
        <f t="shared" si="53"/>
        <v>09708006</v>
      </c>
      <c r="I1358" s="185">
        <v>0</v>
      </c>
    </row>
    <row r="1359" spans="1:9" hidden="1" x14ac:dyDescent="0.25">
      <c r="A1359" t="str">
        <f t="shared" si="52"/>
        <v>STERLINGA95</v>
      </c>
      <c r="B1359" s="117" t="s">
        <v>4941</v>
      </c>
      <c r="C1359" s="118" t="s">
        <v>4553</v>
      </c>
      <c r="D1359" s="119" t="s">
        <v>2140</v>
      </c>
      <c r="E1359" s="118" t="s">
        <v>4571</v>
      </c>
      <c r="F1359" s="117" t="s">
        <v>5690</v>
      </c>
      <c r="G1359" s="118" t="s">
        <v>4469</v>
      </c>
      <c r="H1359" s="120" t="str">
        <f t="shared" si="53"/>
        <v>06609001</v>
      </c>
      <c r="I1359" s="185">
        <v>0</v>
      </c>
    </row>
    <row r="1360" spans="1:9" hidden="1" x14ac:dyDescent="0.25">
      <c r="A1360" t="str">
        <f t="shared" si="52"/>
        <v>STERLINGA9513</v>
      </c>
      <c r="B1360" s="117" t="s">
        <v>4941</v>
      </c>
      <c r="C1360" s="118" t="s">
        <v>4690</v>
      </c>
      <c r="D1360" s="119" t="s">
        <v>4456</v>
      </c>
      <c r="E1360" s="118" t="s">
        <v>4414</v>
      </c>
      <c r="F1360" s="117" t="s">
        <v>5870</v>
      </c>
      <c r="G1360" s="118" t="s">
        <v>4466</v>
      </c>
      <c r="H1360" s="120" t="str">
        <f t="shared" si="53"/>
        <v>09710002</v>
      </c>
      <c r="I1360" s="185">
        <v>0</v>
      </c>
    </row>
    <row r="1361" spans="1:9" hidden="1" x14ac:dyDescent="0.25">
      <c r="A1361" t="str">
        <f t="shared" si="52"/>
        <v>STERLINGAT9513</v>
      </c>
      <c r="B1361" s="117" t="s">
        <v>4941</v>
      </c>
      <c r="C1361" s="118" t="s">
        <v>4690</v>
      </c>
      <c r="D1361" s="119" t="s">
        <v>2140</v>
      </c>
      <c r="E1361" s="118" t="s">
        <v>4571</v>
      </c>
      <c r="F1361" s="117" t="s">
        <v>5865</v>
      </c>
      <c r="G1361" s="118" t="s">
        <v>4469</v>
      </c>
      <c r="H1361" s="120" t="str">
        <f t="shared" si="53"/>
        <v>09709001</v>
      </c>
      <c r="I1361" s="185">
        <v>0</v>
      </c>
    </row>
    <row r="1362" spans="1:9" hidden="1" x14ac:dyDescent="0.25">
      <c r="A1362" t="str">
        <f t="shared" si="52"/>
        <v>STERLINGLT7500</v>
      </c>
      <c r="B1362" s="117" t="s">
        <v>4941</v>
      </c>
      <c r="C1362" s="118" t="s">
        <v>4690</v>
      </c>
      <c r="D1362" s="119" t="s">
        <v>4376</v>
      </c>
      <c r="E1362" s="118" t="s">
        <v>4704</v>
      </c>
      <c r="F1362" s="117" t="s">
        <v>5873</v>
      </c>
      <c r="G1362" s="118" t="s">
        <v>4472</v>
      </c>
      <c r="H1362" s="120" t="str">
        <f t="shared" si="53"/>
        <v>09711003</v>
      </c>
      <c r="I1362" s="185">
        <v>0</v>
      </c>
    </row>
    <row r="1363" spans="1:9" hidden="1" x14ac:dyDescent="0.25">
      <c r="A1363" t="str">
        <f t="shared" si="52"/>
        <v>STERLINGLT8513</v>
      </c>
      <c r="B1363" s="117" t="s">
        <v>4941</v>
      </c>
      <c r="C1363" s="118" t="s">
        <v>4690</v>
      </c>
      <c r="D1363" s="119" t="s">
        <v>4376</v>
      </c>
      <c r="E1363" s="118" t="s">
        <v>4704</v>
      </c>
      <c r="F1363" s="117" t="s">
        <v>5874</v>
      </c>
      <c r="G1363" s="118" t="s">
        <v>4473</v>
      </c>
      <c r="H1363" s="120" t="str">
        <f t="shared" si="53"/>
        <v>09711004</v>
      </c>
      <c r="I1363" s="185">
        <v>0</v>
      </c>
    </row>
    <row r="1364" spans="1:9" hidden="1" x14ac:dyDescent="0.25">
      <c r="A1364" t="str">
        <f t="shared" si="52"/>
        <v>STERLINGLT9500</v>
      </c>
      <c r="B1364" s="117" t="s">
        <v>4941</v>
      </c>
      <c r="C1364" s="118" t="s">
        <v>4690</v>
      </c>
      <c r="D1364" s="119" t="s">
        <v>2140</v>
      </c>
      <c r="E1364" s="118" t="s">
        <v>4571</v>
      </c>
      <c r="F1364" s="117" t="s">
        <v>5867</v>
      </c>
      <c r="G1364" s="118" t="s">
        <v>4475</v>
      </c>
      <c r="H1364" s="120" t="str">
        <f t="shared" si="53"/>
        <v>09709007</v>
      </c>
      <c r="I1364" s="185">
        <v>0</v>
      </c>
    </row>
    <row r="1365" spans="1:9" hidden="1" x14ac:dyDescent="0.25">
      <c r="A1365" t="str">
        <f t="shared" si="52"/>
        <v>STERLINGTEREX</v>
      </c>
      <c r="B1365" s="117" t="s">
        <v>4941</v>
      </c>
      <c r="C1365" s="118" t="s">
        <v>4553</v>
      </c>
      <c r="D1365" s="119" t="s">
        <v>4969</v>
      </c>
      <c r="E1365" s="118" t="s">
        <v>4970</v>
      </c>
      <c r="F1365" s="117" t="s">
        <v>5691</v>
      </c>
      <c r="G1365" s="118" t="s">
        <v>4466</v>
      </c>
      <c r="H1365" s="120" t="str">
        <f t="shared" si="53"/>
        <v>06612002</v>
      </c>
      <c r="I1365" s="185">
        <v>0</v>
      </c>
    </row>
    <row r="1366" spans="1:9" hidden="1" x14ac:dyDescent="0.25">
      <c r="A1366" t="str">
        <f t="shared" si="52"/>
        <v>SUZUKIAERIO</v>
      </c>
      <c r="B1366" s="117" t="s">
        <v>4347</v>
      </c>
      <c r="C1366" s="118" t="s">
        <v>4569</v>
      </c>
      <c r="D1366" s="119" t="s">
        <v>4467</v>
      </c>
      <c r="E1366" s="118" t="s">
        <v>4468</v>
      </c>
      <c r="F1366" s="117" t="s">
        <v>5754</v>
      </c>
      <c r="G1366" s="118" t="s">
        <v>4469</v>
      </c>
      <c r="H1366" s="120" t="str">
        <f t="shared" si="53"/>
        <v>08801001</v>
      </c>
      <c r="I1366" s="185">
        <v>0</v>
      </c>
    </row>
    <row r="1367" spans="1:9" hidden="1" x14ac:dyDescent="0.25">
      <c r="A1367" t="str">
        <f t="shared" si="52"/>
        <v>SUZUKIALTO</v>
      </c>
      <c r="B1367" s="117" t="s">
        <v>4347</v>
      </c>
      <c r="C1367" s="118" t="s">
        <v>4569</v>
      </c>
      <c r="D1367" s="119" t="s">
        <v>4467</v>
      </c>
      <c r="E1367" s="118" t="s">
        <v>4468</v>
      </c>
      <c r="F1367" s="117" t="s">
        <v>5755</v>
      </c>
      <c r="G1367" s="118" t="s">
        <v>4472</v>
      </c>
      <c r="H1367" s="120" t="str">
        <f t="shared" si="53"/>
        <v>08801003</v>
      </c>
      <c r="I1367" s="185">
        <v>0</v>
      </c>
    </row>
    <row r="1368" spans="1:9" hidden="1" x14ac:dyDescent="0.25">
      <c r="A1368" t="str">
        <f t="shared" si="52"/>
        <v>SUZUKIAPV</v>
      </c>
      <c r="B1368" s="117" t="s">
        <v>4347</v>
      </c>
      <c r="C1368" s="118" t="s">
        <v>4569</v>
      </c>
      <c r="D1368" s="119" t="s">
        <v>4470</v>
      </c>
      <c r="E1368" s="118" t="s">
        <v>4471</v>
      </c>
      <c r="F1368" s="117" t="s">
        <v>5784</v>
      </c>
      <c r="G1368" s="118" t="s">
        <v>4893</v>
      </c>
      <c r="H1368" s="120" t="str">
        <f t="shared" si="53"/>
        <v>08802119</v>
      </c>
      <c r="I1368" s="185">
        <v>0</v>
      </c>
    </row>
    <row r="1369" spans="1:9" hidden="1" x14ac:dyDescent="0.25">
      <c r="A1369" t="str">
        <f t="shared" si="52"/>
        <v>SUZUKICARRY</v>
      </c>
      <c r="B1369" s="117" t="s">
        <v>4347</v>
      </c>
      <c r="C1369" s="118" t="s">
        <v>4569</v>
      </c>
      <c r="D1369" s="119" t="s">
        <v>4451</v>
      </c>
      <c r="E1369" s="118" t="s">
        <v>4487</v>
      </c>
      <c r="F1369" s="117" t="s">
        <v>5250</v>
      </c>
      <c r="G1369" s="118" t="s">
        <v>4891</v>
      </c>
      <c r="H1369" s="120" t="str">
        <f t="shared" si="53"/>
        <v>08813118</v>
      </c>
      <c r="I1369" s="185">
        <v>0</v>
      </c>
    </row>
    <row r="1370" spans="1:9" hidden="1" x14ac:dyDescent="0.25">
      <c r="A1370" t="str">
        <f t="shared" si="52"/>
        <v>SUZUKICELERIO</v>
      </c>
      <c r="B1370" s="117" t="s">
        <v>4347</v>
      </c>
      <c r="C1370" s="118" t="s">
        <v>4569</v>
      </c>
      <c r="D1370" s="119" t="s">
        <v>4467</v>
      </c>
      <c r="E1370" s="118" t="s">
        <v>4468</v>
      </c>
      <c r="F1370" s="117" t="s">
        <v>5756</v>
      </c>
      <c r="G1370" s="118" t="s">
        <v>4474</v>
      </c>
      <c r="H1370" s="120" t="str">
        <f t="shared" si="53"/>
        <v>08801005</v>
      </c>
      <c r="I1370" s="185">
        <v>0</v>
      </c>
    </row>
    <row r="1371" spans="1:9" hidden="1" x14ac:dyDescent="0.25">
      <c r="A1371" t="str">
        <f t="shared" si="52"/>
        <v>SUZUKICIAZ</v>
      </c>
      <c r="B1371" s="124" t="s">
        <v>4347</v>
      </c>
      <c r="C1371" s="124" t="s">
        <v>4569</v>
      </c>
      <c r="D1371" s="125" t="s">
        <v>4467</v>
      </c>
      <c r="E1371" s="124" t="s">
        <v>4468</v>
      </c>
      <c r="F1371" s="124" t="s">
        <v>6005</v>
      </c>
      <c r="G1371" s="124" t="s">
        <v>4919</v>
      </c>
      <c r="H1371" s="120" t="str">
        <f t="shared" si="53"/>
        <v>08801133</v>
      </c>
      <c r="I1371" s="185">
        <v>0</v>
      </c>
    </row>
    <row r="1372" spans="1:9" hidden="1" x14ac:dyDescent="0.25">
      <c r="A1372" t="str">
        <f t="shared" si="52"/>
        <v>SUZUKICJ-10 COUPE</v>
      </c>
      <c r="B1372" s="117" t="s">
        <v>4347</v>
      </c>
      <c r="C1372" s="118" t="s">
        <v>4569</v>
      </c>
      <c r="D1372" s="119" t="s">
        <v>4470</v>
      </c>
      <c r="E1372" s="118" t="s">
        <v>4471</v>
      </c>
      <c r="F1372" s="117" t="s">
        <v>5768</v>
      </c>
      <c r="G1372" s="118" t="s">
        <v>4511</v>
      </c>
      <c r="H1372" s="120" t="str">
        <f t="shared" si="53"/>
        <v>08802025</v>
      </c>
      <c r="I1372" s="185">
        <v>0</v>
      </c>
    </row>
    <row r="1373" spans="1:9" hidden="1" x14ac:dyDescent="0.25">
      <c r="A1373" t="str">
        <f t="shared" si="52"/>
        <v>SUZUKICUORE</v>
      </c>
      <c r="B1373" s="117" t="s">
        <v>4347</v>
      </c>
      <c r="C1373" s="118" t="s">
        <v>4569</v>
      </c>
      <c r="D1373" s="119" t="s">
        <v>4467</v>
      </c>
      <c r="E1373" s="118" t="s">
        <v>4468</v>
      </c>
      <c r="F1373" s="117" t="s">
        <v>4722</v>
      </c>
      <c r="G1373" s="118" t="s">
        <v>4483</v>
      </c>
      <c r="H1373" s="120" t="str">
        <f t="shared" si="53"/>
        <v>08801006</v>
      </c>
      <c r="I1373" s="185">
        <v>0</v>
      </c>
    </row>
    <row r="1374" spans="1:9" hidden="1" x14ac:dyDescent="0.25">
      <c r="A1374" t="str">
        <f t="shared" si="52"/>
        <v>SUZUKIESTEEM</v>
      </c>
      <c r="B1374" s="117" t="s">
        <v>4347</v>
      </c>
      <c r="C1374" s="118" t="s">
        <v>4569</v>
      </c>
      <c r="D1374" s="119" t="s">
        <v>4467</v>
      </c>
      <c r="E1374" s="118" t="s">
        <v>4468</v>
      </c>
      <c r="F1374" s="117" t="s">
        <v>5757</v>
      </c>
      <c r="G1374" s="118" t="s">
        <v>4475</v>
      </c>
      <c r="H1374" s="120" t="str">
        <f t="shared" si="53"/>
        <v>08801007</v>
      </c>
      <c r="I1374" s="185">
        <v>0</v>
      </c>
    </row>
    <row r="1375" spans="1:9" hidden="1" x14ac:dyDescent="0.25">
      <c r="A1375" t="str">
        <f t="shared" si="52"/>
        <v xml:space="preserve">SUZUKIF410 </v>
      </c>
      <c r="B1375" s="117" t="s">
        <v>4347</v>
      </c>
      <c r="C1375" s="118" t="s">
        <v>4569</v>
      </c>
      <c r="D1375" s="119" t="s">
        <v>4467</v>
      </c>
      <c r="E1375" s="118" t="s">
        <v>4468</v>
      </c>
      <c r="F1375" s="117" t="s">
        <v>5758</v>
      </c>
      <c r="G1375" s="118" t="s">
        <v>4486</v>
      </c>
      <c r="H1375" s="120" t="str">
        <f t="shared" si="53"/>
        <v>08801008</v>
      </c>
      <c r="I1375" s="185">
        <v>0</v>
      </c>
    </row>
    <row r="1376" spans="1:9" hidden="1" x14ac:dyDescent="0.25">
      <c r="A1376" t="str">
        <f t="shared" si="52"/>
        <v xml:space="preserve">SUZUKIFLX JEEP </v>
      </c>
      <c r="B1376" s="117" t="s">
        <v>4347</v>
      </c>
      <c r="C1376" s="118" t="s">
        <v>4569</v>
      </c>
      <c r="D1376" s="119" t="s">
        <v>4470</v>
      </c>
      <c r="E1376" s="118" t="s">
        <v>4471</v>
      </c>
      <c r="F1376" s="117" t="s">
        <v>5769</v>
      </c>
      <c r="G1376" s="118" t="s">
        <v>4512</v>
      </c>
      <c r="H1376" s="120" t="str">
        <f t="shared" si="53"/>
        <v>08802026</v>
      </c>
      <c r="I1376" s="185">
        <v>0</v>
      </c>
    </row>
    <row r="1377" spans="1:9" hidden="1" x14ac:dyDescent="0.25">
      <c r="A1377" t="str">
        <f t="shared" si="52"/>
        <v xml:space="preserve">SUZUKIFORENZA </v>
      </c>
      <c r="B1377" s="117" t="s">
        <v>4347</v>
      </c>
      <c r="C1377" s="118" t="s">
        <v>4569</v>
      </c>
      <c r="D1377" s="119" t="s">
        <v>4467</v>
      </c>
      <c r="E1377" s="118" t="s">
        <v>4468</v>
      </c>
      <c r="F1377" s="117" t="s">
        <v>5759</v>
      </c>
      <c r="G1377" s="118" t="s">
        <v>4476</v>
      </c>
      <c r="H1377" s="120" t="str">
        <f t="shared" si="53"/>
        <v>08801009</v>
      </c>
      <c r="I1377" s="185">
        <v>0</v>
      </c>
    </row>
    <row r="1378" spans="1:9" hidden="1" x14ac:dyDescent="0.25">
      <c r="A1378" t="str">
        <f t="shared" si="52"/>
        <v xml:space="preserve">SUZUKIFORZA </v>
      </c>
      <c r="B1378" s="117" t="s">
        <v>4347</v>
      </c>
      <c r="C1378" s="118" t="s">
        <v>4569</v>
      </c>
      <c r="D1378" s="119" t="s">
        <v>4467</v>
      </c>
      <c r="E1378" s="118" t="s">
        <v>4468</v>
      </c>
      <c r="F1378" s="117" t="s">
        <v>5760</v>
      </c>
      <c r="G1378" s="118" t="s">
        <v>4504</v>
      </c>
      <c r="H1378" s="120" t="str">
        <f t="shared" si="53"/>
        <v>08801010</v>
      </c>
      <c r="I1378" s="185">
        <v>0</v>
      </c>
    </row>
    <row r="1379" spans="1:9" hidden="1" x14ac:dyDescent="0.25">
      <c r="A1379" t="str">
        <f t="shared" si="52"/>
        <v xml:space="preserve">SUZUKIFRONTE </v>
      </c>
      <c r="B1379" s="117" t="s">
        <v>4347</v>
      </c>
      <c r="C1379" s="118" t="s">
        <v>4569</v>
      </c>
      <c r="D1379" s="119" t="s">
        <v>4467</v>
      </c>
      <c r="E1379" s="118" t="s">
        <v>4468</v>
      </c>
      <c r="F1379" s="117" t="s">
        <v>5761</v>
      </c>
      <c r="G1379" s="118" t="s">
        <v>4492</v>
      </c>
      <c r="H1379" s="120" t="str">
        <f t="shared" si="53"/>
        <v>08801011</v>
      </c>
      <c r="I1379" s="185">
        <v>0</v>
      </c>
    </row>
    <row r="1380" spans="1:9" hidden="1" x14ac:dyDescent="0.25">
      <c r="A1380" t="str">
        <f t="shared" si="52"/>
        <v>SUZUKIGEO TRACKER</v>
      </c>
      <c r="B1380" s="117" t="s">
        <v>4347</v>
      </c>
      <c r="C1380" s="118" t="s">
        <v>4569</v>
      </c>
      <c r="D1380" s="119" t="s">
        <v>4470</v>
      </c>
      <c r="E1380" s="118" t="s">
        <v>4471</v>
      </c>
      <c r="F1380" s="117" t="s">
        <v>4696</v>
      </c>
      <c r="G1380" s="118" t="s">
        <v>4513</v>
      </c>
      <c r="H1380" s="120" t="str">
        <f t="shared" si="53"/>
        <v>08802027</v>
      </c>
      <c r="I1380" s="185">
        <v>0</v>
      </c>
    </row>
    <row r="1381" spans="1:9" hidden="1" x14ac:dyDescent="0.25">
      <c r="A1381" t="str">
        <f t="shared" si="52"/>
        <v>SUZUKIGRAND VITARA</v>
      </c>
      <c r="B1381" s="117" t="s">
        <v>4347</v>
      </c>
      <c r="C1381" s="118" t="s">
        <v>4569</v>
      </c>
      <c r="D1381" s="119" t="s">
        <v>4470</v>
      </c>
      <c r="E1381" s="118" t="s">
        <v>4471</v>
      </c>
      <c r="F1381" s="117" t="s">
        <v>5770</v>
      </c>
      <c r="G1381" s="118" t="s">
        <v>4514</v>
      </c>
      <c r="H1381" s="120" t="str">
        <f t="shared" si="53"/>
        <v>08802028</v>
      </c>
      <c r="I1381" s="185">
        <v>0</v>
      </c>
    </row>
    <row r="1382" spans="1:9" hidden="1" x14ac:dyDescent="0.25">
      <c r="A1382" t="str">
        <f t="shared" si="52"/>
        <v>SUZUKIJIMNY</v>
      </c>
      <c r="B1382" s="117" t="s">
        <v>4347</v>
      </c>
      <c r="C1382" s="118" t="s">
        <v>4569</v>
      </c>
      <c r="D1382" s="119" t="s">
        <v>4470</v>
      </c>
      <c r="E1382" s="118" t="s">
        <v>4471</v>
      </c>
      <c r="F1382" s="117" t="s">
        <v>5771</v>
      </c>
      <c r="G1382" s="118" t="s">
        <v>4516</v>
      </c>
      <c r="H1382" s="120" t="str">
        <f t="shared" si="53"/>
        <v>08802030</v>
      </c>
      <c r="I1382" s="185">
        <v>0</v>
      </c>
    </row>
    <row r="1383" spans="1:9" hidden="1" x14ac:dyDescent="0.25">
      <c r="A1383" t="str">
        <f t="shared" si="52"/>
        <v>SUZUKIKIZASHI</v>
      </c>
      <c r="B1383" s="117" t="s">
        <v>4347</v>
      </c>
      <c r="C1383" s="118" t="s">
        <v>4569</v>
      </c>
      <c r="D1383" s="119" t="s">
        <v>4467</v>
      </c>
      <c r="E1383" s="118" t="s">
        <v>4468</v>
      </c>
      <c r="F1383" s="117" t="s">
        <v>5767</v>
      </c>
      <c r="G1383" s="118" t="s">
        <v>4909</v>
      </c>
      <c r="H1383" s="120" t="str">
        <f t="shared" si="53"/>
        <v>08801129</v>
      </c>
      <c r="I1383" s="185">
        <v>0</v>
      </c>
    </row>
    <row r="1384" spans="1:9" hidden="1" x14ac:dyDescent="0.25">
      <c r="A1384" t="str">
        <f t="shared" si="52"/>
        <v xml:space="preserve">SUZUKILIANA </v>
      </c>
      <c r="B1384" s="117" t="s">
        <v>4347</v>
      </c>
      <c r="C1384" s="118" t="s">
        <v>4569</v>
      </c>
      <c r="D1384" s="119" t="s">
        <v>4467</v>
      </c>
      <c r="E1384" s="118" t="s">
        <v>4468</v>
      </c>
      <c r="F1384" s="117" t="s">
        <v>5762</v>
      </c>
      <c r="G1384" s="118" t="s">
        <v>4497</v>
      </c>
      <c r="H1384" s="120" t="str">
        <f t="shared" si="53"/>
        <v>08801015</v>
      </c>
      <c r="I1384" s="185">
        <v>0</v>
      </c>
    </row>
    <row r="1385" spans="1:9" hidden="1" x14ac:dyDescent="0.25">
      <c r="A1385" t="str">
        <f t="shared" si="52"/>
        <v>SUZUKILX75</v>
      </c>
      <c r="B1385" s="117" t="s">
        <v>4347</v>
      </c>
      <c r="C1385" s="118" t="s">
        <v>4569</v>
      </c>
      <c r="D1385" s="119" t="s">
        <v>4470</v>
      </c>
      <c r="E1385" s="118" t="s">
        <v>4471</v>
      </c>
      <c r="F1385" s="117" t="s">
        <v>5772</v>
      </c>
      <c r="G1385" s="118" t="s">
        <v>4518</v>
      </c>
      <c r="H1385" s="120" t="str">
        <f t="shared" si="53"/>
        <v>08802032</v>
      </c>
      <c r="I1385" s="185">
        <v>0</v>
      </c>
    </row>
    <row r="1386" spans="1:9" hidden="1" x14ac:dyDescent="0.25">
      <c r="A1386" t="str">
        <f t="shared" si="52"/>
        <v xml:space="preserve">SUZUKIMARUTI </v>
      </c>
      <c r="B1386" s="117" t="s">
        <v>4347</v>
      </c>
      <c r="C1386" s="118" t="s">
        <v>4569</v>
      </c>
      <c r="D1386" s="119" t="s">
        <v>4467</v>
      </c>
      <c r="E1386" s="118" t="s">
        <v>4468</v>
      </c>
      <c r="F1386" s="117" t="s">
        <v>5763</v>
      </c>
      <c r="G1386" s="118" t="s">
        <v>4498</v>
      </c>
      <c r="H1386" s="120" t="str">
        <f t="shared" si="53"/>
        <v>08801016</v>
      </c>
      <c r="I1386" s="185">
        <v>0</v>
      </c>
    </row>
    <row r="1387" spans="1:9" hidden="1" x14ac:dyDescent="0.25">
      <c r="A1387" t="str">
        <f t="shared" si="52"/>
        <v>SUZUKINEW ALTO</v>
      </c>
      <c r="B1387" s="117" t="s">
        <v>4347</v>
      </c>
      <c r="C1387" s="118" t="s">
        <v>4569</v>
      </c>
      <c r="D1387" s="119" t="s">
        <v>4467</v>
      </c>
      <c r="E1387" s="118" t="s">
        <v>4468</v>
      </c>
      <c r="F1387" s="117" t="s">
        <v>5989</v>
      </c>
      <c r="G1387" s="118" t="s">
        <v>4472</v>
      </c>
      <c r="H1387" s="120" t="str">
        <f t="shared" si="53"/>
        <v>08801003</v>
      </c>
      <c r="I1387" s="185">
        <v>0</v>
      </c>
    </row>
    <row r="1388" spans="1:9" hidden="1" x14ac:dyDescent="0.25">
      <c r="A1388" t="str">
        <f t="shared" si="52"/>
        <v>SUZUKINEW CELERIO</v>
      </c>
      <c r="B1388" s="124" t="s">
        <v>4347</v>
      </c>
      <c r="C1388" s="124" t="s">
        <v>4569</v>
      </c>
      <c r="D1388" s="125" t="s">
        <v>4467</v>
      </c>
      <c r="E1388" s="124" t="s">
        <v>4468</v>
      </c>
      <c r="F1388" s="124" t="s">
        <v>6009</v>
      </c>
      <c r="G1388" s="124" t="s">
        <v>4869</v>
      </c>
      <c r="H1388" s="120" t="str">
        <f t="shared" si="53"/>
        <v>08801134</v>
      </c>
      <c r="I1388" s="185">
        <v>0</v>
      </c>
    </row>
    <row r="1389" spans="1:9" hidden="1" x14ac:dyDescent="0.25">
      <c r="A1389" t="str">
        <f t="shared" si="52"/>
        <v>SUZUKINEW SWIFT</v>
      </c>
      <c r="B1389" s="117" t="s">
        <v>4347</v>
      </c>
      <c r="C1389" s="118" t="s">
        <v>4569</v>
      </c>
      <c r="D1389" s="119" t="s">
        <v>4467</v>
      </c>
      <c r="E1389" s="118" t="s">
        <v>4468</v>
      </c>
      <c r="F1389" s="117" t="s">
        <v>5764</v>
      </c>
      <c r="G1389" s="118" t="s">
        <v>4508</v>
      </c>
      <c r="H1389" s="120" t="str">
        <f t="shared" si="53"/>
        <v>08801021</v>
      </c>
      <c r="I1389" s="185">
        <v>0</v>
      </c>
    </row>
    <row r="1390" spans="1:9" hidden="1" x14ac:dyDescent="0.25">
      <c r="A1390" t="str">
        <f t="shared" si="52"/>
        <v>SUZUKIRENO</v>
      </c>
      <c r="B1390" s="117" t="s">
        <v>4347</v>
      </c>
      <c r="C1390" s="118" t="s">
        <v>4569</v>
      </c>
      <c r="D1390" s="119" t="s">
        <v>4467</v>
      </c>
      <c r="E1390" s="118" t="s">
        <v>4468</v>
      </c>
      <c r="F1390" s="117" t="s">
        <v>5926</v>
      </c>
      <c r="G1390" s="118" t="s">
        <v>4903</v>
      </c>
      <c r="H1390" s="120" t="str">
        <f t="shared" si="53"/>
        <v>08801125</v>
      </c>
      <c r="I1390" s="185">
        <v>0</v>
      </c>
    </row>
    <row r="1391" spans="1:9" hidden="1" x14ac:dyDescent="0.25">
      <c r="A1391" t="str">
        <f t="shared" si="52"/>
        <v>SUZUKISAMURAI</v>
      </c>
      <c r="B1391" s="117" t="s">
        <v>4347</v>
      </c>
      <c r="C1391" s="118" t="s">
        <v>4569</v>
      </c>
      <c r="D1391" s="119" t="s">
        <v>4470</v>
      </c>
      <c r="E1391" s="118" t="s">
        <v>4471</v>
      </c>
      <c r="F1391" s="117" t="s">
        <v>5773</v>
      </c>
      <c r="G1391" s="118" t="s">
        <v>4519</v>
      </c>
      <c r="H1391" s="120" t="str">
        <f t="shared" si="53"/>
        <v>08802033</v>
      </c>
      <c r="I1391" s="185">
        <v>0</v>
      </c>
    </row>
    <row r="1392" spans="1:9" hidden="1" x14ac:dyDescent="0.25">
      <c r="A1392" t="str">
        <f t="shared" si="52"/>
        <v>SUZUKISCOURY</v>
      </c>
      <c r="B1392" s="117" t="s">
        <v>4347</v>
      </c>
      <c r="C1392" s="118" t="s">
        <v>4569</v>
      </c>
      <c r="D1392" s="119" t="s">
        <v>4470</v>
      </c>
      <c r="E1392" s="118" t="s">
        <v>4471</v>
      </c>
      <c r="F1392" s="117" t="s">
        <v>5774</v>
      </c>
      <c r="G1392" s="118" t="s">
        <v>4520</v>
      </c>
      <c r="H1392" s="120" t="str">
        <f t="shared" si="53"/>
        <v>08802034</v>
      </c>
      <c r="I1392" s="185">
        <v>0</v>
      </c>
    </row>
    <row r="1393" spans="1:9" hidden="1" x14ac:dyDescent="0.25">
      <c r="A1393" t="str">
        <f t="shared" si="52"/>
        <v>SUZUKISIDECHI</v>
      </c>
      <c r="B1393" s="117" t="s">
        <v>4347</v>
      </c>
      <c r="C1393" s="118" t="s">
        <v>4569</v>
      </c>
      <c r="D1393" s="119" t="s">
        <v>4470</v>
      </c>
      <c r="E1393" s="118" t="s">
        <v>4471</v>
      </c>
      <c r="F1393" s="117" t="s">
        <v>5775</v>
      </c>
      <c r="G1393" s="118" t="s">
        <v>4521</v>
      </c>
      <c r="H1393" s="120" t="str">
        <f t="shared" si="53"/>
        <v>08802035</v>
      </c>
      <c r="I1393" s="185">
        <v>0</v>
      </c>
    </row>
    <row r="1394" spans="1:9" hidden="1" x14ac:dyDescent="0.25">
      <c r="A1394" t="str">
        <f t="shared" si="52"/>
        <v>SUZUKISIDEKICK</v>
      </c>
      <c r="B1394" s="117" t="s">
        <v>4347</v>
      </c>
      <c r="C1394" s="118" t="s">
        <v>4569</v>
      </c>
      <c r="D1394" s="119" t="s">
        <v>4470</v>
      </c>
      <c r="E1394" s="118" t="s">
        <v>4471</v>
      </c>
      <c r="F1394" s="117" t="s">
        <v>5776</v>
      </c>
      <c r="G1394" s="118" t="s">
        <v>4523</v>
      </c>
      <c r="H1394" s="120" t="str">
        <f t="shared" si="53"/>
        <v>08802036</v>
      </c>
      <c r="I1394" s="185">
        <v>0</v>
      </c>
    </row>
    <row r="1395" spans="1:9" hidden="1" x14ac:dyDescent="0.25">
      <c r="A1395" t="str">
        <f t="shared" si="52"/>
        <v>SUZUKISJ</v>
      </c>
      <c r="B1395" s="117" t="s">
        <v>4347</v>
      </c>
      <c r="C1395" s="118" t="s">
        <v>4569</v>
      </c>
      <c r="D1395" s="119" t="s">
        <v>4470</v>
      </c>
      <c r="E1395" s="118" t="s">
        <v>4471</v>
      </c>
      <c r="F1395" s="117" t="s">
        <v>5783</v>
      </c>
      <c r="G1395" s="118" t="s">
        <v>4884</v>
      </c>
      <c r="H1395" s="120" t="str">
        <f t="shared" si="53"/>
        <v>08802114</v>
      </c>
      <c r="I1395" s="185">
        <v>0</v>
      </c>
    </row>
    <row r="1396" spans="1:9" hidden="1" x14ac:dyDescent="0.25">
      <c r="A1396" t="str">
        <f t="shared" si="52"/>
        <v>SUZUKISJ410</v>
      </c>
      <c r="B1396" s="117" t="s">
        <v>4347</v>
      </c>
      <c r="C1396" s="118" t="s">
        <v>4569</v>
      </c>
      <c r="D1396" s="119" t="s">
        <v>4470</v>
      </c>
      <c r="E1396" s="118" t="s">
        <v>4471</v>
      </c>
      <c r="F1396" s="117" t="s">
        <v>5777</v>
      </c>
      <c r="G1396" s="118" t="s">
        <v>4526</v>
      </c>
      <c r="H1396" s="120" t="str">
        <f t="shared" si="53"/>
        <v>08802039</v>
      </c>
      <c r="I1396" s="185">
        <v>0</v>
      </c>
    </row>
    <row r="1397" spans="1:9" hidden="1" x14ac:dyDescent="0.25">
      <c r="A1397" t="str">
        <f t="shared" si="52"/>
        <v>SUZUKISJ413</v>
      </c>
      <c r="B1397" s="117" t="s">
        <v>4347</v>
      </c>
      <c r="C1397" s="118" t="s">
        <v>4569</v>
      </c>
      <c r="D1397" s="119" t="s">
        <v>4470</v>
      </c>
      <c r="E1397" s="118" t="s">
        <v>4471</v>
      </c>
      <c r="F1397" s="117" t="s">
        <v>5778</v>
      </c>
      <c r="G1397" s="118" t="s">
        <v>4528</v>
      </c>
      <c r="H1397" s="120" t="str">
        <f t="shared" si="53"/>
        <v>08802040</v>
      </c>
      <c r="I1397" s="185">
        <v>0</v>
      </c>
    </row>
    <row r="1398" spans="1:9" hidden="1" x14ac:dyDescent="0.25">
      <c r="A1398" t="str">
        <f t="shared" si="52"/>
        <v xml:space="preserve">SUZUKISK 408 </v>
      </c>
      <c r="B1398" s="117" t="s">
        <v>4347</v>
      </c>
      <c r="C1398" s="118" t="s">
        <v>4569</v>
      </c>
      <c r="D1398" s="119" t="s">
        <v>4451</v>
      </c>
      <c r="E1398" s="118" t="s">
        <v>4487</v>
      </c>
      <c r="F1398" s="117" t="s">
        <v>5785</v>
      </c>
      <c r="G1398" s="118" t="s">
        <v>4896</v>
      </c>
      <c r="H1398" s="120" t="str">
        <f t="shared" si="53"/>
        <v>08813121</v>
      </c>
      <c r="I1398" s="185">
        <v>0</v>
      </c>
    </row>
    <row r="1399" spans="1:9" hidden="1" x14ac:dyDescent="0.25">
      <c r="A1399" t="str">
        <f t="shared" si="52"/>
        <v>SUZUKIST90</v>
      </c>
      <c r="B1399" s="117" t="s">
        <v>4347</v>
      </c>
      <c r="C1399" s="118" t="s">
        <v>4569</v>
      </c>
      <c r="D1399" s="119" t="s">
        <v>4451</v>
      </c>
      <c r="E1399" s="118" t="s">
        <v>4487</v>
      </c>
      <c r="F1399" s="117" t="s">
        <v>5786</v>
      </c>
      <c r="G1399" s="118" t="s">
        <v>4898</v>
      </c>
      <c r="H1399" s="120" t="str">
        <f t="shared" si="53"/>
        <v>08813122</v>
      </c>
      <c r="I1399" s="185">
        <v>0</v>
      </c>
    </row>
    <row r="1400" spans="1:9" hidden="1" x14ac:dyDescent="0.25">
      <c r="A1400" t="str">
        <f t="shared" si="52"/>
        <v>SUZUKISUPER CARRY</v>
      </c>
      <c r="B1400" s="117" t="s">
        <v>4347</v>
      </c>
      <c r="C1400" s="118" t="s">
        <v>4569</v>
      </c>
      <c r="D1400" s="119" t="s">
        <v>4451</v>
      </c>
      <c r="E1400" s="118" t="s">
        <v>4487</v>
      </c>
      <c r="F1400" s="117" t="s">
        <v>5787</v>
      </c>
      <c r="G1400" s="118" t="s">
        <v>4900</v>
      </c>
      <c r="H1400" s="120" t="str">
        <f t="shared" si="53"/>
        <v>08813123</v>
      </c>
      <c r="I1400" s="185">
        <v>0</v>
      </c>
    </row>
    <row r="1401" spans="1:9" hidden="1" x14ac:dyDescent="0.25">
      <c r="A1401" t="str">
        <f t="shared" si="52"/>
        <v>SUZUKISWIFT</v>
      </c>
      <c r="B1401" s="117" t="s">
        <v>4347</v>
      </c>
      <c r="C1401" s="118" t="s">
        <v>4569</v>
      </c>
      <c r="D1401" s="119" t="s">
        <v>4467</v>
      </c>
      <c r="E1401" s="118" t="s">
        <v>4468</v>
      </c>
      <c r="F1401" s="117" t="s">
        <v>5165</v>
      </c>
      <c r="G1401" s="118" t="s">
        <v>4508</v>
      </c>
      <c r="H1401" s="120" t="str">
        <f t="shared" si="53"/>
        <v>08801021</v>
      </c>
      <c r="I1401" s="185">
        <v>0</v>
      </c>
    </row>
    <row r="1402" spans="1:9" hidden="1" x14ac:dyDescent="0.25">
      <c r="A1402" t="str">
        <f t="shared" si="52"/>
        <v>SUZUKISX4</v>
      </c>
      <c r="B1402" s="117" t="s">
        <v>4347</v>
      </c>
      <c r="C1402" s="118" t="s">
        <v>4569</v>
      </c>
      <c r="D1402" s="119" t="s">
        <v>4470</v>
      </c>
      <c r="E1402" s="118" t="s">
        <v>4471</v>
      </c>
      <c r="F1402" s="117" t="s">
        <v>5779</v>
      </c>
      <c r="G1402" s="118" t="s">
        <v>4529</v>
      </c>
      <c r="H1402" s="120" t="str">
        <f t="shared" si="53"/>
        <v>08802041</v>
      </c>
      <c r="I1402" s="185">
        <v>0</v>
      </c>
    </row>
    <row r="1403" spans="1:9" hidden="1" x14ac:dyDescent="0.25">
      <c r="A1403" t="str">
        <f t="shared" si="52"/>
        <v xml:space="preserve">SUZUKIVAN 322 </v>
      </c>
      <c r="B1403" s="117" t="s">
        <v>4347</v>
      </c>
      <c r="C1403" s="118" t="s">
        <v>4569</v>
      </c>
      <c r="D1403" s="119" t="s">
        <v>4451</v>
      </c>
      <c r="E1403" s="118" t="s">
        <v>4487</v>
      </c>
      <c r="F1403" s="117" t="s">
        <v>5788</v>
      </c>
      <c r="G1403" s="118" t="s">
        <v>4902</v>
      </c>
      <c r="H1403" s="120" t="str">
        <f t="shared" si="53"/>
        <v>08813124</v>
      </c>
      <c r="I1403" s="185">
        <v>0</v>
      </c>
    </row>
    <row r="1404" spans="1:9" hidden="1" x14ac:dyDescent="0.25">
      <c r="A1404" t="str">
        <f t="shared" si="52"/>
        <v>SUZUKIVITARA</v>
      </c>
      <c r="B1404" s="117" t="s">
        <v>4347</v>
      </c>
      <c r="C1404" s="118" t="s">
        <v>4569</v>
      </c>
      <c r="D1404" s="119" t="s">
        <v>4470</v>
      </c>
      <c r="E1404" s="118" t="s">
        <v>4471</v>
      </c>
      <c r="F1404" s="117" t="s">
        <v>5780</v>
      </c>
      <c r="G1404" s="118" t="s">
        <v>4530</v>
      </c>
      <c r="H1404" s="120" t="str">
        <f t="shared" si="53"/>
        <v>08802042</v>
      </c>
      <c r="I1404" s="185">
        <v>0</v>
      </c>
    </row>
    <row r="1405" spans="1:9" hidden="1" x14ac:dyDescent="0.25">
      <c r="A1405" t="str">
        <f t="shared" si="52"/>
        <v>SUZUKIWAGON</v>
      </c>
      <c r="B1405" s="117" t="s">
        <v>4347</v>
      </c>
      <c r="C1405" s="118" t="s">
        <v>4569</v>
      </c>
      <c r="D1405" s="119" t="s">
        <v>4467</v>
      </c>
      <c r="E1405" s="118" t="s">
        <v>4468</v>
      </c>
      <c r="F1405" s="117" t="s">
        <v>5765</v>
      </c>
      <c r="G1405" s="118" t="s">
        <v>4602</v>
      </c>
      <c r="H1405" s="120" t="str">
        <f t="shared" si="53"/>
        <v>08801022</v>
      </c>
      <c r="I1405" s="185">
        <v>0</v>
      </c>
    </row>
    <row r="1406" spans="1:9" hidden="1" x14ac:dyDescent="0.25">
      <c r="A1406" t="str">
        <f t="shared" ref="A1406:A1470" si="54">CONCATENATE(B1406,F1406)</f>
        <v>SUZUKIWAGON R</v>
      </c>
      <c r="B1406" s="117" t="s">
        <v>4347</v>
      </c>
      <c r="C1406" s="118" t="s">
        <v>4569</v>
      </c>
      <c r="D1406" s="119" t="s">
        <v>4470</v>
      </c>
      <c r="E1406" s="118" t="s">
        <v>4471</v>
      </c>
      <c r="F1406" s="117" t="s">
        <v>5781</v>
      </c>
      <c r="G1406" s="118" t="s">
        <v>4531</v>
      </c>
      <c r="H1406" s="120" t="str">
        <f t="shared" si="53"/>
        <v>08802043</v>
      </c>
      <c r="I1406" s="185">
        <v>0</v>
      </c>
    </row>
    <row r="1407" spans="1:9" hidden="1" x14ac:dyDescent="0.25">
      <c r="A1407" t="str">
        <f t="shared" si="54"/>
        <v xml:space="preserve">SUZUKIX90 </v>
      </c>
      <c r="B1407" s="117" t="s">
        <v>4347</v>
      </c>
      <c r="C1407" s="118" t="s">
        <v>4569</v>
      </c>
      <c r="D1407" s="119" t="s">
        <v>4467</v>
      </c>
      <c r="E1407" s="118" t="s">
        <v>4468</v>
      </c>
      <c r="F1407" s="117" t="s">
        <v>5766</v>
      </c>
      <c r="G1407" s="118" t="s">
        <v>4509</v>
      </c>
      <c r="H1407" s="120" t="str">
        <f t="shared" si="53"/>
        <v>08801023</v>
      </c>
      <c r="I1407" s="185">
        <v>0</v>
      </c>
    </row>
    <row r="1408" spans="1:9" hidden="1" x14ac:dyDescent="0.25">
      <c r="A1408" t="str">
        <f t="shared" si="54"/>
        <v>SUZUKIXL7</v>
      </c>
      <c r="B1408" s="117" t="s">
        <v>4347</v>
      </c>
      <c r="C1408" s="118" t="s">
        <v>4569</v>
      </c>
      <c r="D1408" s="119" t="s">
        <v>4470</v>
      </c>
      <c r="E1408" s="118" t="s">
        <v>4471</v>
      </c>
      <c r="F1408" s="117" t="s">
        <v>5782</v>
      </c>
      <c r="G1408" s="118" t="s">
        <v>4532</v>
      </c>
      <c r="H1408" s="120" t="str">
        <f t="shared" si="53"/>
        <v>08802044</v>
      </c>
      <c r="I1408" s="185">
        <v>0</v>
      </c>
    </row>
    <row r="1409" spans="1:9" x14ac:dyDescent="0.25">
      <c r="A1409" t="str">
        <f t="shared" si="54"/>
        <v xml:space="preserve">TOYOTA1000 PICK-UP </v>
      </c>
      <c r="B1409" s="117" t="s">
        <v>4348</v>
      </c>
      <c r="C1409" s="118" t="s">
        <v>4548</v>
      </c>
      <c r="D1409" s="119" t="s">
        <v>4373</v>
      </c>
      <c r="E1409" s="118" t="s">
        <v>4481</v>
      </c>
      <c r="F1409" s="117" t="s">
        <v>5800</v>
      </c>
      <c r="G1409" s="118" t="s">
        <v>4504</v>
      </c>
      <c r="H1409" s="120" t="str">
        <f t="shared" si="53"/>
        <v>09005010</v>
      </c>
      <c r="I1409" s="185">
        <v>0</v>
      </c>
    </row>
    <row r="1410" spans="1:9" x14ac:dyDescent="0.25">
      <c r="A1410" t="str">
        <f t="shared" si="54"/>
        <v>TOYOTA4RUNNER</v>
      </c>
      <c r="B1410" s="117" t="s">
        <v>4348</v>
      </c>
      <c r="C1410" s="118" t="s">
        <v>4548</v>
      </c>
      <c r="D1410" s="119" t="s">
        <v>4470</v>
      </c>
      <c r="E1410" s="118" t="s">
        <v>4471</v>
      </c>
      <c r="F1410" s="117" t="s">
        <v>5794</v>
      </c>
      <c r="G1410" s="118" t="s">
        <v>4494</v>
      </c>
      <c r="H1410" s="120" t="str">
        <f t="shared" ref="H1410:H1474" si="55">CONCATENATE(C1410,E1410,G1410)</f>
        <v>09002014</v>
      </c>
      <c r="I1410" s="185">
        <v>0</v>
      </c>
    </row>
    <row r="1411" spans="1:9" x14ac:dyDescent="0.25">
      <c r="A1411" t="str">
        <f t="shared" si="54"/>
        <v xml:space="preserve">TOYOTA62-8FD25 </v>
      </c>
      <c r="B1411" s="117" t="s">
        <v>4348</v>
      </c>
      <c r="C1411" s="118" t="s">
        <v>4548</v>
      </c>
      <c r="D1411" s="119" t="s">
        <v>4454</v>
      </c>
      <c r="E1411" s="118" t="s">
        <v>4685</v>
      </c>
      <c r="F1411" s="117" t="s">
        <v>5806</v>
      </c>
      <c r="G1411" s="118" t="s">
        <v>4498</v>
      </c>
      <c r="H1411" s="120" t="str">
        <f t="shared" si="55"/>
        <v>09006016</v>
      </c>
      <c r="I1411" s="185">
        <v>0</v>
      </c>
    </row>
    <row r="1412" spans="1:9" x14ac:dyDescent="0.25">
      <c r="A1412" t="str">
        <f t="shared" si="54"/>
        <v>TOYOTAAGYA</v>
      </c>
      <c r="B1412" s="117" t="s">
        <v>4348</v>
      </c>
      <c r="C1412" s="118" t="s">
        <v>4548</v>
      </c>
      <c r="D1412" s="119" t="s">
        <v>4467</v>
      </c>
      <c r="E1412" s="118" t="s">
        <v>4468</v>
      </c>
      <c r="F1412" s="117" t="s">
        <v>6084</v>
      </c>
      <c r="G1412" s="118" t="s">
        <v>4501</v>
      </c>
      <c r="H1412" s="120" t="str">
        <f t="shared" si="55"/>
        <v>09001120</v>
      </c>
      <c r="I1412" s="185">
        <v>0</v>
      </c>
    </row>
    <row r="1413" spans="1:9" x14ac:dyDescent="0.25">
      <c r="A1413" t="str">
        <f t="shared" si="54"/>
        <v>TOYOTACAMRY</v>
      </c>
      <c r="B1413" s="117" t="s">
        <v>4348</v>
      </c>
      <c r="C1413" s="118" t="s">
        <v>4548</v>
      </c>
      <c r="D1413" s="119" t="s">
        <v>4467</v>
      </c>
      <c r="E1413" s="118" t="s">
        <v>4468</v>
      </c>
      <c r="F1413" s="117" t="s">
        <v>5789</v>
      </c>
      <c r="G1413" s="118" t="s">
        <v>4513</v>
      </c>
      <c r="H1413" s="120" t="str">
        <f t="shared" si="55"/>
        <v>09001027</v>
      </c>
      <c r="I1413" s="185">
        <v>0</v>
      </c>
    </row>
    <row r="1414" spans="1:9" x14ac:dyDescent="0.25">
      <c r="A1414" t="str">
        <f t="shared" si="54"/>
        <v>TOYOTACOASTER</v>
      </c>
      <c r="B1414" s="117" t="s">
        <v>4348</v>
      </c>
      <c r="C1414" s="118" t="s">
        <v>4548</v>
      </c>
      <c r="D1414" s="119" t="s">
        <v>4452</v>
      </c>
      <c r="E1414" s="118" t="s">
        <v>4572</v>
      </c>
      <c r="F1414" s="117" t="s">
        <v>5812</v>
      </c>
      <c r="G1414" s="118" t="s">
        <v>4518</v>
      </c>
      <c r="H1414" s="120" t="str">
        <f t="shared" si="55"/>
        <v>09014032</v>
      </c>
      <c r="I1414" s="185">
        <v>0.03</v>
      </c>
    </row>
    <row r="1415" spans="1:9" x14ac:dyDescent="0.25">
      <c r="A1415" t="str">
        <f t="shared" si="54"/>
        <v>TOYOTACOMMUTER</v>
      </c>
      <c r="B1415" s="117" t="s">
        <v>4348</v>
      </c>
      <c r="C1415" s="118" t="s">
        <v>4548</v>
      </c>
      <c r="D1415" s="119" t="s">
        <v>4451</v>
      </c>
      <c r="E1415" s="118" t="s">
        <v>4487</v>
      </c>
      <c r="F1415" s="117" t="s">
        <v>5808</v>
      </c>
      <c r="G1415" s="118" t="s">
        <v>4519</v>
      </c>
      <c r="H1415" s="120" t="str">
        <f t="shared" si="55"/>
        <v>09013033</v>
      </c>
      <c r="I1415" s="185">
        <v>0</v>
      </c>
    </row>
    <row r="1416" spans="1:9" x14ac:dyDescent="0.25">
      <c r="A1416" t="str">
        <f t="shared" si="54"/>
        <v>TOYOTACOROLLA</v>
      </c>
      <c r="B1416" s="117" t="s">
        <v>4348</v>
      </c>
      <c r="C1416" s="118" t="s">
        <v>4548</v>
      </c>
      <c r="D1416" s="119" t="s">
        <v>4467</v>
      </c>
      <c r="E1416" s="118" t="s">
        <v>4468</v>
      </c>
      <c r="F1416" s="117" t="s">
        <v>5790</v>
      </c>
      <c r="G1416" s="118" t="s">
        <v>4520</v>
      </c>
      <c r="H1416" s="120" t="str">
        <f t="shared" si="55"/>
        <v>09001034</v>
      </c>
      <c r="I1416" s="185">
        <v>0</v>
      </c>
    </row>
    <row r="1417" spans="1:9" x14ac:dyDescent="0.25">
      <c r="A1417" t="str">
        <f t="shared" si="54"/>
        <v>TOYOTADLX</v>
      </c>
      <c r="B1417" s="117" t="s">
        <v>4348</v>
      </c>
      <c r="C1417" s="118" t="s">
        <v>4548</v>
      </c>
      <c r="D1417" s="119" t="s">
        <v>4373</v>
      </c>
      <c r="E1417" s="118" t="s">
        <v>4481</v>
      </c>
      <c r="F1417" s="117" t="s">
        <v>5801</v>
      </c>
      <c r="G1417" s="118" t="s">
        <v>4530</v>
      </c>
      <c r="H1417" s="120" t="str">
        <f t="shared" si="55"/>
        <v>09005042</v>
      </c>
      <c r="I1417" s="185">
        <v>0</v>
      </c>
    </row>
    <row r="1418" spans="1:9" x14ac:dyDescent="0.25">
      <c r="A1418" t="str">
        <f t="shared" si="54"/>
        <v>TOYOTADYNA</v>
      </c>
      <c r="B1418" s="117" t="s">
        <v>4348</v>
      </c>
      <c r="C1418" s="118" t="s">
        <v>4548</v>
      </c>
      <c r="D1418" s="119" t="s">
        <v>4454</v>
      </c>
      <c r="E1418" s="118" t="s">
        <v>4685</v>
      </c>
      <c r="F1418" s="117" t="s">
        <v>5807</v>
      </c>
      <c r="G1418" s="118" t="s">
        <v>4531</v>
      </c>
      <c r="H1418" s="120" t="str">
        <f t="shared" si="55"/>
        <v>09006043</v>
      </c>
      <c r="I1418" s="185">
        <v>0</v>
      </c>
    </row>
    <row r="1419" spans="1:9" x14ac:dyDescent="0.25">
      <c r="A1419" t="str">
        <f t="shared" si="54"/>
        <v xml:space="preserve">TOYOTAF-GL MICROBUS </v>
      </c>
      <c r="B1419" s="117" t="s">
        <v>4348</v>
      </c>
      <c r="C1419" s="118" t="s">
        <v>4548</v>
      </c>
      <c r="D1419" s="119" t="s">
        <v>4451</v>
      </c>
      <c r="E1419" s="118" t="s">
        <v>4487</v>
      </c>
      <c r="F1419" s="117" t="s">
        <v>5809</v>
      </c>
      <c r="G1419" s="118" t="s">
        <v>4535</v>
      </c>
      <c r="H1419" s="120" t="str">
        <f t="shared" si="55"/>
        <v>09013047</v>
      </c>
      <c r="I1419" s="185">
        <v>0</v>
      </c>
    </row>
    <row r="1420" spans="1:9" x14ac:dyDescent="0.25">
      <c r="A1420" t="str">
        <f t="shared" si="54"/>
        <v>TOYOTAFJ CRUISER</v>
      </c>
      <c r="B1420" s="117" t="s">
        <v>4348</v>
      </c>
      <c r="C1420" s="118" t="s">
        <v>4548</v>
      </c>
      <c r="D1420" s="119" t="s">
        <v>4470</v>
      </c>
      <c r="E1420" s="118" t="s">
        <v>4471</v>
      </c>
      <c r="F1420" s="117" t="s">
        <v>5795</v>
      </c>
      <c r="G1420" s="118" t="s">
        <v>4536</v>
      </c>
      <c r="H1420" s="120" t="str">
        <f t="shared" si="55"/>
        <v>09002048</v>
      </c>
      <c r="I1420" s="185">
        <v>0</v>
      </c>
    </row>
    <row r="1421" spans="1:9" x14ac:dyDescent="0.25">
      <c r="A1421" t="str">
        <f t="shared" si="54"/>
        <v>TOYOTAFORTUNER</v>
      </c>
      <c r="B1421" s="117" t="s">
        <v>4348</v>
      </c>
      <c r="C1421" s="118" t="s">
        <v>4548</v>
      </c>
      <c r="D1421" s="119" t="s">
        <v>4470</v>
      </c>
      <c r="E1421" s="118" t="s">
        <v>4471</v>
      </c>
      <c r="F1421" s="117" t="s">
        <v>5796</v>
      </c>
      <c r="G1421" s="118" t="s">
        <v>4537</v>
      </c>
      <c r="H1421" s="120" t="str">
        <f t="shared" si="55"/>
        <v>09002049</v>
      </c>
      <c r="I1421" s="185">
        <v>0</v>
      </c>
    </row>
    <row r="1422" spans="1:9" x14ac:dyDescent="0.25">
      <c r="A1422" t="str">
        <f t="shared" si="54"/>
        <v>TOYOTAHIACE</v>
      </c>
      <c r="B1422" s="117" t="s">
        <v>4348</v>
      </c>
      <c r="C1422" s="118" t="s">
        <v>4548</v>
      </c>
      <c r="D1422" s="119" t="s">
        <v>4451</v>
      </c>
      <c r="E1422" s="118" t="s">
        <v>4487</v>
      </c>
      <c r="F1422" s="117" t="s">
        <v>5810</v>
      </c>
      <c r="G1422" s="118" t="s">
        <v>4543</v>
      </c>
      <c r="H1422" s="120" t="str">
        <f t="shared" si="55"/>
        <v>09013055</v>
      </c>
      <c r="I1422" s="185">
        <v>-0.13</v>
      </c>
    </row>
    <row r="1423" spans="1:9" x14ac:dyDescent="0.25">
      <c r="A1423" t="str">
        <f t="shared" si="54"/>
        <v>TOYOTAHIACE PANEL</v>
      </c>
      <c r="B1423" s="117" t="s">
        <v>4348</v>
      </c>
      <c r="C1423" s="118" t="s">
        <v>4548</v>
      </c>
      <c r="D1423" s="119" t="s">
        <v>4454</v>
      </c>
      <c r="E1423" s="118" t="s">
        <v>4685</v>
      </c>
      <c r="F1423" s="117" t="s">
        <v>6023</v>
      </c>
      <c r="G1423" s="118" t="s">
        <v>4543</v>
      </c>
      <c r="H1423" s="120" t="str">
        <f t="shared" si="55"/>
        <v>09006055</v>
      </c>
      <c r="I1423" s="185">
        <v>0</v>
      </c>
    </row>
    <row r="1424" spans="1:9" x14ac:dyDescent="0.25">
      <c r="A1424" t="str">
        <f t="shared" si="54"/>
        <v>TOYOTAHILUX</v>
      </c>
      <c r="B1424" s="117" t="s">
        <v>4348</v>
      </c>
      <c r="C1424" s="118" t="s">
        <v>4548</v>
      </c>
      <c r="D1424" s="119" t="s">
        <v>4373</v>
      </c>
      <c r="E1424" s="118" t="s">
        <v>4481</v>
      </c>
      <c r="F1424" s="117" t="s">
        <v>5802</v>
      </c>
      <c r="G1424" s="118" t="s">
        <v>4661</v>
      </c>
      <c r="H1424" s="120" t="str">
        <f t="shared" si="55"/>
        <v>09005057</v>
      </c>
      <c r="I1424" s="185">
        <v>0.05</v>
      </c>
    </row>
    <row r="1425" spans="1:9" x14ac:dyDescent="0.25">
      <c r="A1425" t="str">
        <f t="shared" si="54"/>
        <v>TOYOTALITEACE</v>
      </c>
      <c r="B1425" s="117" t="s">
        <v>4348</v>
      </c>
      <c r="C1425" s="118" t="s">
        <v>4548</v>
      </c>
      <c r="D1425" s="119" t="s">
        <v>4451</v>
      </c>
      <c r="E1425" s="118" t="s">
        <v>4487</v>
      </c>
      <c r="F1425" s="117" t="s">
        <v>5811</v>
      </c>
      <c r="G1425" s="118" t="s">
        <v>4555</v>
      </c>
      <c r="H1425" s="120" t="str">
        <f t="shared" si="55"/>
        <v>09013068</v>
      </c>
      <c r="I1425" s="185">
        <v>0</v>
      </c>
    </row>
    <row r="1426" spans="1:9" x14ac:dyDescent="0.25">
      <c r="A1426" t="str">
        <f t="shared" si="54"/>
        <v>TOYOTAPRIUS</v>
      </c>
      <c r="B1426" s="117" t="s">
        <v>4348</v>
      </c>
      <c r="C1426" s="118" t="s">
        <v>4548</v>
      </c>
      <c r="D1426" s="119" t="s">
        <v>4467</v>
      </c>
      <c r="E1426" s="118" t="s">
        <v>4468</v>
      </c>
      <c r="F1426" s="117" t="s">
        <v>5791</v>
      </c>
      <c r="G1426" s="118" t="s">
        <v>4568</v>
      </c>
      <c r="H1426" s="120" t="str">
        <f t="shared" si="55"/>
        <v>09001086</v>
      </c>
      <c r="I1426" s="185">
        <v>0</v>
      </c>
    </row>
    <row r="1427" spans="1:9" x14ac:dyDescent="0.25">
      <c r="A1427" t="str">
        <f t="shared" si="54"/>
        <v>TOYOTARAV4</v>
      </c>
      <c r="B1427" s="117" t="s">
        <v>4348</v>
      </c>
      <c r="C1427" s="118" t="s">
        <v>4548</v>
      </c>
      <c r="D1427" s="119" t="s">
        <v>4470</v>
      </c>
      <c r="E1427" s="118" t="s">
        <v>4471</v>
      </c>
      <c r="F1427" s="117" t="s">
        <v>5797</v>
      </c>
      <c r="G1427" s="118" t="s">
        <v>4671</v>
      </c>
      <c r="H1427" s="120" t="str">
        <f t="shared" si="55"/>
        <v>09002087</v>
      </c>
      <c r="I1427" s="185">
        <v>0</v>
      </c>
    </row>
    <row r="1428" spans="1:9" x14ac:dyDescent="0.25">
      <c r="A1428" t="str">
        <f t="shared" si="54"/>
        <v>TOYOTASIENNA</v>
      </c>
      <c r="B1428" s="117" t="s">
        <v>4348</v>
      </c>
      <c r="C1428" s="118" t="s">
        <v>4548</v>
      </c>
      <c r="D1428" s="119" t="s">
        <v>4470</v>
      </c>
      <c r="E1428" s="118" t="s">
        <v>4471</v>
      </c>
      <c r="F1428" s="117" t="s">
        <v>5798</v>
      </c>
      <c r="G1428" s="118" t="s">
        <v>4550</v>
      </c>
      <c r="H1428" s="120" t="str">
        <f t="shared" si="55"/>
        <v>09002092</v>
      </c>
      <c r="I1428" s="185">
        <v>0</v>
      </c>
    </row>
    <row r="1429" spans="1:9" x14ac:dyDescent="0.25">
      <c r="A1429" t="str">
        <f t="shared" si="54"/>
        <v>TOYOTAT100</v>
      </c>
      <c r="B1429" s="117" t="s">
        <v>4348</v>
      </c>
      <c r="C1429" s="118" t="s">
        <v>4548</v>
      </c>
      <c r="D1429" s="119" t="s">
        <v>4373</v>
      </c>
      <c r="E1429" s="118" t="s">
        <v>4481</v>
      </c>
      <c r="F1429" s="117" t="s">
        <v>5803</v>
      </c>
      <c r="G1429" s="118" t="s">
        <v>4701</v>
      </c>
      <c r="H1429" s="120" t="str">
        <f t="shared" si="55"/>
        <v>09005101</v>
      </c>
      <c r="I1429" s="185">
        <v>0</v>
      </c>
    </row>
    <row r="1430" spans="1:9" x14ac:dyDescent="0.25">
      <c r="A1430" t="str">
        <f t="shared" si="54"/>
        <v>TOYOTATACOMA</v>
      </c>
      <c r="B1430" s="117" t="s">
        <v>4348</v>
      </c>
      <c r="C1430" s="118" t="s">
        <v>4548</v>
      </c>
      <c r="D1430" s="119" t="s">
        <v>4373</v>
      </c>
      <c r="E1430" s="118" t="s">
        <v>4481</v>
      </c>
      <c r="F1430" s="117" t="s">
        <v>5804</v>
      </c>
      <c r="G1430" s="118" t="s">
        <v>4692</v>
      </c>
      <c r="H1430" s="120" t="str">
        <f t="shared" si="55"/>
        <v>09005102</v>
      </c>
      <c r="I1430" s="185">
        <v>0</v>
      </c>
    </row>
    <row r="1431" spans="1:9" x14ac:dyDescent="0.25">
      <c r="A1431" t="str">
        <f t="shared" si="54"/>
        <v>TOYOTATERCEL</v>
      </c>
      <c r="B1431" s="117" t="s">
        <v>4348</v>
      </c>
      <c r="C1431" s="118" t="s">
        <v>4548</v>
      </c>
      <c r="D1431" s="119" t="s">
        <v>4467</v>
      </c>
      <c r="E1431" s="118" t="s">
        <v>4468</v>
      </c>
      <c r="F1431" s="117" t="s">
        <v>5792</v>
      </c>
      <c r="G1431" s="118" t="s">
        <v>4655</v>
      </c>
      <c r="H1431" s="120" t="str">
        <f t="shared" si="55"/>
        <v>09001103</v>
      </c>
      <c r="I1431" s="185">
        <v>0</v>
      </c>
    </row>
    <row r="1432" spans="1:9" x14ac:dyDescent="0.25">
      <c r="A1432" t="str">
        <f t="shared" si="54"/>
        <v>TOYOTATOWNACE</v>
      </c>
      <c r="B1432" s="117" t="s">
        <v>4348</v>
      </c>
      <c r="C1432" s="118" t="s">
        <v>4548</v>
      </c>
      <c r="D1432" s="119" t="s">
        <v>4454</v>
      </c>
      <c r="E1432" s="118" t="s">
        <v>4685</v>
      </c>
      <c r="F1432" s="117" t="s">
        <v>5995</v>
      </c>
      <c r="G1432" s="118" t="s">
        <v>4891</v>
      </c>
      <c r="H1432" s="120" t="str">
        <f t="shared" si="55"/>
        <v>09006118</v>
      </c>
      <c r="I1432" s="185">
        <v>0</v>
      </c>
    </row>
    <row r="1433" spans="1:9" x14ac:dyDescent="0.25">
      <c r="A1433" t="str">
        <f t="shared" si="54"/>
        <v>TOYOTATUNDRA</v>
      </c>
      <c r="B1433" s="117" t="s">
        <v>4348</v>
      </c>
      <c r="C1433" s="118" t="s">
        <v>4548</v>
      </c>
      <c r="D1433" s="119" t="s">
        <v>4373</v>
      </c>
      <c r="E1433" s="118" t="s">
        <v>4481</v>
      </c>
      <c r="F1433" s="117" t="s">
        <v>5805</v>
      </c>
      <c r="G1433" s="118" t="s">
        <v>4657</v>
      </c>
      <c r="H1433" s="120" t="str">
        <f t="shared" si="55"/>
        <v>09005105</v>
      </c>
      <c r="I1433" s="185">
        <v>0</v>
      </c>
    </row>
    <row r="1434" spans="1:9" x14ac:dyDescent="0.25">
      <c r="A1434" t="str">
        <f t="shared" si="54"/>
        <v>TOYOTAVENZA</v>
      </c>
      <c r="B1434" s="117" t="s">
        <v>4348</v>
      </c>
      <c r="C1434" s="118" t="s">
        <v>4548</v>
      </c>
      <c r="D1434" s="119" t="s">
        <v>4470</v>
      </c>
      <c r="E1434" s="118" t="s">
        <v>4471</v>
      </c>
      <c r="F1434" s="117" t="s">
        <v>5799</v>
      </c>
      <c r="G1434" s="118" t="s">
        <v>4632</v>
      </c>
      <c r="H1434" s="120" t="str">
        <f t="shared" si="55"/>
        <v>09002108</v>
      </c>
      <c r="I1434" s="185">
        <v>0</v>
      </c>
    </row>
    <row r="1435" spans="1:9" x14ac:dyDescent="0.25">
      <c r="A1435" t="str">
        <f t="shared" si="54"/>
        <v>TOYOTAYARIS</v>
      </c>
      <c r="B1435" s="117" t="s">
        <v>4348</v>
      </c>
      <c r="C1435" s="118" t="s">
        <v>4548</v>
      </c>
      <c r="D1435" s="119" t="s">
        <v>4467</v>
      </c>
      <c r="E1435" s="118" t="s">
        <v>4468</v>
      </c>
      <c r="F1435" s="117" t="s">
        <v>5793</v>
      </c>
      <c r="G1435" s="118" t="s">
        <v>4925</v>
      </c>
      <c r="H1435" s="120" t="str">
        <f t="shared" si="55"/>
        <v>09001112</v>
      </c>
      <c r="I1435" s="185">
        <v>0</v>
      </c>
    </row>
    <row r="1436" spans="1:9" hidden="1" x14ac:dyDescent="0.25">
      <c r="A1436" t="str">
        <f t="shared" si="54"/>
        <v>VOLKSWAGENAMAROK</v>
      </c>
      <c r="B1436" s="117" t="s">
        <v>4349</v>
      </c>
      <c r="C1436" s="118" t="s">
        <v>4550</v>
      </c>
      <c r="D1436" s="119" t="s">
        <v>4373</v>
      </c>
      <c r="E1436" s="118" t="s">
        <v>4481</v>
      </c>
      <c r="F1436" s="117" t="s">
        <v>5814</v>
      </c>
      <c r="G1436" s="118" t="s">
        <v>4526</v>
      </c>
      <c r="H1436" s="120" t="str">
        <f t="shared" si="55"/>
        <v>09205039</v>
      </c>
      <c r="I1436" s="185">
        <v>0</v>
      </c>
    </row>
    <row r="1437" spans="1:9" hidden="1" x14ac:dyDescent="0.25">
      <c r="A1437" t="str">
        <f t="shared" si="54"/>
        <v>VOLKSWAGENC PICKUP</v>
      </c>
      <c r="B1437" s="117" t="s">
        <v>4349</v>
      </c>
      <c r="C1437" s="118" t="s">
        <v>4550</v>
      </c>
      <c r="D1437" s="119" t="s">
        <v>4373</v>
      </c>
      <c r="E1437" s="118" t="s">
        <v>4481</v>
      </c>
      <c r="F1437" s="117" t="s">
        <v>5815</v>
      </c>
      <c r="G1437" s="118" t="s">
        <v>4528</v>
      </c>
      <c r="H1437" s="120" t="str">
        <f t="shared" si="55"/>
        <v>09205040</v>
      </c>
      <c r="I1437" s="185">
        <v>0</v>
      </c>
    </row>
    <row r="1438" spans="1:9" hidden="1" x14ac:dyDescent="0.25">
      <c r="A1438" t="str">
        <f t="shared" si="54"/>
        <v>VOLKSWAGENCARAVELLE</v>
      </c>
      <c r="B1438" s="117" t="s">
        <v>4349</v>
      </c>
      <c r="C1438" s="118" t="s">
        <v>4550</v>
      </c>
      <c r="D1438" s="119" t="s">
        <v>4451</v>
      </c>
      <c r="E1438" s="118" t="s">
        <v>4487</v>
      </c>
      <c r="F1438" s="117" t="s">
        <v>5820</v>
      </c>
      <c r="G1438" s="118" t="s">
        <v>4532</v>
      </c>
      <c r="H1438" s="120" t="str">
        <f t="shared" si="55"/>
        <v>09213044</v>
      </c>
      <c r="I1438" s="185">
        <v>0</v>
      </c>
    </row>
    <row r="1439" spans="1:9" hidden="1" x14ac:dyDescent="0.25">
      <c r="A1439" t="str">
        <f t="shared" si="54"/>
        <v>VOLKSWAGENCOMBI</v>
      </c>
      <c r="B1439" s="117" t="s">
        <v>4349</v>
      </c>
      <c r="C1439" s="118" t="s">
        <v>4550</v>
      </c>
      <c r="D1439" s="119" t="s">
        <v>4451</v>
      </c>
      <c r="E1439" s="118" t="s">
        <v>4487</v>
      </c>
      <c r="F1439" s="117" t="s">
        <v>5821</v>
      </c>
      <c r="G1439" s="118" t="s">
        <v>4533</v>
      </c>
      <c r="H1439" s="120" t="str">
        <f t="shared" si="55"/>
        <v>09213045</v>
      </c>
      <c r="I1439" s="185">
        <v>0</v>
      </c>
    </row>
    <row r="1440" spans="1:9" hidden="1" x14ac:dyDescent="0.25">
      <c r="A1440" t="str">
        <f t="shared" si="54"/>
        <v>VOLKSWAGENCRAFFTER</v>
      </c>
      <c r="B1440" s="124" t="s">
        <v>4349</v>
      </c>
      <c r="C1440" s="124" t="s">
        <v>4550</v>
      </c>
      <c r="D1440" s="125" t="s">
        <v>4451</v>
      </c>
      <c r="E1440" s="118" t="s">
        <v>4487</v>
      </c>
      <c r="F1440" s="124" t="s">
        <v>5998</v>
      </c>
      <c r="G1440" s="124" t="s">
        <v>4539</v>
      </c>
      <c r="H1440" s="120" t="str">
        <f t="shared" si="55"/>
        <v>09213051</v>
      </c>
      <c r="I1440" s="185">
        <v>0</v>
      </c>
    </row>
    <row r="1441" spans="1:9" hidden="1" x14ac:dyDescent="0.25">
      <c r="A1441" t="str">
        <f t="shared" si="54"/>
        <v>VOLKSWAGENGOLF</v>
      </c>
      <c r="B1441" s="117" t="s">
        <v>4349</v>
      </c>
      <c r="C1441" s="118" t="s">
        <v>4550</v>
      </c>
      <c r="D1441" s="119" t="s">
        <v>4373</v>
      </c>
      <c r="E1441" s="118" t="s">
        <v>4481</v>
      </c>
      <c r="F1441" s="117" t="s">
        <v>5813</v>
      </c>
      <c r="G1441" s="118" t="s">
        <v>4497</v>
      </c>
      <c r="H1441" s="120" t="str">
        <f t="shared" si="55"/>
        <v>09205015</v>
      </c>
      <c r="I1441" s="185">
        <v>0</v>
      </c>
    </row>
    <row r="1442" spans="1:9" hidden="1" x14ac:dyDescent="0.25">
      <c r="A1442" t="str">
        <f t="shared" si="54"/>
        <v>VOLKSWAGENHIGHLINE</v>
      </c>
      <c r="B1442" s="117" t="s">
        <v>4349</v>
      </c>
      <c r="C1442" s="118" t="s">
        <v>4550</v>
      </c>
      <c r="D1442" s="119" t="s">
        <v>4373</v>
      </c>
      <c r="E1442" s="118" t="s">
        <v>4481</v>
      </c>
      <c r="F1442" s="117" t="s">
        <v>5816</v>
      </c>
      <c r="G1442" s="118" t="s">
        <v>4529</v>
      </c>
      <c r="H1442" s="120" t="str">
        <f t="shared" si="55"/>
        <v>09205041</v>
      </c>
      <c r="I1442" s="185">
        <v>0</v>
      </c>
    </row>
    <row r="1443" spans="1:9" hidden="1" x14ac:dyDescent="0.25">
      <c r="A1443" t="str">
        <f t="shared" si="54"/>
        <v>VOLKSWAGENKOMBI</v>
      </c>
      <c r="B1443" s="117" t="s">
        <v>4349</v>
      </c>
      <c r="C1443" s="118" t="s">
        <v>4550</v>
      </c>
      <c r="D1443" s="119" t="s">
        <v>4451</v>
      </c>
      <c r="E1443" s="118" t="s">
        <v>4487</v>
      </c>
      <c r="F1443" s="117" t="s">
        <v>5822</v>
      </c>
      <c r="G1443" s="118" t="s">
        <v>4534</v>
      </c>
      <c r="H1443" s="120" t="str">
        <f t="shared" si="55"/>
        <v>09213046</v>
      </c>
      <c r="I1443" s="185">
        <v>0</v>
      </c>
    </row>
    <row r="1444" spans="1:9" hidden="1" x14ac:dyDescent="0.25">
      <c r="A1444" t="str">
        <f t="shared" si="54"/>
        <v>VOLKSWAGENLT35</v>
      </c>
      <c r="B1444" s="117" t="s">
        <v>4349</v>
      </c>
      <c r="C1444" s="118" t="s">
        <v>4550</v>
      </c>
      <c r="D1444" s="119" t="s">
        <v>4451</v>
      </c>
      <c r="E1444" s="118" t="s">
        <v>4487</v>
      </c>
      <c r="F1444" s="117" t="s">
        <v>5819</v>
      </c>
      <c r="G1444" s="118" t="s">
        <v>4520</v>
      </c>
      <c r="H1444" s="120" t="str">
        <f t="shared" si="55"/>
        <v>09213034</v>
      </c>
      <c r="I1444" s="185">
        <v>0</v>
      </c>
    </row>
    <row r="1445" spans="1:9" hidden="1" x14ac:dyDescent="0.25">
      <c r="A1445" t="str">
        <f t="shared" si="54"/>
        <v>VOLKSWAGENLT46</v>
      </c>
      <c r="B1445" s="117" t="s">
        <v>4349</v>
      </c>
      <c r="C1445" s="118" t="s">
        <v>4550</v>
      </c>
      <c r="D1445" s="119" t="s">
        <v>4454</v>
      </c>
      <c r="E1445" s="118" t="s">
        <v>4685</v>
      </c>
      <c r="F1445" s="117" t="s">
        <v>5818</v>
      </c>
      <c r="G1445" s="118" t="s">
        <v>4535</v>
      </c>
      <c r="H1445" s="120" t="str">
        <f t="shared" si="55"/>
        <v>09206047</v>
      </c>
      <c r="I1445" s="185">
        <v>0</v>
      </c>
    </row>
    <row r="1446" spans="1:9" hidden="1" x14ac:dyDescent="0.25">
      <c r="A1446" t="str">
        <f t="shared" si="54"/>
        <v>VOLKSWAGENSAVEIRO</v>
      </c>
      <c r="B1446" s="117" t="s">
        <v>4349</v>
      </c>
      <c r="C1446" s="118" t="s">
        <v>4550</v>
      </c>
      <c r="D1446" s="119" t="s">
        <v>4373</v>
      </c>
      <c r="E1446" s="118" t="s">
        <v>4481</v>
      </c>
      <c r="F1446" s="117" t="s">
        <v>5817</v>
      </c>
      <c r="G1446" s="118" t="s">
        <v>4530</v>
      </c>
      <c r="H1446" s="120" t="str">
        <f t="shared" si="55"/>
        <v>09205042</v>
      </c>
      <c r="I1446" s="185">
        <v>0</v>
      </c>
    </row>
    <row r="1447" spans="1:9" hidden="1" x14ac:dyDescent="0.25">
      <c r="A1447" t="str">
        <f t="shared" si="54"/>
        <v>VOLKSWAGENTRANSPORTER</v>
      </c>
      <c r="B1447" s="117" t="s">
        <v>4349</v>
      </c>
      <c r="C1447" s="118" t="s">
        <v>4550</v>
      </c>
      <c r="D1447" s="119" t="s">
        <v>4451</v>
      </c>
      <c r="E1447" s="118" t="s">
        <v>4487</v>
      </c>
      <c r="F1447" s="117" t="s">
        <v>5823</v>
      </c>
      <c r="G1447" s="118" t="s">
        <v>4536</v>
      </c>
      <c r="H1447" s="120" t="str">
        <f t="shared" si="55"/>
        <v>09213048</v>
      </c>
      <c r="I1447" s="185">
        <v>0</v>
      </c>
    </row>
    <row r="1448" spans="1:9" hidden="1" x14ac:dyDescent="0.25">
      <c r="A1448" t="str">
        <f t="shared" si="54"/>
        <v>VOLKSWAGENVANAGON AUTOMOVIL</v>
      </c>
      <c r="B1448" s="117" t="s">
        <v>4349</v>
      </c>
      <c r="C1448" s="118" t="s">
        <v>4550</v>
      </c>
      <c r="D1448" s="119" t="s">
        <v>4451</v>
      </c>
      <c r="E1448" s="118" t="s">
        <v>4487</v>
      </c>
      <c r="F1448" s="117" t="s">
        <v>5824</v>
      </c>
      <c r="G1448" s="118" t="s">
        <v>4537</v>
      </c>
      <c r="H1448" s="120" t="str">
        <f t="shared" si="55"/>
        <v>09213049</v>
      </c>
      <c r="I1448" s="185">
        <v>0</v>
      </c>
    </row>
    <row r="1449" spans="1:9" hidden="1" x14ac:dyDescent="0.25">
      <c r="A1449" t="str">
        <f t="shared" si="54"/>
        <v>VOLVO660</v>
      </c>
      <c r="B1449" s="117" t="s">
        <v>5825</v>
      </c>
      <c r="C1449" s="118" t="s">
        <v>4679</v>
      </c>
      <c r="D1449" s="119" t="s">
        <v>2140</v>
      </c>
      <c r="E1449" s="118" t="s">
        <v>4571</v>
      </c>
      <c r="F1449" s="117" t="s">
        <v>5829</v>
      </c>
      <c r="G1449" s="118" t="s">
        <v>4638</v>
      </c>
      <c r="H1449" s="120" t="str">
        <f t="shared" si="55"/>
        <v>09409059</v>
      </c>
      <c r="I1449" s="185">
        <v>0</v>
      </c>
    </row>
    <row r="1450" spans="1:9" hidden="1" x14ac:dyDescent="0.25">
      <c r="A1450" t="str">
        <f t="shared" si="54"/>
        <v>VOLVO240CL</v>
      </c>
      <c r="B1450" s="117" t="s">
        <v>5825</v>
      </c>
      <c r="C1450" s="118" t="s">
        <v>4679</v>
      </c>
      <c r="D1450" s="119" t="s">
        <v>2140</v>
      </c>
      <c r="E1450" s="118" t="s">
        <v>4571</v>
      </c>
      <c r="F1450" s="117" t="s">
        <v>5839</v>
      </c>
      <c r="G1450" s="118" t="s">
        <v>4559</v>
      </c>
      <c r="H1450" s="120" t="str">
        <f t="shared" si="55"/>
        <v>09409072</v>
      </c>
      <c r="I1450" s="185">
        <v>0</v>
      </c>
    </row>
    <row r="1451" spans="1:9" hidden="1" x14ac:dyDescent="0.25">
      <c r="A1451" t="str">
        <f t="shared" si="54"/>
        <v xml:space="preserve">VOLVOACL </v>
      </c>
      <c r="B1451" s="117" t="s">
        <v>5825</v>
      </c>
      <c r="C1451" s="118" t="s">
        <v>4679</v>
      </c>
      <c r="D1451" s="119" t="s">
        <v>2140</v>
      </c>
      <c r="E1451" s="118" t="s">
        <v>4571</v>
      </c>
      <c r="F1451" s="117" t="s">
        <v>5828</v>
      </c>
      <c r="G1451" s="118" t="s">
        <v>4532</v>
      </c>
      <c r="H1451" s="120" t="str">
        <f t="shared" si="55"/>
        <v>09409044</v>
      </c>
      <c r="I1451" s="185">
        <v>0</v>
      </c>
    </row>
    <row r="1452" spans="1:9" hidden="1" x14ac:dyDescent="0.25">
      <c r="A1452" t="str">
        <f t="shared" si="54"/>
        <v>VOLVOANDARE AUTOBUS</v>
      </c>
      <c r="B1452" s="117" t="s">
        <v>5825</v>
      </c>
      <c r="C1452" s="118" t="s">
        <v>4679</v>
      </c>
      <c r="D1452" s="119" t="s">
        <v>4453</v>
      </c>
      <c r="E1452" s="118" t="s">
        <v>4489</v>
      </c>
      <c r="F1452" s="117" t="s">
        <v>5845</v>
      </c>
      <c r="G1452" s="118" t="s">
        <v>4526</v>
      </c>
      <c r="H1452" s="120" t="str">
        <f t="shared" si="55"/>
        <v>09415039</v>
      </c>
      <c r="I1452" s="185">
        <v>0</v>
      </c>
    </row>
    <row r="1453" spans="1:9" hidden="1" x14ac:dyDescent="0.25">
      <c r="A1453" t="str">
        <f t="shared" si="54"/>
        <v>VOLVOB12</v>
      </c>
      <c r="B1453" s="117" t="s">
        <v>5825</v>
      </c>
      <c r="C1453" s="118" t="s">
        <v>4679</v>
      </c>
      <c r="D1453" s="119" t="s">
        <v>4453</v>
      </c>
      <c r="E1453" s="118" t="s">
        <v>4489</v>
      </c>
      <c r="F1453" s="117" t="s">
        <v>5846</v>
      </c>
      <c r="G1453" s="118" t="s">
        <v>4528</v>
      </c>
      <c r="H1453" s="120" t="str">
        <f t="shared" si="55"/>
        <v>09415040</v>
      </c>
      <c r="I1453" s="185">
        <v>0</v>
      </c>
    </row>
    <row r="1454" spans="1:9" hidden="1" x14ac:dyDescent="0.25">
      <c r="A1454" t="str">
        <f t="shared" si="54"/>
        <v>VOLVOB58</v>
      </c>
      <c r="B1454" s="117" t="s">
        <v>5825</v>
      </c>
      <c r="C1454" s="118" t="s">
        <v>4679</v>
      </c>
      <c r="D1454" s="119" t="s">
        <v>4453</v>
      </c>
      <c r="E1454" s="118" t="s">
        <v>4489</v>
      </c>
      <c r="F1454" s="117" t="s">
        <v>5847</v>
      </c>
      <c r="G1454" s="118" t="s">
        <v>4529</v>
      </c>
      <c r="H1454" s="120" t="str">
        <f t="shared" si="55"/>
        <v>09415041</v>
      </c>
      <c r="I1454" s="185">
        <v>0</v>
      </c>
    </row>
    <row r="1455" spans="1:9" hidden="1" x14ac:dyDescent="0.25">
      <c r="A1455" t="str">
        <f t="shared" si="54"/>
        <v>VOLVOB7R</v>
      </c>
      <c r="B1455" s="117" t="s">
        <v>5825</v>
      </c>
      <c r="C1455" s="118" t="s">
        <v>4679</v>
      </c>
      <c r="D1455" s="119" t="s">
        <v>4453</v>
      </c>
      <c r="E1455" s="118" t="s">
        <v>4489</v>
      </c>
      <c r="F1455" s="117" t="s">
        <v>5848</v>
      </c>
      <c r="G1455" s="118" t="s">
        <v>4530</v>
      </c>
      <c r="H1455" s="120" t="str">
        <f t="shared" si="55"/>
        <v>09415042</v>
      </c>
      <c r="I1455" s="185">
        <v>0</v>
      </c>
    </row>
    <row r="1456" spans="1:9" hidden="1" x14ac:dyDescent="0.25">
      <c r="A1456" t="str">
        <f t="shared" si="54"/>
        <v>VOLVOF-171-FLM 3C</v>
      </c>
      <c r="B1456" s="124" t="s">
        <v>5825</v>
      </c>
      <c r="C1456" s="124" t="s">
        <v>4679</v>
      </c>
      <c r="D1456" s="125" t="s">
        <v>2140</v>
      </c>
      <c r="E1456" s="118" t="s">
        <v>4571</v>
      </c>
      <c r="F1456" s="124" t="s">
        <v>5988</v>
      </c>
      <c r="G1456" s="124" t="s">
        <v>4562</v>
      </c>
      <c r="H1456" s="120" t="str">
        <f t="shared" si="55"/>
        <v>09409076</v>
      </c>
      <c r="I1456" s="185">
        <v>0</v>
      </c>
    </row>
    <row r="1457" spans="1:9" hidden="1" x14ac:dyDescent="0.25">
      <c r="A1457" t="str">
        <f t="shared" si="54"/>
        <v>VOLVOFE42</v>
      </c>
      <c r="B1457" s="117" t="s">
        <v>5825</v>
      </c>
      <c r="C1457" s="118" t="s">
        <v>4679</v>
      </c>
      <c r="D1457" s="119" t="s">
        <v>2140</v>
      </c>
      <c r="E1457" s="118" t="s">
        <v>4571</v>
      </c>
      <c r="F1457" s="117" t="s">
        <v>5830</v>
      </c>
      <c r="G1457" s="118" t="s">
        <v>4546</v>
      </c>
      <c r="H1457" s="120" t="str">
        <f t="shared" si="55"/>
        <v>09409062</v>
      </c>
      <c r="I1457" s="185">
        <v>0</v>
      </c>
    </row>
    <row r="1458" spans="1:9" hidden="1" x14ac:dyDescent="0.25">
      <c r="A1458" t="str">
        <f t="shared" si="54"/>
        <v>VOLVOFE613</v>
      </c>
      <c r="B1458" s="117" t="s">
        <v>5825</v>
      </c>
      <c r="C1458" s="118" t="s">
        <v>4679</v>
      </c>
      <c r="D1458" s="119" t="s">
        <v>4456</v>
      </c>
      <c r="E1458" s="118" t="s">
        <v>4414</v>
      </c>
      <c r="F1458" s="117" t="s">
        <v>5842</v>
      </c>
      <c r="G1458" s="118" t="s">
        <v>4698</v>
      </c>
      <c r="H1458" s="120" t="str">
        <f t="shared" si="55"/>
        <v>09410056</v>
      </c>
      <c r="I1458" s="185">
        <v>0</v>
      </c>
    </row>
    <row r="1459" spans="1:9" hidden="1" x14ac:dyDescent="0.25">
      <c r="A1459" t="str">
        <f t="shared" si="54"/>
        <v>VOLVOFL7</v>
      </c>
      <c r="B1459" s="117" t="s">
        <v>5825</v>
      </c>
      <c r="C1459" s="118" t="s">
        <v>4679</v>
      </c>
      <c r="D1459" s="119" t="s">
        <v>4456</v>
      </c>
      <c r="E1459" s="118" t="s">
        <v>4414</v>
      </c>
      <c r="F1459" s="117" t="s">
        <v>5840</v>
      </c>
      <c r="G1459" s="118" t="s">
        <v>4533</v>
      </c>
      <c r="H1459" s="120" t="str">
        <f t="shared" si="55"/>
        <v>09410045</v>
      </c>
      <c r="I1459" s="185">
        <v>0</v>
      </c>
    </row>
    <row r="1460" spans="1:9" hidden="1" x14ac:dyDescent="0.25">
      <c r="A1460" t="str">
        <f t="shared" si="54"/>
        <v>VOLVOFM400</v>
      </c>
      <c r="B1460" s="124" t="s">
        <v>5825</v>
      </c>
      <c r="C1460" s="124" t="s">
        <v>4679</v>
      </c>
      <c r="D1460" s="125" t="s">
        <v>2140</v>
      </c>
      <c r="E1460" s="118" t="s">
        <v>4571</v>
      </c>
      <c r="F1460" s="124" t="s">
        <v>5992</v>
      </c>
      <c r="G1460" s="124" t="s">
        <v>4563</v>
      </c>
      <c r="H1460" s="120" t="str">
        <f t="shared" si="55"/>
        <v>09409077</v>
      </c>
      <c r="I1460" s="185">
        <v>0</v>
      </c>
    </row>
    <row r="1461" spans="1:9" hidden="1" x14ac:dyDescent="0.25">
      <c r="A1461" t="str">
        <f t="shared" si="54"/>
        <v>VOLVOFM480</v>
      </c>
      <c r="B1461" s="117" t="s">
        <v>5825</v>
      </c>
      <c r="C1461" s="118" t="s">
        <v>4679</v>
      </c>
      <c r="D1461" s="119" t="s">
        <v>4376</v>
      </c>
      <c r="E1461" s="118" t="s">
        <v>4704</v>
      </c>
      <c r="F1461" s="117" t="s">
        <v>5843</v>
      </c>
      <c r="G1461" s="118" t="s">
        <v>4534</v>
      </c>
      <c r="H1461" s="120" t="str">
        <f t="shared" si="55"/>
        <v>09411046</v>
      </c>
      <c r="I1461" s="185">
        <v>0</v>
      </c>
    </row>
    <row r="1462" spans="1:9" hidden="1" x14ac:dyDescent="0.25">
      <c r="A1462" t="str">
        <f t="shared" si="54"/>
        <v>VOLVOGM</v>
      </c>
      <c r="B1462" s="117" t="s">
        <v>5825</v>
      </c>
      <c r="C1462" s="118" t="s">
        <v>4679</v>
      </c>
      <c r="D1462" s="119" t="s">
        <v>2140</v>
      </c>
      <c r="E1462" s="118" t="s">
        <v>4571</v>
      </c>
      <c r="F1462" s="117" t="s">
        <v>5831</v>
      </c>
      <c r="G1462" s="118" t="s">
        <v>4547</v>
      </c>
      <c r="H1462" s="120" t="str">
        <f t="shared" si="55"/>
        <v>09409063</v>
      </c>
      <c r="I1462" s="185">
        <v>0</v>
      </c>
    </row>
    <row r="1463" spans="1:9" hidden="1" x14ac:dyDescent="0.25">
      <c r="A1463" t="str">
        <f t="shared" si="54"/>
        <v>VOLVOMARCO POLO</v>
      </c>
      <c r="B1463" s="117" t="s">
        <v>5825</v>
      </c>
      <c r="C1463" s="118" t="s">
        <v>4679</v>
      </c>
      <c r="D1463" s="119" t="s">
        <v>4453</v>
      </c>
      <c r="E1463" s="118" t="s">
        <v>4489</v>
      </c>
      <c r="F1463" s="117" t="s">
        <v>4359</v>
      </c>
      <c r="G1463" s="118" t="s">
        <v>4531</v>
      </c>
      <c r="H1463" s="120" t="str">
        <f t="shared" si="55"/>
        <v>09415043</v>
      </c>
      <c r="I1463" s="185">
        <v>0</v>
      </c>
    </row>
    <row r="1464" spans="1:9" hidden="1" x14ac:dyDescent="0.25">
      <c r="A1464" t="str">
        <f t="shared" si="54"/>
        <v xml:space="preserve">VOLVON1026 CAMION </v>
      </c>
      <c r="B1464" s="117" t="s">
        <v>5825</v>
      </c>
      <c r="C1464" s="118" t="s">
        <v>4679</v>
      </c>
      <c r="D1464" s="119" t="s">
        <v>4456</v>
      </c>
      <c r="E1464" s="118" t="s">
        <v>4414</v>
      </c>
      <c r="F1464" s="117" t="s">
        <v>5841</v>
      </c>
      <c r="G1464" s="118" t="s">
        <v>4535</v>
      </c>
      <c r="H1464" s="120" t="str">
        <f t="shared" si="55"/>
        <v>09410047</v>
      </c>
      <c r="I1464" s="185">
        <v>0</v>
      </c>
    </row>
    <row r="1465" spans="1:9" hidden="1" x14ac:dyDescent="0.25">
      <c r="A1465" t="str">
        <f t="shared" si="54"/>
        <v xml:space="preserve">VOLVOTRUCK MULA </v>
      </c>
      <c r="B1465" s="117" t="s">
        <v>5825</v>
      </c>
      <c r="C1465" s="118" t="s">
        <v>4679</v>
      </c>
      <c r="D1465" s="119" t="s">
        <v>2140</v>
      </c>
      <c r="E1465" s="118" t="s">
        <v>4571</v>
      </c>
      <c r="F1465" s="117" t="s">
        <v>5832</v>
      </c>
      <c r="G1465" s="118" t="s">
        <v>4551</v>
      </c>
      <c r="H1465" s="120" t="str">
        <f t="shared" si="55"/>
        <v>09409064</v>
      </c>
      <c r="I1465" s="185">
        <v>0</v>
      </c>
    </row>
    <row r="1466" spans="1:9" hidden="1" x14ac:dyDescent="0.25">
      <c r="A1466" t="str">
        <f t="shared" si="54"/>
        <v>VOLVOVLN64T</v>
      </c>
      <c r="B1466" s="117" t="s">
        <v>5825</v>
      </c>
      <c r="C1466" s="118" t="s">
        <v>4679</v>
      </c>
      <c r="D1466" s="119" t="s">
        <v>2140</v>
      </c>
      <c r="E1466" s="118" t="s">
        <v>4571</v>
      </c>
      <c r="F1466" s="117" t="s">
        <v>5833</v>
      </c>
      <c r="G1466" s="118" t="s">
        <v>4552</v>
      </c>
      <c r="H1466" s="120" t="str">
        <f t="shared" si="55"/>
        <v>09409065</v>
      </c>
      <c r="I1466" s="185">
        <v>0</v>
      </c>
    </row>
    <row r="1467" spans="1:9" hidden="1" x14ac:dyDescent="0.25">
      <c r="A1467" t="str">
        <f t="shared" si="54"/>
        <v>VOLVOVM</v>
      </c>
      <c r="B1467" s="117" t="s">
        <v>5825</v>
      </c>
      <c r="C1467" s="118" t="s">
        <v>4679</v>
      </c>
      <c r="D1467" s="119" t="s">
        <v>2140</v>
      </c>
      <c r="E1467" s="118" t="s">
        <v>4571</v>
      </c>
      <c r="F1467" s="117" t="s">
        <v>5834</v>
      </c>
      <c r="G1467" s="118" t="s">
        <v>4553</v>
      </c>
      <c r="H1467" s="120" t="str">
        <f t="shared" si="55"/>
        <v>09409066</v>
      </c>
      <c r="I1467" s="185">
        <v>0</v>
      </c>
    </row>
    <row r="1468" spans="1:9" hidden="1" x14ac:dyDescent="0.25">
      <c r="A1468" t="str">
        <f t="shared" si="54"/>
        <v>VOLVOVN</v>
      </c>
      <c r="B1468" s="124" t="s">
        <v>5825</v>
      </c>
      <c r="C1468" s="124" t="s">
        <v>4679</v>
      </c>
      <c r="D1468" s="125" t="s">
        <v>2140</v>
      </c>
      <c r="E1468" s="118" t="s">
        <v>4571</v>
      </c>
      <c r="F1468" s="124" t="s">
        <v>5958</v>
      </c>
      <c r="G1468" s="124" t="s">
        <v>4561</v>
      </c>
      <c r="H1468" s="120" t="str">
        <f t="shared" si="55"/>
        <v>09409073</v>
      </c>
      <c r="I1468" s="185">
        <v>0</v>
      </c>
    </row>
    <row r="1469" spans="1:9" hidden="1" x14ac:dyDescent="0.25">
      <c r="A1469" t="str">
        <f t="shared" si="54"/>
        <v>VOLVOVNL</v>
      </c>
      <c r="B1469" s="117" t="s">
        <v>5825</v>
      </c>
      <c r="C1469" s="118" t="s">
        <v>4679</v>
      </c>
      <c r="D1469" s="119" t="s">
        <v>2140</v>
      </c>
      <c r="E1469" s="118" t="s">
        <v>4571</v>
      </c>
      <c r="F1469" s="117" t="s">
        <v>5835</v>
      </c>
      <c r="G1469" s="118" t="s">
        <v>4554</v>
      </c>
      <c r="H1469" s="120" t="str">
        <f t="shared" si="55"/>
        <v>09409067</v>
      </c>
      <c r="I1469" s="185">
        <v>0</v>
      </c>
    </row>
    <row r="1470" spans="1:9" hidden="1" x14ac:dyDescent="0.25">
      <c r="A1470" t="str">
        <f t="shared" si="54"/>
        <v xml:space="preserve">VOLVOW1A64TTSE CABEZAL </v>
      </c>
      <c r="B1470" s="117" t="s">
        <v>5825</v>
      </c>
      <c r="C1470" s="118" t="s">
        <v>4679</v>
      </c>
      <c r="D1470" s="119" t="s">
        <v>2140</v>
      </c>
      <c r="E1470" s="118" t="s">
        <v>4571</v>
      </c>
      <c r="F1470" s="117" t="s">
        <v>5836</v>
      </c>
      <c r="G1470" s="118" t="s">
        <v>4556</v>
      </c>
      <c r="H1470" s="120" t="str">
        <f t="shared" si="55"/>
        <v>09409069</v>
      </c>
      <c r="I1470" s="185">
        <v>0</v>
      </c>
    </row>
    <row r="1471" spans="1:9" hidden="1" x14ac:dyDescent="0.25">
      <c r="A1471" t="str">
        <f t="shared" ref="A1471:A1534" si="56">CONCATENATE(B1471,F1471)</f>
        <v>VOLVOWG64</v>
      </c>
      <c r="B1471" s="117" t="s">
        <v>5825</v>
      </c>
      <c r="C1471" s="118" t="s">
        <v>4679</v>
      </c>
      <c r="D1471" s="119" t="s">
        <v>4376</v>
      </c>
      <c r="E1471" s="118" t="s">
        <v>4704</v>
      </c>
      <c r="F1471" s="117" t="s">
        <v>5844</v>
      </c>
      <c r="G1471" s="118" t="s">
        <v>4536</v>
      </c>
      <c r="H1471" s="120" t="str">
        <f t="shared" si="55"/>
        <v>09411048</v>
      </c>
      <c r="I1471" s="185">
        <v>0</v>
      </c>
    </row>
    <row r="1472" spans="1:9" hidden="1" x14ac:dyDescent="0.25">
      <c r="A1472" t="str">
        <f t="shared" si="56"/>
        <v>VOLVOWHITE</v>
      </c>
      <c r="B1472" s="117" t="s">
        <v>5825</v>
      </c>
      <c r="C1472" s="118" t="s">
        <v>4679</v>
      </c>
      <c r="D1472" s="119" t="s">
        <v>2140</v>
      </c>
      <c r="E1472" s="118" t="s">
        <v>4571</v>
      </c>
      <c r="F1472" s="117" t="s">
        <v>5837</v>
      </c>
      <c r="G1472" s="118" t="s">
        <v>4557</v>
      </c>
      <c r="H1472" s="120" t="str">
        <f t="shared" si="55"/>
        <v>09409070</v>
      </c>
      <c r="I1472" s="185">
        <v>0</v>
      </c>
    </row>
    <row r="1473" spans="1:9" hidden="1" x14ac:dyDescent="0.25">
      <c r="A1473" t="str">
        <f t="shared" si="56"/>
        <v xml:space="preserve">VOLVOWJ64TS MULA </v>
      </c>
      <c r="B1473" s="117" t="s">
        <v>5825</v>
      </c>
      <c r="C1473" s="118" t="s">
        <v>4679</v>
      </c>
      <c r="D1473" s="119" t="s">
        <v>2140</v>
      </c>
      <c r="E1473" s="118" t="s">
        <v>4571</v>
      </c>
      <c r="F1473" s="117" t="s">
        <v>5838</v>
      </c>
      <c r="G1473" s="118" t="s">
        <v>4649</v>
      </c>
      <c r="H1473" s="120" t="str">
        <f t="shared" si="55"/>
        <v>09409071</v>
      </c>
      <c r="I1473" s="185">
        <v>0</v>
      </c>
    </row>
    <row r="1474" spans="1:9" hidden="1" x14ac:dyDescent="0.25">
      <c r="A1474" t="str">
        <f t="shared" si="56"/>
        <v>WESTERN_STAR4964E</v>
      </c>
      <c r="B1474" s="124" t="s">
        <v>6058</v>
      </c>
      <c r="C1474" s="124" t="s">
        <v>4681</v>
      </c>
      <c r="D1474" s="125" t="s">
        <v>2140</v>
      </c>
      <c r="E1474" s="118" t="s">
        <v>4571</v>
      </c>
      <c r="F1474" s="124" t="s">
        <v>5990</v>
      </c>
      <c r="G1474" s="124" t="s">
        <v>4469</v>
      </c>
      <c r="H1474" s="120" t="str">
        <f t="shared" si="55"/>
        <v>09509001</v>
      </c>
      <c r="I1474" s="185">
        <v>0</v>
      </c>
    </row>
    <row r="1475" spans="1:9" hidden="1" x14ac:dyDescent="0.25">
      <c r="A1475" t="str">
        <f t="shared" si="56"/>
        <v>WESTERN_STAR4964EX</v>
      </c>
      <c r="B1475" s="117" t="s">
        <v>6058</v>
      </c>
      <c r="C1475" s="118" t="s">
        <v>4681</v>
      </c>
      <c r="D1475" s="119" t="s">
        <v>4376</v>
      </c>
      <c r="E1475" s="118" t="s">
        <v>4704</v>
      </c>
      <c r="F1475" s="117" t="s">
        <v>5849</v>
      </c>
      <c r="G1475" s="118" t="s">
        <v>4469</v>
      </c>
      <c r="H1475" s="120" t="str">
        <f t="shared" ref="H1475:H1477" si="57">CONCATENATE(C1475,E1475,G1475)</f>
        <v>09511001</v>
      </c>
      <c r="I1475" s="185">
        <v>0</v>
      </c>
    </row>
    <row r="1476" spans="1:9" hidden="1" x14ac:dyDescent="0.25">
      <c r="A1476" t="str">
        <f t="shared" si="56"/>
        <v>WESTERN_STARNE</v>
      </c>
      <c r="B1476" s="117" t="s">
        <v>6058</v>
      </c>
      <c r="C1476" s="118" t="s">
        <v>4681</v>
      </c>
      <c r="D1476" s="119" t="s">
        <v>2140</v>
      </c>
      <c r="E1476" s="118" t="s">
        <v>4571</v>
      </c>
      <c r="F1476" s="117" t="s">
        <v>5959</v>
      </c>
      <c r="G1476" s="118" t="s">
        <v>4472</v>
      </c>
      <c r="H1476" s="120" t="str">
        <f t="shared" si="57"/>
        <v>09509003</v>
      </c>
      <c r="I1476" s="185">
        <v>0</v>
      </c>
    </row>
    <row r="1477" spans="1:9" hidden="1" x14ac:dyDescent="0.25">
      <c r="A1477" t="str">
        <f t="shared" si="56"/>
        <v>WESTERN_STARTRUCK</v>
      </c>
      <c r="B1477" s="117" t="s">
        <v>6058</v>
      </c>
      <c r="C1477" s="118" t="s">
        <v>4681</v>
      </c>
      <c r="D1477" s="119" t="s">
        <v>2140</v>
      </c>
      <c r="E1477" s="118" t="s">
        <v>4571</v>
      </c>
      <c r="F1477" s="117" t="s">
        <v>4947</v>
      </c>
      <c r="G1477" s="118" t="s">
        <v>4466</v>
      </c>
      <c r="H1477" s="120" t="str">
        <f t="shared" si="57"/>
        <v>09509002</v>
      </c>
      <c r="I1477" s="185">
        <v>0</v>
      </c>
    </row>
    <row r="1478" spans="1:9" hidden="1" x14ac:dyDescent="0.25">
      <c r="A1478" t="str">
        <f t="shared" si="56"/>
        <v/>
      </c>
      <c r="I1478" s="185"/>
    </row>
    <row r="1479" spans="1:9" ht="12.75" hidden="1" x14ac:dyDescent="0.2">
      <c r="A1479" t="str">
        <f t="shared" si="56"/>
        <v/>
      </c>
      <c r="B1479"/>
      <c r="C1479"/>
      <c r="D1479"/>
      <c r="E1479"/>
      <c r="F1479"/>
      <c r="G1479"/>
      <c r="H1479"/>
      <c r="I1479" s="185"/>
    </row>
    <row r="1480" spans="1:9" ht="12.75" hidden="1" x14ac:dyDescent="0.2">
      <c r="A1480" t="str">
        <f t="shared" si="56"/>
        <v/>
      </c>
      <c r="B1480"/>
      <c r="C1480"/>
      <c r="D1480"/>
      <c r="E1480"/>
      <c r="F1480"/>
      <c r="G1480"/>
      <c r="H1480"/>
      <c r="I1480" s="185"/>
    </row>
    <row r="1481" spans="1:9" ht="12.75" hidden="1" x14ac:dyDescent="0.2">
      <c r="A1481" t="str">
        <f t="shared" si="56"/>
        <v/>
      </c>
      <c r="B1481"/>
      <c r="C1481"/>
      <c r="D1481"/>
      <c r="E1481"/>
      <c r="F1481"/>
      <c r="G1481"/>
      <c r="H1481"/>
      <c r="I1481" s="185"/>
    </row>
    <row r="1482" spans="1:9" ht="12.75" hidden="1" x14ac:dyDescent="0.2">
      <c r="A1482" t="str">
        <f t="shared" si="56"/>
        <v/>
      </c>
      <c r="B1482"/>
      <c r="C1482"/>
      <c r="D1482"/>
      <c r="E1482"/>
      <c r="F1482"/>
      <c r="G1482"/>
      <c r="H1482"/>
      <c r="I1482" s="185"/>
    </row>
    <row r="1483" spans="1:9" ht="12.75" hidden="1" x14ac:dyDescent="0.2">
      <c r="A1483" t="str">
        <f t="shared" si="56"/>
        <v/>
      </c>
      <c r="B1483"/>
      <c r="C1483"/>
      <c r="D1483"/>
      <c r="E1483"/>
      <c r="F1483"/>
      <c r="G1483"/>
      <c r="H1483"/>
      <c r="I1483" s="185"/>
    </row>
    <row r="1484" spans="1:9" ht="12.75" hidden="1" x14ac:dyDescent="0.2">
      <c r="A1484" t="str">
        <f t="shared" si="56"/>
        <v/>
      </c>
      <c r="B1484"/>
      <c r="C1484"/>
      <c r="D1484"/>
      <c r="E1484"/>
      <c r="F1484"/>
      <c r="G1484"/>
      <c r="H1484"/>
      <c r="I1484" s="185"/>
    </row>
    <row r="1485" spans="1:9" ht="12.75" hidden="1" x14ac:dyDescent="0.2">
      <c r="A1485" t="str">
        <f t="shared" si="56"/>
        <v/>
      </c>
      <c r="B1485"/>
      <c r="C1485"/>
      <c r="D1485"/>
      <c r="E1485"/>
      <c r="F1485"/>
      <c r="G1485"/>
      <c r="H1485"/>
      <c r="I1485" s="185"/>
    </row>
    <row r="1486" spans="1:9" ht="12.75" hidden="1" x14ac:dyDescent="0.2">
      <c r="A1486" t="str">
        <f t="shared" si="56"/>
        <v/>
      </c>
      <c r="B1486"/>
      <c r="C1486"/>
      <c r="D1486"/>
      <c r="E1486"/>
      <c r="F1486"/>
      <c r="G1486"/>
      <c r="H1486"/>
      <c r="I1486" s="185"/>
    </row>
    <row r="1487" spans="1:9" ht="12.75" hidden="1" x14ac:dyDescent="0.2">
      <c r="A1487" t="str">
        <f t="shared" si="56"/>
        <v/>
      </c>
      <c r="B1487"/>
      <c r="C1487"/>
      <c r="D1487"/>
      <c r="E1487"/>
      <c r="F1487"/>
      <c r="G1487"/>
      <c r="H1487"/>
      <c r="I1487" s="185"/>
    </row>
    <row r="1488" spans="1:9" ht="12.75" hidden="1" x14ac:dyDescent="0.2">
      <c r="A1488" t="str">
        <f t="shared" si="56"/>
        <v/>
      </c>
      <c r="B1488"/>
      <c r="C1488"/>
      <c r="D1488"/>
      <c r="E1488"/>
      <c r="F1488"/>
      <c r="G1488"/>
      <c r="H1488"/>
      <c r="I1488" s="185"/>
    </row>
    <row r="1489" spans="1:9" ht="12.75" hidden="1" x14ac:dyDescent="0.2">
      <c r="A1489" t="str">
        <f t="shared" si="56"/>
        <v/>
      </c>
      <c r="B1489"/>
      <c r="C1489"/>
      <c r="D1489"/>
      <c r="E1489"/>
      <c r="F1489"/>
      <c r="G1489"/>
      <c r="H1489"/>
      <c r="I1489" s="185"/>
    </row>
    <row r="1490" spans="1:9" ht="12.75" hidden="1" x14ac:dyDescent="0.2">
      <c r="A1490" t="str">
        <f t="shared" si="56"/>
        <v/>
      </c>
      <c r="B1490"/>
      <c r="C1490"/>
      <c r="D1490"/>
      <c r="E1490"/>
      <c r="F1490"/>
      <c r="G1490"/>
      <c r="H1490"/>
      <c r="I1490" s="185"/>
    </row>
    <row r="1491" spans="1:9" ht="12.75" hidden="1" x14ac:dyDescent="0.2">
      <c r="A1491" t="str">
        <f t="shared" si="56"/>
        <v/>
      </c>
      <c r="B1491"/>
      <c r="C1491"/>
      <c r="D1491"/>
      <c r="E1491"/>
      <c r="F1491"/>
      <c r="G1491"/>
      <c r="H1491"/>
      <c r="I1491" s="185"/>
    </row>
    <row r="1492" spans="1:9" ht="12.75" hidden="1" x14ac:dyDescent="0.2">
      <c r="A1492" t="str">
        <f t="shared" si="56"/>
        <v/>
      </c>
      <c r="B1492"/>
      <c r="C1492"/>
      <c r="D1492"/>
      <c r="E1492"/>
      <c r="F1492"/>
      <c r="G1492"/>
      <c r="H1492"/>
      <c r="I1492" s="185"/>
    </row>
    <row r="1493" spans="1:9" ht="12.75" hidden="1" x14ac:dyDescent="0.2">
      <c r="A1493" t="str">
        <f t="shared" si="56"/>
        <v/>
      </c>
      <c r="B1493"/>
      <c r="C1493"/>
      <c r="D1493"/>
      <c r="E1493"/>
      <c r="F1493"/>
      <c r="G1493"/>
      <c r="H1493"/>
      <c r="I1493" s="185"/>
    </row>
    <row r="1494" spans="1:9" ht="12.75" hidden="1" x14ac:dyDescent="0.2">
      <c r="A1494" t="str">
        <f t="shared" si="56"/>
        <v/>
      </c>
      <c r="B1494"/>
      <c r="C1494"/>
      <c r="D1494"/>
      <c r="E1494"/>
      <c r="F1494"/>
      <c r="G1494"/>
      <c r="H1494"/>
      <c r="I1494" s="185"/>
    </row>
    <row r="1495" spans="1:9" ht="12.75" hidden="1" x14ac:dyDescent="0.2">
      <c r="A1495" t="str">
        <f t="shared" si="56"/>
        <v/>
      </c>
      <c r="B1495"/>
      <c r="C1495"/>
      <c r="D1495"/>
      <c r="E1495"/>
      <c r="F1495"/>
      <c r="G1495"/>
      <c r="H1495"/>
      <c r="I1495" s="185"/>
    </row>
    <row r="1496" spans="1:9" ht="12.75" hidden="1" x14ac:dyDescent="0.2">
      <c r="A1496" t="str">
        <f t="shared" si="56"/>
        <v/>
      </c>
      <c r="B1496"/>
      <c r="C1496"/>
      <c r="D1496"/>
      <c r="E1496"/>
      <c r="F1496"/>
      <c r="G1496"/>
      <c r="H1496"/>
      <c r="I1496" s="185"/>
    </row>
    <row r="1497" spans="1:9" ht="12.75" hidden="1" x14ac:dyDescent="0.2">
      <c r="A1497" t="str">
        <f t="shared" si="56"/>
        <v/>
      </c>
      <c r="B1497"/>
      <c r="C1497"/>
      <c r="D1497"/>
      <c r="E1497"/>
      <c r="F1497"/>
      <c r="G1497"/>
      <c r="H1497"/>
      <c r="I1497" s="185"/>
    </row>
    <row r="1498" spans="1:9" ht="12.75" hidden="1" x14ac:dyDescent="0.2">
      <c r="A1498" t="str">
        <f t="shared" si="56"/>
        <v/>
      </c>
      <c r="B1498"/>
      <c r="C1498"/>
      <c r="D1498"/>
      <c r="E1498"/>
      <c r="F1498"/>
      <c r="G1498"/>
      <c r="H1498"/>
      <c r="I1498" s="185"/>
    </row>
    <row r="1499" spans="1:9" ht="12.75" hidden="1" x14ac:dyDescent="0.2">
      <c r="A1499" t="str">
        <f t="shared" si="56"/>
        <v/>
      </c>
      <c r="B1499"/>
      <c r="C1499"/>
      <c r="D1499"/>
      <c r="E1499"/>
      <c r="F1499"/>
      <c r="G1499"/>
      <c r="H1499"/>
      <c r="I1499" s="185"/>
    </row>
    <row r="1500" spans="1:9" ht="12.75" hidden="1" x14ac:dyDescent="0.2">
      <c r="A1500" t="str">
        <f t="shared" si="56"/>
        <v/>
      </c>
      <c r="B1500"/>
      <c r="C1500"/>
      <c r="D1500"/>
      <c r="E1500"/>
      <c r="F1500"/>
      <c r="G1500"/>
      <c r="H1500"/>
      <c r="I1500" s="185"/>
    </row>
    <row r="1501" spans="1:9" ht="12.75" hidden="1" x14ac:dyDescent="0.2">
      <c r="A1501" t="str">
        <f t="shared" si="56"/>
        <v/>
      </c>
      <c r="B1501"/>
      <c r="C1501"/>
      <c r="D1501"/>
      <c r="E1501"/>
      <c r="F1501"/>
      <c r="G1501"/>
      <c r="H1501"/>
      <c r="I1501" s="185"/>
    </row>
    <row r="1502" spans="1:9" ht="12.75" hidden="1" x14ac:dyDescent="0.2">
      <c r="A1502" t="str">
        <f t="shared" si="56"/>
        <v/>
      </c>
      <c r="B1502"/>
      <c r="C1502"/>
      <c r="D1502"/>
      <c r="E1502"/>
      <c r="F1502"/>
      <c r="G1502"/>
      <c r="H1502"/>
      <c r="I1502" s="185"/>
    </row>
    <row r="1503" spans="1:9" ht="12.75" hidden="1" x14ac:dyDescent="0.2">
      <c r="A1503" t="str">
        <f t="shared" si="56"/>
        <v/>
      </c>
      <c r="B1503"/>
      <c r="C1503"/>
      <c r="D1503"/>
      <c r="E1503"/>
      <c r="F1503"/>
      <c r="G1503"/>
      <c r="H1503"/>
      <c r="I1503" s="185"/>
    </row>
    <row r="1504" spans="1:9" ht="12.75" hidden="1" x14ac:dyDescent="0.2">
      <c r="A1504" t="str">
        <f t="shared" si="56"/>
        <v/>
      </c>
      <c r="B1504"/>
      <c r="C1504"/>
      <c r="D1504"/>
      <c r="E1504"/>
      <c r="F1504"/>
      <c r="G1504"/>
      <c r="H1504"/>
      <c r="I1504" s="185"/>
    </row>
    <row r="1505" spans="1:9" ht="12.75" hidden="1" x14ac:dyDescent="0.2">
      <c r="A1505" t="str">
        <f t="shared" si="56"/>
        <v/>
      </c>
      <c r="B1505"/>
      <c r="C1505"/>
      <c r="D1505"/>
      <c r="E1505"/>
      <c r="F1505"/>
      <c r="G1505"/>
      <c r="H1505"/>
      <c r="I1505" s="185"/>
    </row>
    <row r="1506" spans="1:9" ht="12.75" hidden="1" x14ac:dyDescent="0.2">
      <c r="A1506" t="str">
        <f t="shared" si="56"/>
        <v/>
      </c>
      <c r="B1506"/>
      <c r="C1506"/>
      <c r="D1506"/>
      <c r="E1506"/>
      <c r="F1506"/>
      <c r="G1506"/>
      <c r="H1506"/>
      <c r="I1506" s="185"/>
    </row>
    <row r="1507" spans="1:9" ht="12.75" hidden="1" x14ac:dyDescent="0.2">
      <c r="A1507" t="str">
        <f t="shared" si="56"/>
        <v/>
      </c>
      <c r="B1507"/>
      <c r="C1507"/>
      <c r="D1507"/>
      <c r="E1507"/>
      <c r="F1507"/>
      <c r="G1507"/>
      <c r="H1507"/>
      <c r="I1507" s="185"/>
    </row>
    <row r="1508" spans="1:9" ht="12.75" hidden="1" x14ac:dyDescent="0.2">
      <c r="A1508" t="str">
        <f t="shared" si="56"/>
        <v/>
      </c>
      <c r="B1508"/>
      <c r="C1508"/>
      <c r="D1508"/>
      <c r="E1508"/>
      <c r="F1508"/>
      <c r="G1508"/>
      <c r="H1508"/>
      <c r="I1508" s="185"/>
    </row>
    <row r="1509" spans="1:9" ht="12.75" hidden="1" x14ac:dyDescent="0.2">
      <c r="A1509" t="str">
        <f t="shared" si="56"/>
        <v/>
      </c>
      <c r="B1509"/>
      <c r="C1509"/>
      <c r="D1509"/>
      <c r="E1509"/>
      <c r="F1509"/>
      <c r="G1509"/>
      <c r="H1509"/>
      <c r="I1509" s="185"/>
    </row>
    <row r="1510" spans="1:9" ht="12.75" hidden="1" x14ac:dyDescent="0.2">
      <c r="A1510" t="str">
        <f t="shared" si="56"/>
        <v/>
      </c>
      <c r="B1510"/>
      <c r="C1510"/>
      <c r="D1510"/>
      <c r="E1510"/>
      <c r="F1510"/>
      <c r="G1510"/>
      <c r="H1510"/>
      <c r="I1510" s="185"/>
    </row>
    <row r="1511" spans="1:9" ht="12.75" hidden="1" x14ac:dyDescent="0.2">
      <c r="A1511" t="str">
        <f t="shared" si="56"/>
        <v/>
      </c>
      <c r="B1511"/>
      <c r="C1511"/>
      <c r="D1511"/>
      <c r="E1511"/>
      <c r="F1511"/>
      <c r="G1511"/>
      <c r="H1511"/>
      <c r="I1511" s="185"/>
    </row>
    <row r="1512" spans="1:9" ht="12.75" hidden="1" x14ac:dyDescent="0.2">
      <c r="A1512" t="str">
        <f t="shared" si="56"/>
        <v/>
      </c>
      <c r="B1512"/>
      <c r="C1512"/>
      <c r="D1512"/>
      <c r="E1512"/>
      <c r="F1512"/>
      <c r="G1512"/>
      <c r="H1512"/>
      <c r="I1512" s="185"/>
    </row>
    <row r="1513" spans="1:9" ht="12.75" hidden="1" x14ac:dyDescent="0.2">
      <c r="A1513" t="str">
        <f t="shared" si="56"/>
        <v/>
      </c>
      <c r="B1513"/>
      <c r="C1513"/>
      <c r="D1513"/>
      <c r="E1513"/>
      <c r="F1513"/>
      <c r="G1513"/>
      <c r="H1513"/>
      <c r="I1513" s="185"/>
    </row>
    <row r="1514" spans="1:9" ht="12.75" hidden="1" x14ac:dyDescent="0.2">
      <c r="A1514" t="str">
        <f t="shared" si="56"/>
        <v/>
      </c>
      <c r="B1514"/>
      <c r="C1514"/>
      <c r="D1514"/>
      <c r="E1514"/>
      <c r="F1514"/>
      <c r="G1514"/>
      <c r="H1514"/>
      <c r="I1514" s="185"/>
    </row>
    <row r="1515" spans="1:9" ht="12.75" hidden="1" x14ac:dyDescent="0.2">
      <c r="A1515" t="str">
        <f t="shared" si="56"/>
        <v/>
      </c>
      <c r="B1515"/>
      <c r="C1515"/>
      <c r="D1515"/>
      <c r="E1515"/>
      <c r="F1515"/>
      <c r="G1515"/>
      <c r="H1515"/>
      <c r="I1515" s="185"/>
    </row>
    <row r="1516" spans="1:9" ht="12.75" hidden="1" x14ac:dyDescent="0.2">
      <c r="A1516" t="str">
        <f t="shared" si="56"/>
        <v/>
      </c>
      <c r="B1516"/>
      <c r="C1516"/>
      <c r="D1516"/>
      <c r="E1516"/>
      <c r="F1516"/>
      <c r="G1516"/>
      <c r="H1516"/>
      <c r="I1516" s="185"/>
    </row>
    <row r="1517" spans="1:9" ht="12.75" hidden="1" x14ac:dyDescent="0.2">
      <c r="A1517" t="str">
        <f t="shared" si="56"/>
        <v/>
      </c>
      <c r="B1517"/>
      <c r="C1517"/>
      <c r="D1517"/>
      <c r="E1517"/>
      <c r="F1517"/>
      <c r="G1517"/>
      <c r="H1517"/>
      <c r="I1517" s="185"/>
    </row>
    <row r="1518" spans="1:9" ht="12.75" hidden="1" x14ac:dyDescent="0.2">
      <c r="A1518" t="str">
        <f t="shared" si="56"/>
        <v/>
      </c>
      <c r="B1518"/>
      <c r="C1518"/>
      <c r="D1518"/>
      <c r="E1518"/>
      <c r="F1518"/>
      <c r="G1518"/>
      <c r="H1518"/>
      <c r="I1518" s="185"/>
    </row>
    <row r="1519" spans="1:9" ht="12.75" hidden="1" x14ac:dyDescent="0.2">
      <c r="A1519" t="str">
        <f t="shared" si="56"/>
        <v/>
      </c>
      <c r="B1519"/>
      <c r="C1519"/>
      <c r="D1519"/>
      <c r="E1519"/>
      <c r="F1519"/>
      <c r="G1519"/>
      <c r="H1519"/>
      <c r="I1519" s="185"/>
    </row>
    <row r="1520" spans="1:9" ht="12.75" hidden="1" x14ac:dyDescent="0.2">
      <c r="A1520" t="str">
        <f t="shared" si="56"/>
        <v/>
      </c>
      <c r="B1520"/>
      <c r="C1520"/>
      <c r="D1520"/>
      <c r="E1520"/>
      <c r="F1520"/>
      <c r="G1520"/>
      <c r="H1520"/>
      <c r="I1520" s="185"/>
    </row>
    <row r="1521" spans="1:9" ht="12.75" hidden="1" x14ac:dyDescent="0.2">
      <c r="A1521" t="str">
        <f t="shared" si="56"/>
        <v/>
      </c>
      <c r="B1521"/>
      <c r="C1521"/>
      <c r="D1521"/>
      <c r="E1521"/>
      <c r="F1521"/>
      <c r="G1521"/>
      <c r="H1521"/>
      <c r="I1521" s="185"/>
    </row>
    <row r="1522" spans="1:9" ht="12.75" hidden="1" x14ac:dyDescent="0.2">
      <c r="A1522" t="str">
        <f t="shared" si="56"/>
        <v/>
      </c>
      <c r="B1522"/>
      <c r="C1522"/>
      <c r="D1522"/>
      <c r="E1522"/>
      <c r="F1522"/>
      <c r="G1522"/>
      <c r="H1522"/>
      <c r="I1522" s="185"/>
    </row>
    <row r="1523" spans="1:9" ht="12.75" hidden="1" x14ac:dyDescent="0.2">
      <c r="A1523" t="str">
        <f t="shared" si="56"/>
        <v/>
      </c>
      <c r="B1523"/>
      <c r="C1523"/>
      <c r="D1523"/>
      <c r="E1523"/>
      <c r="F1523"/>
      <c r="G1523"/>
      <c r="H1523"/>
      <c r="I1523" s="185"/>
    </row>
    <row r="1524" spans="1:9" ht="12.75" hidden="1" x14ac:dyDescent="0.2">
      <c r="A1524" t="str">
        <f t="shared" si="56"/>
        <v/>
      </c>
      <c r="B1524"/>
      <c r="C1524"/>
      <c r="D1524"/>
      <c r="E1524"/>
      <c r="F1524"/>
      <c r="G1524"/>
      <c r="H1524"/>
      <c r="I1524" s="185"/>
    </row>
    <row r="1525" spans="1:9" ht="12.75" hidden="1" x14ac:dyDescent="0.2">
      <c r="A1525" t="str">
        <f t="shared" si="56"/>
        <v/>
      </c>
      <c r="B1525"/>
      <c r="C1525"/>
      <c r="D1525"/>
      <c r="E1525"/>
      <c r="F1525"/>
      <c r="G1525"/>
      <c r="H1525"/>
      <c r="I1525" s="185"/>
    </row>
    <row r="1526" spans="1:9" ht="12.75" hidden="1" x14ac:dyDescent="0.2">
      <c r="A1526" t="str">
        <f t="shared" si="56"/>
        <v/>
      </c>
      <c r="B1526"/>
      <c r="C1526"/>
      <c r="D1526"/>
      <c r="E1526"/>
      <c r="F1526"/>
      <c r="G1526"/>
      <c r="H1526"/>
      <c r="I1526" s="185"/>
    </row>
    <row r="1527" spans="1:9" ht="12.75" hidden="1" x14ac:dyDescent="0.2">
      <c r="A1527" t="str">
        <f t="shared" si="56"/>
        <v/>
      </c>
      <c r="B1527"/>
      <c r="C1527"/>
      <c r="D1527"/>
      <c r="E1527"/>
      <c r="F1527"/>
      <c r="G1527"/>
      <c r="H1527"/>
      <c r="I1527" s="185"/>
    </row>
    <row r="1528" spans="1:9" ht="12.75" hidden="1" x14ac:dyDescent="0.2">
      <c r="A1528" t="str">
        <f t="shared" si="56"/>
        <v/>
      </c>
      <c r="B1528"/>
      <c r="C1528"/>
      <c r="D1528"/>
      <c r="E1528"/>
      <c r="F1528"/>
      <c r="G1528"/>
      <c r="H1528"/>
      <c r="I1528" s="185"/>
    </row>
    <row r="1529" spans="1:9" ht="12.75" hidden="1" x14ac:dyDescent="0.2">
      <c r="A1529" t="str">
        <f t="shared" si="56"/>
        <v/>
      </c>
      <c r="B1529"/>
      <c r="C1529"/>
      <c r="D1529"/>
      <c r="E1529"/>
      <c r="F1529"/>
      <c r="G1529"/>
      <c r="H1529"/>
      <c r="I1529" s="185"/>
    </row>
    <row r="1530" spans="1:9" ht="12.75" hidden="1" x14ac:dyDescent="0.2">
      <c r="A1530" t="str">
        <f t="shared" si="56"/>
        <v/>
      </c>
      <c r="B1530"/>
      <c r="C1530"/>
      <c r="D1530"/>
      <c r="E1530"/>
      <c r="F1530"/>
      <c r="G1530"/>
      <c r="H1530"/>
      <c r="I1530" s="185"/>
    </row>
    <row r="1531" spans="1:9" ht="12.75" hidden="1" x14ac:dyDescent="0.2">
      <c r="A1531" t="str">
        <f t="shared" si="56"/>
        <v/>
      </c>
      <c r="B1531"/>
      <c r="C1531"/>
      <c r="D1531"/>
      <c r="E1531"/>
      <c r="F1531"/>
      <c r="G1531"/>
      <c r="H1531"/>
      <c r="I1531" s="185"/>
    </row>
    <row r="1532" spans="1:9" ht="12.75" hidden="1" x14ac:dyDescent="0.2">
      <c r="A1532" t="str">
        <f t="shared" si="56"/>
        <v/>
      </c>
      <c r="B1532"/>
      <c r="C1532"/>
      <c r="D1532"/>
      <c r="E1532"/>
      <c r="F1532"/>
      <c r="G1532"/>
      <c r="H1532"/>
      <c r="I1532" s="185"/>
    </row>
    <row r="1533" spans="1:9" ht="12.75" hidden="1" x14ac:dyDescent="0.2">
      <c r="A1533" t="str">
        <f t="shared" si="56"/>
        <v/>
      </c>
      <c r="B1533"/>
      <c r="C1533"/>
      <c r="D1533"/>
      <c r="E1533"/>
      <c r="F1533"/>
      <c r="G1533"/>
      <c r="H1533"/>
      <c r="I1533" s="185"/>
    </row>
    <row r="1534" spans="1:9" ht="12.75" hidden="1" x14ac:dyDescent="0.2">
      <c r="A1534" t="str">
        <f t="shared" si="56"/>
        <v/>
      </c>
      <c r="B1534"/>
      <c r="C1534"/>
      <c r="D1534"/>
      <c r="E1534"/>
      <c r="F1534"/>
      <c r="G1534"/>
      <c r="H1534"/>
      <c r="I1534" s="185"/>
    </row>
    <row r="1535" spans="1:9" ht="12.75" hidden="1" x14ac:dyDescent="0.2">
      <c r="A1535" t="str">
        <f t="shared" ref="A1535:A1598" si="58">CONCATENATE(B1535,F1535)</f>
        <v/>
      </c>
      <c r="B1535"/>
      <c r="C1535"/>
      <c r="D1535"/>
      <c r="E1535"/>
      <c r="F1535"/>
      <c r="G1535"/>
      <c r="H1535"/>
      <c r="I1535" s="185"/>
    </row>
    <row r="1536" spans="1:9" ht="12.75" hidden="1" x14ac:dyDescent="0.2">
      <c r="A1536" t="str">
        <f t="shared" si="58"/>
        <v/>
      </c>
      <c r="B1536"/>
      <c r="C1536"/>
      <c r="D1536"/>
      <c r="E1536"/>
      <c r="F1536"/>
      <c r="G1536"/>
      <c r="H1536"/>
      <c r="I1536" s="185"/>
    </row>
    <row r="1537" spans="1:9" ht="12.75" hidden="1" x14ac:dyDescent="0.2">
      <c r="A1537" t="str">
        <f t="shared" si="58"/>
        <v/>
      </c>
      <c r="B1537"/>
      <c r="C1537"/>
      <c r="D1537"/>
      <c r="E1537"/>
      <c r="F1537"/>
      <c r="G1537"/>
      <c r="H1537"/>
      <c r="I1537" s="185"/>
    </row>
    <row r="1538" spans="1:9" ht="12.75" hidden="1" x14ac:dyDescent="0.2">
      <c r="A1538" t="str">
        <f t="shared" si="58"/>
        <v/>
      </c>
      <c r="B1538"/>
      <c r="C1538"/>
      <c r="D1538"/>
      <c r="E1538"/>
      <c r="F1538"/>
      <c r="G1538"/>
      <c r="H1538"/>
      <c r="I1538" s="185"/>
    </row>
    <row r="1539" spans="1:9" ht="12.75" hidden="1" x14ac:dyDescent="0.2">
      <c r="A1539" t="str">
        <f t="shared" si="58"/>
        <v/>
      </c>
      <c r="B1539"/>
      <c r="C1539"/>
      <c r="D1539"/>
      <c r="E1539"/>
      <c r="F1539"/>
      <c r="G1539"/>
      <c r="H1539"/>
      <c r="I1539" s="185"/>
    </row>
    <row r="1540" spans="1:9" ht="12.75" hidden="1" x14ac:dyDescent="0.2">
      <c r="A1540" t="str">
        <f t="shared" si="58"/>
        <v/>
      </c>
      <c r="B1540"/>
      <c r="C1540"/>
      <c r="D1540"/>
      <c r="E1540"/>
      <c r="F1540"/>
      <c r="G1540"/>
      <c r="H1540"/>
      <c r="I1540" s="185"/>
    </row>
    <row r="1541" spans="1:9" ht="12.75" hidden="1" x14ac:dyDescent="0.2">
      <c r="A1541" t="str">
        <f t="shared" si="58"/>
        <v/>
      </c>
      <c r="B1541"/>
      <c r="C1541"/>
      <c r="D1541"/>
      <c r="E1541"/>
      <c r="F1541"/>
      <c r="G1541"/>
      <c r="H1541"/>
      <c r="I1541" s="185"/>
    </row>
    <row r="1542" spans="1:9" ht="12.75" hidden="1" x14ac:dyDescent="0.2">
      <c r="A1542" t="str">
        <f t="shared" si="58"/>
        <v/>
      </c>
      <c r="B1542"/>
      <c r="C1542"/>
      <c r="D1542"/>
      <c r="E1542"/>
      <c r="F1542"/>
      <c r="G1542"/>
      <c r="H1542"/>
      <c r="I1542" s="185"/>
    </row>
    <row r="1543" spans="1:9" ht="12.75" hidden="1" x14ac:dyDescent="0.2">
      <c r="A1543" t="str">
        <f t="shared" si="58"/>
        <v/>
      </c>
      <c r="B1543"/>
      <c r="C1543"/>
      <c r="D1543"/>
      <c r="E1543"/>
      <c r="F1543"/>
      <c r="G1543"/>
      <c r="H1543"/>
      <c r="I1543" s="185"/>
    </row>
    <row r="1544" spans="1:9" ht="12.75" hidden="1" x14ac:dyDescent="0.2">
      <c r="A1544" t="str">
        <f t="shared" si="58"/>
        <v/>
      </c>
      <c r="B1544"/>
      <c r="C1544"/>
      <c r="D1544"/>
      <c r="E1544"/>
      <c r="F1544"/>
      <c r="G1544"/>
      <c r="H1544"/>
      <c r="I1544" s="185"/>
    </row>
    <row r="1545" spans="1:9" ht="12.75" hidden="1" x14ac:dyDescent="0.2">
      <c r="A1545" t="str">
        <f t="shared" si="58"/>
        <v/>
      </c>
      <c r="B1545"/>
      <c r="C1545"/>
      <c r="D1545"/>
      <c r="E1545"/>
      <c r="F1545"/>
      <c r="G1545"/>
      <c r="H1545"/>
      <c r="I1545" s="185"/>
    </row>
    <row r="1546" spans="1:9" ht="12.75" hidden="1" x14ac:dyDescent="0.2">
      <c r="A1546" t="str">
        <f t="shared" si="58"/>
        <v/>
      </c>
      <c r="B1546"/>
      <c r="C1546"/>
      <c r="D1546"/>
      <c r="E1546"/>
      <c r="F1546"/>
      <c r="G1546"/>
      <c r="H1546"/>
      <c r="I1546" s="185"/>
    </row>
    <row r="1547" spans="1:9" ht="12.75" hidden="1" x14ac:dyDescent="0.2">
      <c r="A1547" t="str">
        <f t="shared" si="58"/>
        <v/>
      </c>
      <c r="B1547"/>
      <c r="C1547"/>
      <c r="D1547"/>
      <c r="E1547"/>
      <c r="F1547"/>
      <c r="G1547"/>
      <c r="H1547"/>
      <c r="I1547" s="185"/>
    </row>
    <row r="1548" spans="1:9" ht="12.75" hidden="1" x14ac:dyDescent="0.2">
      <c r="A1548" t="str">
        <f t="shared" si="58"/>
        <v/>
      </c>
      <c r="B1548"/>
      <c r="C1548"/>
      <c r="D1548"/>
      <c r="E1548"/>
      <c r="F1548"/>
      <c r="G1548"/>
      <c r="H1548"/>
      <c r="I1548" s="185"/>
    </row>
    <row r="1549" spans="1:9" ht="12.75" hidden="1" x14ac:dyDescent="0.2">
      <c r="A1549" t="str">
        <f t="shared" si="58"/>
        <v/>
      </c>
      <c r="B1549"/>
      <c r="C1549"/>
      <c r="D1549"/>
      <c r="E1549"/>
      <c r="F1549"/>
      <c r="G1549"/>
      <c r="H1549"/>
      <c r="I1549" s="185"/>
    </row>
    <row r="1550" spans="1:9" ht="12.75" hidden="1" x14ac:dyDescent="0.2">
      <c r="A1550" t="str">
        <f t="shared" si="58"/>
        <v/>
      </c>
      <c r="B1550"/>
      <c r="C1550"/>
      <c r="D1550"/>
      <c r="E1550"/>
      <c r="F1550"/>
      <c r="G1550"/>
      <c r="H1550"/>
      <c r="I1550" s="185"/>
    </row>
    <row r="1551" spans="1:9" ht="12.75" hidden="1" x14ac:dyDescent="0.2">
      <c r="A1551" t="str">
        <f t="shared" si="58"/>
        <v/>
      </c>
      <c r="B1551"/>
      <c r="C1551"/>
      <c r="D1551"/>
      <c r="E1551"/>
      <c r="F1551"/>
      <c r="G1551"/>
      <c r="H1551"/>
      <c r="I1551" s="185"/>
    </row>
    <row r="1552" spans="1:9" ht="12.75" hidden="1" x14ac:dyDescent="0.2">
      <c r="A1552" t="str">
        <f t="shared" si="58"/>
        <v/>
      </c>
      <c r="B1552"/>
      <c r="C1552"/>
      <c r="D1552"/>
      <c r="E1552"/>
      <c r="F1552"/>
      <c r="G1552"/>
      <c r="H1552"/>
      <c r="I1552" s="185"/>
    </row>
    <row r="1553" spans="1:9" ht="12.75" hidden="1" x14ac:dyDescent="0.2">
      <c r="A1553" t="str">
        <f t="shared" si="58"/>
        <v/>
      </c>
      <c r="B1553"/>
      <c r="C1553"/>
      <c r="D1553"/>
      <c r="E1553"/>
      <c r="F1553"/>
      <c r="G1553"/>
      <c r="H1553"/>
      <c r="I1553" s="185"/>
    </row>
    <row r="1554" spans="1:9" ht="12.75" hidden="1" x14ac:dyDescent="0.2">
      <c r="A1554" t="str">
        <f t="shared" si="58"/>
        <v/>
      </c>
      <c r="B1554"/>
      <c r="C1554"/>
      <c r="D1554"/>
      <c r="E1554"/>
      <c r="F1554"/>
      <c r="G1554"/>
      <c r="H1554"/>
      <c r="I1554" s="185"/>
    </row>
    <row r="1555" spans="1:9" ht="12.75" hidden="1" x14ac:dyDescent="0.2">
      <c r="A1555" t="str">
        <f t="shared" si="58"/>
        <v/>
      </c>
      <c r="B1555"/>
      <c r="C1555"/>
      <c r="D1555"/>
      <c r="E1555"/>
      <c r="F1555"/>
      <c r="G1555"/>
      <c r="H1555"/>
      <c r="I1555" s="185"/>
    </row>
    <row r="1556" spans="1:9" ht="12.75" hidden="1" x14ac:dyDescent="0.2">
      <c r="A1556" t="str">
        <f t="shared" si="58"/>
        <v/>
      </c>
      <c r="B1556"/>
      <c r="C1556"/>
      <c r="D1556"/>
      <c r="E1556"/>
      <c r="F1556"/>
      <c r="G1556"/>
      <c r="H1556"/>
      <c r="I1556" s="185"/>
    </row>
    <row r="1557" spans="1:9" ht="12.75" hidden="1" x14ac:dyDescent="0.2">
      <c r="A1557" t="str">
        <f t="shared" si="58"/>
        <v/>
      </c>
      <c r="B1557"/>
      <c r="C1557"/>
      <c r="D1557"/>
      <c r="E1557"/>
      <c r="F1557"/>
      <c r="G1557"/>
      <c r="H1557"/>
      <c r="I1557" s="185"/>
    </row>
    <row r="1558" spans="1:9" ht="12.75" hidden="1" x14ac:dyDescent="0.2">
      <c r="A1558" t="str">
        <f t="shared" si="58"/>
        <v/>
      </c>
      <c r="B1558"/>
      <c r="C1558"/>
      <c r="D1558"/>
      <c r="E1558"/>
      <c r="F1558"/>
      <c r="G1558"/>
      <c r="H1558"/>
      <c r="I1558" s="185"/>
    </row>
    <row r="1559" spans="1:9" ht="12.75" hidden="1" x14ac:dyDescent="0.2">
      <c r="A1559" t="str">
        <f t="shared" si="58"/>
        <v/>
      </c>
      <c r="B1559"/>
      <c r="C1559"/>
      <c r="D1559"/>
      <c r="E1559"/>
      <c r="F1559"/>
      <c r="G1559"/>
      <c r="H1559"/>
      <c r="I1559" s="185"/>
    </row>
    <row r="1560" spans="1:9" ht="12.75" hidden="1" x14ac:dyDescent="0.2">
      <c r="A1560" t="str">
        <f t="shared" si="58"/>
        <v/>
      </c>
      <c r="B1560"/>
      <c r="C1560"/>
      <c r="D1560"/>
      <c r="E1560"/>
      <c r="F1560"/>
      <c r="G1560"/>
      <c r="H1560"/>
      <c r="I1560" s="185"/>
    </row>
    <row r="1561" spans="1:9" ht="12.75" hidden="1" x14ac:dyDescent="0.2">
      <c r="A1561" t="str">
        <f t="shared" si="58"/>
        <v/>
      </c>
      <c r="B1561"/>
      <c r="C1561"/>
      <c r="D1561"/>
      <c r="E1561"/>
      <c r="F1561"/>
      <c r="G1561"/>
      <c r="H1561"/>
      <c r="I1561" s="185"/>
    </row>
    <row r="1562" spans="1:9" ht="12.75" hidden="1" x14ac:dyDescent="0.2">
      <c r="A1562" t="str">
        <f t="shared" si="58"/>
        <v/>
      </c>
      <c r="B1562"/>
      <c r="C1562"/>
      <c r="D1562"/>
      <c r="E1562"/>
      <c r="F1562"/>
      <c r="G1562"/>
      <c r="H1562"/>
      <c r="I1562" s="185"/>
    </row>
    <row r="1563" spans="1:9" ht="12.75" hidden="1" x14ac:dyDescent="0.2">
      <c r="A1563" t="str">
        <f t="shared" si="58"/>
        <v/>
      </c>
      <c r="B1563"/>
      <c r="C1563"/>
      <c r="D1563"/>
      <c r="E1563"/>
      <c r="F1563"/>
      <c r="G1563"/>
      <c r="H1563"/>
      <c r="I1563" s="185"/>
    </row>
    <row r="1564" spans="1:9" ht="12.75" hidden="1" x14ac:dyDescent="0.2">
      <c r="A1564" t="str">
        <f t="shared" si="58"/>
        <v/>
      </c>
      <c r="B1564"/>
      <c r="C1564"/>
      <c r="D1564"/>
      <c r="E1564"/>
      <c r="F1564"/>
      <c r="G1564"/>
      <c r="H1564"/>
      <c r="I1564" s="185"/>
    </row>
    <row r="1565" spans="1:9" ht="12.75" hidden="1" x14ac:dyDescent="0.2">
      <c r="A1565" t="str">
        <f t="shared" si="58"/>
        <v/>
      </c>
      <c r="B1565"/>
      <c r="C1565"/>
      <c r="D1565"/>
      <c r="E1565"/>
      <c r="F1565"/>
      <c r="G1565"/>
      <c r="H1565"/>
      <c r="I1565" s="185"/>
    </row>
    <row r="1566" spans="1:9" ht="12.75" hidden="1" x14ac:dyDescent="0.2">
      <c r="A1566" t="str">
        <f t="shared" si="58"/>
        <v/>
      </c>
      <c r="B1566"/>
      <c r="C1566"/>
      <c r="D1566"/>
      <c r="E1566"/>
      <c r="F1566"/>
      <c r="G1566"/>
      <c r="H1566"/>
      <c r="I1566" s="185"/>
    </row>
    <row r="1567" spans="1:9" ht="12.75" hidden="1" x14ac:dyDescent="0.2">
      <c r="A1567" t="str">
        <f t="shared" si="58"/>
        <v/>
      </c>
      <c r="B1567"/>
      <c r="C1567"/>
      <c r="D1567"/>
      <c r="E1567"/>
      <c r="F1567"/>
      <c r="G1567"/>
      <c r="H1567"/>
      <c r="I1567" s="185"/>
    </row>
    <row r="1568" spans="1:9" ht="12.75" hidden="1" x14ac:dyDescent="0.2">
      <c r="A1568" t="str">
        <f t="shared" si="58"/>
        <v/>
      </c>
      <c r="B1568"/>
      <c r="C1568"/>
      <c r="D1568"/>
      <c r="E1568"/>
      <c r="F1568"/>
      <c r="G1568"/>
      <c r="H1568"/>
      <c r="I1568" s="185"/>
    </row>
    <row r="1569" spans="1:9" ht="12.75" hidden="1" x14ac:dyDescent="0.2">
      <c r="A1569" t="str">
        <f t="shared" si="58"/>
        <v/>
      </c>
      <c r="B1569"/>
      <c r="C1569"/>
      <c r="D1569"/>
      <c r="E1569"/>
      <c r="F1569"/>
      <c r="G1569"/>
      <c r="H1569"/>
      <c r="I1569" s="185"/>
    </row>
    <row r="1570" spans="1:9" ht="12.75" hidden="1" x14ac:dyDescent="0.2">
      <c r="A1570" t="str">
        <f t="shared" si="58"/>
        <v/>
      </c>
      <c r="B1570"/>
      <c r="C1570"/>
      <c r="D1570"/>
      <c r="E1570"/>
      <c r="F1570"/>
      <c r="G1570"/>
      <c r="H1570"/>
      <c r="I1570" s="185"/>
    </row>
    <row r="1571" spans="1:9" ht="12.75" hidden="1" x14ac:dyDescent="0.2">
      <c r="A1571" t="str">
        <f t="shared" si="58"/>
        <v/>
      </c>
      <c r="B1571"/>
      <c r="C1571"/>
      <c r="D1571"/>
      <c r="E1571"/>
      <c r="F1571"/>
      <c r="G1571"/>
      <c r="H1571"/>
      <c r="I1571" s="185"/>
    </row>
    <row r="1572" spans="1:9" ht="12.75" hidden="1" x14ac:dyDescent="0.2">
      <c r="A1572" t="str">
        <f t="shared" si="58"/>
        <v/>
      </c>
      <c r="B1572"/>
      <c r="C1572"/>
      <c r="D1572"/>
      <c r="E1572"/>
      <c r="F1572"/>
      <c r="G1572"/>
      <c r="H1572"/>
      <c r="I1572" s="185"/>
    </row>
    <row r="1573" spans="1:9" ht="12.75" hidden="1" x14ac:dyDescent="0.2">
      <c r="A1573" t="str">
        <f t="shared" si="58"/>
        <v/>
      </c>
      <c r="B1573"/>
      <c r="C1573"/>
      <c r="D1573"/>
      <c r="E1573"/>
      <c r="F1573"/>
      <c r="G1573"/>
      <c r="H1573"/>
      <c r="I1573" s="185"/>
    </row>
    <row r="1574" spans="1:9" ht="12.75" hidden="1" x14ac:dyDescent="0.2">
      <c r="A1574" t="str">
        <f t="shared" si="58"/>
        <v/>
      </c>
      <c r="B1574"/>
      <c r="C1574"/>
      <c r="D1574"/>
      <c r="E1574"/>
      <c r="F1574"/>
      <c r="G1574"/>
      <c r="H1574"/>
      <c r="I1574" s="185"/>
    </row>
    <row r="1575" spans="1:9" ht="12.75" hidden="1" x14ac:dyDescent="0.2">
      <c r="A1575" t="str">
        <f t="shared" si="58"/>
        <v/>
      </c>
      <c r="B1575"/>
      <c r="C1575"/>
      <c r="D1575"/>
      <c r="E1575"/>
      <c r="F1575"/>
      <c r="G1575"/>
      <c r="H1575"/>
      <c r="I1575" s="185"/>
    </row>
    <row r="1576" spans="1:9" ht="12.75" hidden="1" x14ac:dyDescent="0.2">
      <c r="A1576" t="str">
        <f t="shared" si="58"/>
        <v/>
      </c>
      <c r="B1576"/>
      <c r="C1576"/>
      <c r="D1576"/>
      <c r="E1576"/>
      <c r="F1576"/>
      <c r="G1576"/>
      <c r="H1576"/>
      <c r="I1576" s="185"/>
    </row>
    <row r="1577" spans="1:9" ht="12.75" hidden="1" x14ac:dyDescent="0.2">
      <c r="A1577" t="str">
        <f t="shared" si="58"/>
        <v/>
      </c>
      <c r="B1577"/>
      <c r="C1577"/>
      <c r="D1577"/>
      <c r="E1577"/>
      <c r="F1577"/>
      <c r="G1577"/>
      <c r="H1577"/>
      <c r="I1577" s="185"/>
    </row>
    <row r="1578" spans="1:9" ht="12.75" hidden="1" x14ac:dyDescent="0.2">
      <c r="A1578" t="str">
        <f t="shared" si="58"/>
        <v/>
      </c>
      <c r="B1578"/>
      <c r="C1578"/>
      <c r="D1578"/>
      <c r="E1578"/>
      <c r="F1578"/>
      <c r="G1578"/>
      <c r="H1578"/>
      <c r="I1578" s="185"/>
    </row>
    <row r="1579" spans="1:9" ht="12.75" hidden="1" x14ac:dyDescent="0.2">
      <c r="A1579" t="str">
        <f t="shared" si="58"/>
        <v/>
      </c>
      <c r="B1579"/>
      <c r="C1579"/>
      <c r="D1579"/>
      <c r="E1579"/>
      <c r="F1579"/>
      <c r="G1579"/>
      <c r="H1579"/>
      <c r="I1579" s="185"/>
    </row>
    <row r="1580" spans="1:9" ht="12.75" hidden="1" x14ac:dyDescent="0.2">
      <c r="A1580" t="str">
        <f t="shared" si="58"/>
        <v/>
      </c>
      <c r="B1580"/>
      <c r="C1580"/>
      <c r="D1580"/>
      <c r="E1580"/>
      <c r="F1580"/>
      <c r="G1580"/>
      <c r="H1580"/>
      <c r="I1580" s="185"/>
    </row>
    <row r="1581" spans="1:9" ht="12.75" hidden="1" x14ac:dyDescent="0.2">
      <c r="A1581" t="str">
        <f t="shared" si="58"/>
        <v/>
      </c>
      <c r="B1581"/>
      <c r="C1581"/>
      <c r="D1581"/>
      <c r="E1581"/>
      <c r="F1581"/>
      <c r="G1581"/>
      <c r="H1581"/>
      <c r="I1581" s="185"/>
    </row>
    <row r="1582" spans="1:9" ht="12.75" hidden="1" x14ac:dyDescent="0.2">
      <c r="A1582" t="str">
        <f t="shared" si="58"/>
        <v/>
      </c>
      <c r="B1582"/>
      <c r="C1582"/>
      <c r="D1582"/>
      <c r="E1582"/>
      <c r="F1582"/>
      <c r="G1582"/>
      <c r="H1582"/>
      <c r="I1582" s="185"/>
    </row>
    <row r="1583" spans="1:9" ht="12.75" hidden="1" x14ac:dyDescent="0.2">
      <c r="A1583" t="str">
        <f t="shared" si="58"/>
        <v/>
      </c>
      <c r="B1583"/>
      <c r="C1583"/>
      <c r="D1583"/>
      <c r="E1583"/>
      <c r="F1583"/>
      <c r="G1583"/>
      <c r="H1583"/>
      <c r="I1583" s="185"/>
    </row>
    <row r="1584" spans="1:9" ht="12.75" hidden="1" x14ac:dyDescent="0.2">
      <c r="A1584" t="str">
        <f t="shared" si="58"/>
        <v/>
      </c>
      <c r="B1584"/>
      <c r="C1584"/>
      <c r="D1584"/>
      <c r="E1584"/>
      <c r="F1584"/>
      <c r="G1584"/>
      <c r="H1584"/>
      <c r="I1584" s="185"/>
    </row>
    <row r="1585" spans="1:9" ht="12.75" hidden="1" x14ac:dyDescent="0.2">
      <c r="A1585" t="str">
        <f t="shared" si="58"/>
        <v/>
      </c>
      <c r="B1585"/>
      <c r="C1585"/>
      <c r="D1585"/>
      <c r="E1585"/>
      <c r="F1585"/>
      <c r="G1585"/>
      <c r="H1585"/>
      <c r="I1585" s="185"/>
    </row>
    <row r="1586" spans="1:9" ht="12.75" hidden="1" x14ac:dyDescent="0.2">
      <c r="A1586" t="str">
        <f t="shared" si="58"/>
        <v/>
      </c>
      <c r="B1586"/>
      <c r="C1586"/>
      <c r="D1586"/>
      <c r="E1586"/>
      <c r="F1586"/>
      <c r="G1586"/>
      <c r="H1586"/>
      <c r="I1586" s="185"/>
    </row>
    <row r="1587" spans="1:9" ht="12.75" hidden="1" x14ac:dyDescent="0.2">
      <c r="A1587" t="str">
        <f t="shared" si="58"/>
        <v/>
      </c>
      <c r="B1587"/>
      <c r="C1587"/>
      <c r="D1587"/>
      <c r="E1587"/>
      <c r="F1587"/>
      <c r="G1587"/>
      <c r="H1587"/>
      <c r="I1587" s="185"/>
    </row>
    <row r="1588" spans="1:9" ht="12.75" hidden="1" x14ac:dyDescent="0.2">
      <c r="A1588" t="str">
        <f t="shared" si="58"/>
        <v/>
      </c>
      <c r="B1588"/>
      <c r="C1588"/>
      <c r="D1588"/>
      <c r="E1588"/>
      <c r="F1588"/>
      <c r="G1588"/>
      <c r="H1588"/>
      <c r="I1588" s="185"/>
    </row>
    <row r="1589" spans="1:9" ht="12.75" hidden="1" x14ac:dyDescent="0.2">
      <c r="A1589" t="str">
        <f t="shared" si="58"/>
        <v/>
      </c>
      <c r="B1589"/>
      <c r="C1589"/>
      <c r="D1589"/>
      <c r="E1589"/>
      <c r="F1589"/>
      <c r="G1589"/>
      <c r="H1589"/>
      <c r="I1589" s="185"/>
    </row>
    <row r="1590" spans="1:9" ht="12.75" hidden="1" x14ac:dyDescent="0.2">
      <c r="A1590" t="str">
        <f t="shared" si="58"/>
        <v/>
      </c>
      <c r="B1590"/>
      <c r="C1590"/>
      <c r="D1590"/>
      <c r="E1590"/>
      <c r="F1590"/>
      <c r="G1590"/>
      <c r="H1590"/>
      <c r="I1590" s="185"/>
    </row>
    <row r="1591" spans="1:9" ht="12.75" hidden="1" x14ac:dyDescent="0.2">
      <c r="A1591" t="str">
        <f t="shared" si="58"/>
        <v/>
      </c>
      <c r="B1591"/>
      <c r="C1591"/>
      <c r="D1591"/>
      <c r="E1591"/>
      <c r="F1591"/>
      <c r="G1591"/>
      <c r="H1591"/>
      <c r="I1591" s="185"/>
    </row>
    <row r="1592" spans="1:9" ht="12.75" hidden="1" x14ac:dyDescent="0.2">
      <c r="A1592" t="str">
        <f t="shared" si="58"/>
        <v/>
      </c>
      <c r="B1592"/>
      <c r="C1592"/>
      <c r="D1592"/>
      <c r="E1592"/>
      <c r="F1592"/>
      <c r="G1592"/>
      <c r="H1592"/>
      <c r="I1592" s="185"/>
    </row>
    <row r="1593" spans="1:9" ht="12.75" hidden="1" x14ac:dyDescent="0.2">
      <c r="A1593" t="str">
        <f t="shared" si="58"/>
        <v/>
      </c>
      <c r="B1593"/>
      <c r="C1593"/>
      <c r="D1593"/>
      <c r="E1593"/>
      <c r="F1593"/>
      <c r="G1593"/>
      <c r="H1593"/>
      <c r="I1593" s="185"/>
    </row>
    <row r="1594" spans="1:9" ht="12.75" hidden="1" x14ac:dyDescent="0.2">
      <c r="A1594" t="str">
        <f t="shared" si="58"/>
        <v/>
      </c>
      <c r="B1594"/>
      <c r="C1594"/>
      <c r="D1594"/>
      <c r="E1594"/>
      <c r="F1594"/>
      <c r="G1594"/>
      <c r="H1594"/>
      <c r="I1594" s="185"/>
    </row>
    <row r="1595" spans="1:9" ht="12.75" hidden="1" x14ac:dyDescent="0.2">
      <c r="A1595" t="str">
        <f t="shared" si="58"/>
        <v/>
      </c>
      <c r="B1595"/>
      <c r="C1595"/>
      <c r="D1595"/>
      <c r="E1595"/>
      <c r="F1595"/>
      <c r="G1595"/>
      <c r="H1595"/>
      <c r="I1595" s="185"/>
    </row>
    <row r="1596" spans="1:9" ht="12.75" hidden="1" x14ac:dyDescent="0.2">
      <c r="A1596" t="str">
        <f t="shared" si="58"/>
        <v/>
      </c>
      <c r="B1596"/>
      <c r="C1596"/>
      <c r="D1596"/>
      <c r="E1596"/>
      <c r="F1596"/>
      <c r="G1596"/>
      <c r="H1596"/>
      <c r="I1596" s="185"/>
    </row>
    <row r="1597" spans="1:9" ht="12.75" hidden="1" x14ac:dyDescent="0.2">
      <c r="A1597" t="str">
        <f t="shared" si="58"/>
        <v/>
      </c>
      <c r="B1597"/>
      <c r="C1597"/>
      <c r="D1597"/>
      <c r="E1597"/>
      <c r="F1597"/>
      <c r="G1597"/>
      <c r="H1597"/>
      <c r="I1597" s="185"/>
    </row>
    <row r="1598" spans="1:9" ht="12.75" hidden="1" x14ac:dyDescent="0.2">
      <c r="A1598" t="str">
        <f t="shared" si="58"/>
        <v/>
      </c>
      <c r="B1598"/>
      <c r="C1598"/>
      <c r="D1598"/>
      <c r="E1598"/>
      <c r="F1598"/>
      <c r="G1598"/>
      <c r="H1598"/>
      <c r="I1598" s="185"/>
    </row>
    <row r="1599" spans="1:9" ht="12.75" hidden="1" x14ac:dyDescent="0.2">
      <c r="A1599" t="str">
        <f t="shared" ref="A1599:A1662" si="59">CONCATENATE(B1599,F1599)</f>
        <v/>
      </c>
      <c r="B1599"/>
      <c r="C1599"/>
      <c r="D1599"/>
      <c r="E1599"/>
      <c r="F1599"/>
      <c r="G1599"/>
      <c r="H1599"/>
      <c r="I1599" s="185"/>
    </row>
    <row r="1600" spans="1:9" ht="12.75" hidden="1" x14ac:dyDescent="0.2">
      <c r="A1600" t="str">
        <f t="shared" si="59"/>
        <v/>
      </c>
      <c r="B1600"/>
      <c r="C1600"/>
      <c r="D1600"/>
      <c r="E1600"/>
      <c r="F1600"/>
      <c r="G1600"/>
      <c r="H1600"/>
      <c r="I1600" s="185"/>
    </row>
    <row r="1601" spans="1:9" ht="12.75" hidden="1" x14ac:dyDescent="0.2">
      <c r="A1601" t="str">
        <f t="shared" si="59"/>
        <v/>
      </c>
      <c r="B1601"/>
      <c r="C1601"/>
      <c r="D1601"/>
      <c r="E1601"/>
      <c r="F1601"/>
      <c r="G1601"/>
      <c r="H1601"/>
      <c r="I1601" s="185"/>
    </row>
    <row r="1602" spans="1:9" ht="12.75" hidden="1" x14ac:dyDescent="0.2">
      <c r="A1602" t="str">
        <f t="shared" si="59"/>
        <v/>
      </c>
      <c r="B1602"/>
      <c r="C1602"/>
      <c r="D1602"/>
      <c r="E1602"/>
      <c r="F1602"/>
      <c r="G1602"/>
      <c r="H1602"/>
      <c r="I1602" s="185"/>
    </row>
    <row r="1603" spans="1:9" ht="12.75" hidden="1" x14ac:dyDescent="0.2">
      <c r="A1603" t="str">
        <f t="shared" si="59"/>
        <v/>
      </c>
      <c r="B1603"/>
      <c r="C1603"/>
      <c r="D1603"/>
      <c r="E1603"/>
      <c r="F1603"/>
      <c r="G1603"/>
      <c r="H1603"/>
      <c r="I1603" s="185"/>
    </row>
    <row r="1604" spans="1:9" ht="12.75" hidden="1" x14ac:dyDescent="0.2">
      <c r="A1604" t="str">
        <f t="shared" si="59"/>
        <v/>
      </c>
      <c r="B1604"/>
      <c r="C1604"/>
      <c r="D1604"/>
      <c r="E1604"/>
      <c r="F1604"/>
      <c r="G1604"/>
      <c r="H1604"/>
      <c r="I1604" s="185"/>
    </row>
    <row r="1605" spans="1:9" ht="12.75" hidden="1" x14ac:dyDescent="0.2">
      <c r="A1605" t="str">
        <f t="shared" si="59"/>
        <v/>
      </c>
      <c r="B1605"/>
      <c r="C1605"/>
      <c r="D1605"/>
      <c r="E1605"/>
      <c r="F1605"/>
      <c r="G1605"/>
      <c r="H1605"/>
      <c r="I1605" s="185"/>
    </row>
    <row r="1606" spans="1:9" ht="12.75" hidden="1" x14ac:dyDescent="0.2">
      <c r="A1606" t="str">
        <f t="shared" si="59"/>
        <v/>
      </c>
      <c r="B1606"/>
      <c r="C1606"/>
      <c r="D1606"/>
      <c r="E1606"/>
      <c r="F1606"/>
      <c r="G1606"/>
      <c r="H1606"/>
      <c r="I1606" s="185"/>
    </row>
    <row r="1607" spans="1:9" ht="12.75" hidden="1" x14ac:dyDescent="0.2">
      <c r="A1607" t="str">
        <f t="shared" si="59"/>
        <v/>
      </c>
      <c r="B1607"/>
      <c r="C1607"/>
      <c r="D1607"/>
      <c r="E1607"/>
      <c r="F1607"/>
      <c r="G1607"/>
      <c r="H1607"/>
      <c r="I1607" s="185"/>
    </row>
    <row r="1608" spans="1:9" ht="12.75" hidden="1" x14ac:dyDescent="0.2">
      <c r="A1608" t="str">
        <f t="shared" si="59"/>
        <v/>
      </c>
      <c r="B1608"/>
      <c r="C1608"/>
      <c r="D1608"/>
      <c r="E1608"/>
      <c r="F1608"/>
      <c r="G1608"/>
      <c r="H1608"/>
      <c r="I1608" s="185"/>
    </row>
    <row r="1609" spans="1:9" ht="12.75" hidden="1" x14ac:dyDescent="0.2">
      <c r="A1609" t="str">
        <f t="shared" si="59"/>
        <v/>
      </c>
      <c r="B1609"/>
      <c r="C1609"/>
      <c r="D1609"/>
      <c r="E1609"/>
      <c r="F1609"/>
      <c r="G1609"/>
      <c r="H1609"/>
      <c r="I1609" s="185"/>
    </row>
    <row r="1610" spans="1:9" ht="12.75" hidden="1" x14ac:dyDescent="0.2">
      <c r="A1610" t="str">
        <f t="shared" si="59"/>
        <v/>
      </c>
      <c r="B1610"/>
      <c r="C1610"/>
      <c r="D1610"/>
      <c r="E1610"/>
      <c r="F1610"/>
      <c r="G1610"/>
      <c r="H1610"/>
      <c r="I1610" s="185"/>
    </row>
    <row r="1611" spans="1:9" ht="12.75" hidden="1" x14ac:dyDescent="0.2">
      <c r="A1611" t="str">
        <f t="shared" si="59"/>
        <v/>
      </c>
      <c r="B1611"/>
      <c r="C1611"/>
      <c r="D1611"/>
      <c r="E1611"/>
      <c r="F1611"/>
      <c r="G1611"/>
      <c r="H1611"/>
      <c r="I1611" s="185"/>
    </row>
    <row r="1612" spans="1:9" ht="12.75" hidden="1" x14ac:dyDescent="0.2">
      <c r="A1612" t="str">
        <f t="shared" si="59"/>
        <v/>
      </c>
      <c r="B1612"/>
      <c r="C1612"/>
      <c r="D1612"/>
      <c r="E1612"/>
      <c r="F1612"/>
      <c r="G1612"/>
      <c r="H1612"/>
      <c r="I1612" s="185"/>
    </row>
    <row r="1613" spans="1:9" ht="12.75" hidden="1" x14ac:dyDescent="0.2">
      <c r="A1613" t="str">
        <f t="shared" si="59"/>
        <v/>
      </c>
      <c r="B1613"/>
      <c r="C1613"/>
      <c r="D1613"/>
      <c r="E1613"/>
      <c r="F1613"/>
      <c r="G1613"/>
      <c r="H1613"/>
      <c r="I1613" s="185"/>
    </row>
    <row r="1614" spans="1:9" ht="12.75" hidden="1" x14ac:dyDescent="0.2">
      <c r="A1614" t="str">
        <f t="shared" si="59"/>
        <v/>
      </c>
      <c r="B1614"/>
      <c r="C1614"/>
      <c r="D1614"/>
      <c r="E1614"/>
      <c r="F1614"/>
      <c r="G1614"/>
      <c r="H1614"/>
      <c r="I1614" s="185"/>
    </row>
    <row r="1615" spans="1:9" ht="12.75" hidden="1" x14ac:dyDescent="0.2">
      <c r="A1615" t="str">
        <f t="shared" si="59"/>
        <v/>
      </c>
      <c r="B1615"/>
      <c r="C1615"/>
      <c r="D1615"/>
      <c r="E1615"/>
      <c r="F1615"/>
      <c r="G1615"/>
      <c r="H1615"/>
      <c r="I1615" s="185"/>
    </row>
    <row r="1616" spans="1:9" ht="12.75" hidden="1" x14ac:dyDescent="0.2">
      <c r="A1616" t="str">
        <f t="shared" si="59"/>
        <v/>
      </c>
      <c r="B1616"/>
      <c r="C1616"/>
      <c r="D1616"/>
      <c r="E1616"/>
      <c r="F1616"/>
      <c r="G1616"/>
      <c r="H1616"/>
      <c r="I1616" s="185"/>
    </row>
    <row r="1617" spans="1:9" ht="12.75" hidden="1" x14ac:dyDescent="0.2">
      <c r="A1617" t="str">
        <f t="shared" si="59"/>
        <v/>
      </c>
      <c r="B1617"/>
      <c r="C1617"/>
      <c r="D1617"/>
      <c r="E1617"/>
      <c r="F1617"/>
      <c r="G1617"/>
      <c r="H1617"/>
      <c r="I1617" s="185"/>
    </row>
    <row r="1618" spans="1:9" ht="12.75" hidden="1" x14ac:dyDescent="0.2">
      <c r="A1618" t="str">
        <f t="shared" si="59"/>
        <v/>
      </c>
      <c r="B1618"/>
      <c r="C1618"/>
      <c r="D1618"/>
      <c r="E1618"/>
      <c r="F1618"/>
      <c r="G1618"/>
      <c r="H1618"/>
      <c r="I1618" s="185"/>
    </row>
    <row r="1619" spans="1:9" ht="12.75" hidden="1" x14ac:dyDescent="0.2">
      <c r="A1619" t="str">
        <f t="shared" si="59"/>
        <v/>
      </c>
      <c r="B1619"/>
      <c r="C1619"/>
      <c r="D1619"/>
      <c r="E1619"/>
      <c r="F1619"/>
      <c r="G1619"/>
      <c r="H1619"/>
      <c r="I1619" s="185"/>
    </row>
    <row r="1620" spans="1:9" ht="12.75" hidden="1" x14ac:dyDescent="0.2">
      <c r="A1620" t="str">
        <f t="shared" si="59"/>
        <v/>
      </c>
      <c r="B1620"/>
      <c r="C1620"/>
      <c r="D1620"/>
      <c r="E1620"/>
      <c r="F1620"/>
      <c r="G1620"/>
      <c r="H1620"/>
      <c r="I1620" s="185"/>
    </row>
    <row r="1621" spans="1:9" ht="12.75" hidden="1" x14ac:dyDescent="0.2">
      <c r="A1621" t="str">
        <f t="shared" si="59"/>
        <v/>
      </c>
      <c r="B1621"/>
      <c r="C1621"/>
      <c r="D1621"/>
      <c r="E1621"/>
      <c r="F1621"/>
      <c r="G1621"/>
      <c r="H1621"/>
      <c r="I1621" s="185"/>
    </row>
    <row r="1622" spans="1:9" ht="12.75" hidden="1" x14ac:dyDescent="0.2">
      <c r="A1622" t="str">
        <f t="shared" si="59"/>
        <v/>
      </c>
      <c r="B1622"/>
      <c r="C1622"/>
      <c r="D1622"/>
      <c r="E1622"/>
      <c r="F1622"/>
      <c r="G1622"/>
      <c r="H1622"/>
      <c r="I1622" s="185"/>
    </row>
    <row r="1623" spans="1:9" ht="12.75" hidden="1" x14ac:dyDescent="0.2">
      <c r="A1623" t="str">
        <f t="shared" si="59"/>
        <v/>
      </c>
      <c r="B1623"/>
      <c r="C1623"/>
      <c r="D1623"/>
      <c r="E1623"/>
      <c r="F1623"/>
      <c r="G1623"/>
      <c r="H1623"/>
      <c r="I1623" s="185"/>
    </row>
    <row r="1624" spans="1:9" ht="12.75" hidden="1" x14ac:dyDescent="0.2">
      <c r="A1624" t="str">
        <f t="shared" si="59"/>
        <v/>
      </c>
      <c r="B1624"/>
      <c r="C1624"/>
      <c r="D1624"/>
      <c r="E1624"/>
      <c r="F1624"/>
      <c r="G1624"/>
      <c r="H1624"/>
      <c r="I1624" s="185"/>
    </row>
    <row r="1625" spans="1:9" ht="12.75" hidden="1" x14ac:dyDescent="0.2">
      <c r="A1625" t="str">
        <f t="shared" si="59"/>
        <v/>
      </c>
      <c r="B1625"/>
      <c r="C1625"/>
      <c r="D1625"/>
      <c r="E1625"/>
      <c r="F1625"/>
      <c r="G1625"/>
      <c r="H1625"/>
      <c r="I1625" s="185"/>
    </row>
    <row r="1626" spans="1:9" ht="12.75" hidden="1" x14ac:dyDescent="0.2">
      <c r="A1626" t="str">
        <f t="shared" si="59"/>
        <v/>
      </c>
      <c r="B1626"/>
      <c r="C1626"/>
      <c r="D1626"/>
      <c r="E1626"/>
      <c r="F1626"/>
      <c r="G1626"/>
      <c r="H1626"/>
      <c r="I1626" s="185"/>
    </row>
    <row r="1627" spans="1:9" ht="12.75" hidden="1" x14ac:dyDescent="0.2">
      <c r="A1627" t="str">
        <f t="shared" si="59"/>
        <v/>
      </c>
      <c r="B1627"/>
      <c r="C1627"/>
      <c r="D1627"/>
      <c r="E1627"/>
      <c r="F1627"/>
      <c r="G1627"/>
      <c r="H1627"/>
      <c r="I1627" s="185"/>
    </row>
    <row r="1628" spans="1:9" ht="12.75" hidden="1" x14ac:dyDescent="0.2">
      <c r="A1628" t="str">
        <f t="shared" si="59"/>
        <v/>
      </c>
      <c r="B1628"/>
      <c r="C1628"/>
      <c r="D1628"/>
      <c r="E1628"/>
      <c r="F1628"/>
      <c r="G1628"/>
      <c r="H1628"/>
      <c r="I1628" s="185"/>
    </row>
    <row r="1629" spans="1:9" ht="12.75" hidden="1" x14ac:dyDescent="0.2">
      <c r="A1629" t="str">
        <f t="shared" si="59"/>
        <v/>
      </c>
      <c r="B1629"/>
      <c r="C1629"/>
      <c r="D1629"/>
      <c r="E1629"/>
      <c r="F1629"/>
      <c r="G1629"/>
      <c r="H1629"/>
      <c r="I1629" s="185"/>
    </row>
    <row r="1630" spans="1:9" ht="12.75" hidden="1" x14ac:dyDescent="0.2">
      <c r="A1630" t="str">
        <f t="shared" si="59"/>
        <v/>
      </c>
      <c r="B1630"/>
      <c r="C1630"/>
      <c r="D1630"/>
      <c r="E1630"/>
      <c r="F1630"/>
      <c r="G1630"/>
      <c r="H1630"/>
      <c r="I1630" s="185"/>
    </row>
    <row r="1631" spans="1:9" ht="12.75" hidden="1" x14ac:dyDescent="0.2">
      <c r="A1631" t="str">
        <f t="shared" si="59"/>
        <v/>
      </c>
      <c r="B1631"/>
      <c r="C1631"/>
      <c r="D1631"/>
      <c r="E1631"/>
      <c r="F1631"/>
      <c r="G1631"/>
      <c r="H1631"/>
      <c r="I1631" s="185"/>
    </row>
    <row r="1632" spans="1:9" ht="12.75" hidden="1" x14ac:dyDescent="0.2">
      <c r="A1632" t="str">
        <f t="shared" si="59"/>
        <v/>
      </c>
      <c r="B1632"/>
      <c r="C1632"/>
      <c r="D1632"/>
      <c r="E1632"/>
      <c r="F1632"/>
      <c r="G1632"/>
      <c r="H1632"/>
      <c r="I1632" s="185"/>
    </row>
    <row r="1633" spans="1:9" ht="12.75" hidden="1" x14ac:dyDescent="0.2">
      <c r="A1633" t="str">
        <f t="shared" si="59"/>
        <v/>
      </c>
      <c r="B1633"/>
      <c r="C1633"/>
      <c r="D1633"/>
      <c r="E1633"/>
      <c r="F1633"/>
      <c r="G1633"/>
      <c r="H1633"/>
      <c r="I1633" s="185"/>
    </row>
    <row r="1634" spans="1:9" ht="12.75" hidden="1" x14ac:dyDescent="0.2">
      <c r="A1634" t="str">
        <f t="shared" si="59"/>
        <v/>
      </c>
      <c r="B1634"/>
      <c r="C1634"/>
      <c r="D1634"/>
      <c r="E1634"/>
      <c r="F1634"/>
      <c r="G1634"/>
      <c r="H1634"/>
      <c r="I1634" s="185"/>
    </row>
    <row r="1635" spans="1:9" ht="12.75" hidden="1" x14ac:dyDescent="0.2">
      <c r="A1635" t="str">
        <f t="shared" si="59"/>
        <v/>
      </c>
      <c r="B1635"/>
      <c r="C1635"/>
      <c r="D1635"/>
      <c r="E1635"/>
      <c r="F1635"/>
      <c r="G1635"/>
      <c r="H1635"/>
      <c r="I1635" s="185"/>
    </row>
    <row r="1636" spans="1:9" ht="12.75" hidden="1" x14ac:dyDescent="0.2">
      <c r="A1636" t="str">
        <f t="shared" si="59"/>
        <v/>
      </c>
      <c r="B1636"/>
      <c r="C1636"/>
      <c r="D1636"/>
      <c r="E1636"/>
      <c r="F1636"/>
      <c r="G1636"/>
      <c r="H1636"/>
      <c r="I1636" s="185"/>
    </row>
    <row r="1637" spans="1:9" ht="12.75" hidden="1" x14ac:dyDescent="0.2">
      <c r="A1637" t="str">
        <f t="shared" si="59"/>
        <v/>
      </c>
      <c r="B1637"/>
      <c r="C1637"/>
      <c r="D1637"/>
      <c r="E1637"/>
      <c r="F1637"/>
      <c r="G1637"/>
      <c r="H1637"/>
      <c r="I1637" s="185"/>
    </row>
    <row r="1638" spans="1:9" ht="12.75" hidden="1" x14ac:dyDescent="0.2">
      <c r="A1638" t="str">
        <f t="shared" si="59"/>
        <v/>
      </c>
      <c r="B1638"/>
      <c r="C1638"/>
      <c r="D1638"/>
      <c r="E1638"/>
      <c r="F1638"/>
      <c r="G1638"/>
      <c r="H1638"/>
      <c r="I1638" s="185"/>
    </row>
    <row r="1639" spans="1:9" ht="12.75" hidden="1" x14ac:dyDescent="0.2">
      <c r="A1639" t="str">
        <f t="shared" si="59"/>
        <v/>
      </c>
      <c r="B1639"/>
      <c r="C1639"/>
      <c r="D1639"/>
      <c r="E1639"/>
      <c r="F1639"/>
      <c r="G1639"/>
      <c r="H1639"/>
      <c r="I1639" s="185"/>
    </row>
    <row r="1640" spans="1:9" ht="12.75" hidden="1" x14ac:dyDescent="0.2">
      <c r="A1640" t="str">
        <f t="shared" si="59"/>
        <v/>
      </c>
      <c r="B1640"/>
      <c r="C1640"/>
      <c r="D1640"/>
      <c r="E1640"/>
      <c r="F1640"/>
      <c r="G1640"/>
      <c r="H1640"/>
      <c r="I1640" s="185"/>
    </row>
    <row r="1641" spans="1:9" ht="12.75" hidden="1" x14ac:dyDescent="0.2">
      <c r="A1641" t="str">
        <f t="shared" si="59"/>
        <v/>
      </c>
      <c r="B1641"/>
      <c r="C1641"/>
      <c r="D1641"/>
      <c r="E1641"/>
      <c r="F1641"/>
      <c r="G1641"/>
      <c r="H1641"/>
      <c r="I1641" s="185"/>
    </row>
    <row r="1642" spans="1:9" ht="12.75" hidden="1" x14ac:dyDescent="0.2">
      <c r="A1642" t="str">
        <f t="shared" si="59"/>
        <v/>
      </c>
      <c r="B1642"/>
      <c r="C1642"/>
      <c r="D1642"/>
      <c r="E1642"/>
      <c r="F1642"/>
      <c r="G1642"/>
      <c r="H1642"/>
      <c r="I1642" s="185"/>
    </row>
    <row r="1643" spans="1:9" ht="12.75" hidden="1" x14ac:dyDescent="0.2">
      <c r="A1643" t="str">
        <f t="shared" si="59"/>
        <v/>
      </c>
      <c r="B1643"/>
      <c r="C1643"/>
      <c r="D1643"/>
      <c r="E1643"/>
      <c r="F1643"/>
      <c r="G1643"/>
      <c r="H1643"/>
      <c r="I1643" s="185"/>
    </row>
    <row r="1644" spans="1:9" ht="12.75" hidden="1" x14ac:dyDescent="0.2">
      <c r="A1644" t="str">
        <f t="shared" si="59"/>
        <v/>
      </c>
      <c r="B1644"/>
      <c r="C1644"/>
      <c r="D1644"/>
      <c r="E1644"/>
      <c r="F1644"/>
      <c r="G1644"/>
      <c r="H1644"/>
      <c r="I1644" s="185"/>
    </row>
    <row r="1645" spans="1:9" ht="12.75" hidden="1" x14ac:dyDescent="0.2">
      <c r="A1645" t="str">
        <f t="shared" si="59"/>
        <v/>
      </c>
      <c r="B1645"/>
      <c r="C1645"/>
      <c r="D1645"/>
      <c r="E1645"/>
      <c r="F1645"/>
      <c r="G1645"/>
      <c r="H1645"/>
      <c r="I1645" s="185"/>
    </row>
    <row r="1646" spans="1:9" ht="12.75" hidden="1" x14ac:dyDescent="0.2">
      <c r="A1646" t="str">
        <f t="shared" si="59"/>
        <v/>
      </c>
      <c r="B1646"/>
      <c r="C1646"/>
      <c r="D1646"/>
      <c r="E1646"/>
      <c r="F1646"/>
      <c r="G1646"/>
      <c r="H1646"/>
      <c r="I1646" s="185"/>
    </row>
    <row r="1647" spans="1:9" ht="12.75" hidden="1" x14ac:dyDescent="0.2">
      <c r="A1647" t="str">
        <f t="shared" si="59"/>
        <v/>
      </c>
      <c r="B1647"/>
      <c r="C1647"/>
      <c r="D1647"/>
      <c r="E1647"/>
      <c r="F1647"/>
      <c r="G1647"/>
      <c r="H1647"/>
      <c r="I1647" s="185"/>
    </row>
    <row r="1648" spans="1:9" ht="12.75" hidden="1" x14ac:dyDescent="0.2">
      <c r="A1648" t="str">
        <f t="shared" si="59"/>
        <v/>
      </c>
      <c r="B1648"/>
      <c r="C1648"/>
      <c r="D1648"/>
      <c r="E1648"/>
      <c r="F1648"/>
      <c r="G1648"/>
      <c r="H1648"/>
      <c r="I1648" s="185"/>
    </row>
    <row r="1649" spans="1:9" ht="12.75" hidden="1" x14ac:dyDescent="0.2">
      <c r="A1649" t="str">
        <f t="shared" si="59"/>
        <v/>
      </c>
      <c r="B1649"/>
      <c r="C1649"/>
      <c r="D1649"/>
      <c r="E1649"/>
      <c r="F1649"/>
      <c r="G1649"/>
      <c r="H1649"/>
      <c r="I1649" s="185"/>
    </row>
    <row r="1650" spans="1:9" ht="12.75" hidden="1" x14ac:dyDescent="0.2">
      <c r="A1650" t="str">
        <f t="shared" si="59"/>
        <v/>
      </c>
      <c r="B1650"/>
      <c r="C1650"/>
      <c r="D1650"/>
      <c r="E1650"/>
      <c r="F1650"/>
      <c r="G1650"/>
      <c r="H1650"/>
      <c r="I1650" s="185"/>
    </row>
    <row r="1651" spans="1:9" ht="12.75" hidden="1" x14ac:dyDescent="0.2">
      <c r="A1651" t="str">
        <f t="shared" si="59"/>
        <v/>
      </c>
      <c r="B1651"/>
      <c r="C1651"/>
      <c r="D1651"/>
      <c r="E1651"/>
      <c r="F1651"/>
      <c r="G1651"/>
      <c r="H1651"/>
      <c r="I1651" s="185"/>
    </row>
    <row r="1652" spans="1:9" ht="12.75" hidden="1" x14ac:dyDescent="0.2">
      <c r="A1652" t="str">
        <f t="shared" si="59"/>
        <v/>
      </c>
      <c r="B1652"/>
      <c r="C1652"/>
      <c r="D1652"/>
      <c r="E1652"/>
      <c r="F1652"/>
      <c r="G1652"/>
      <c r="H1652"/>
      <c r="I1652" s="185"/>
    </row>
    <row r="1653" spans="1:9" ht="12.75" hidden="1" x14ac:dyDescent="0.2">
      <c r="A1653" t="str">
        <f t="shared" si="59"/>
        <v/>
      </c>
      <c r="B1653"/>
      <c r="C1653"/>
      <c r="D1653"/>
      <c r="E1653"/>
      <c r="F1653"/>
      <c r="G1653"/>
      <c r="H1653"/>
      <c r="I1653" s="185"/>
    </row>
    <row r="1654" spans="1:9" ht="12.75" hidden="1" x14ac:dyDescent="0.2">
      <c r="A1654" t="str">
        <f t="shared" si="59"/>
        <v/>
      </c>
      <c r="B1654"/>
      <c r="C1654"/>
      <c r="D1654"/>
      <c r="E1654"/>
      <c r="F1654"/>
      <c r="G1654"/>
      <c r="H1654"/>
      <c r="I1654" s="185"/>
    </row>
    <row r="1655" spans="1:9" ht="12.75" hidden="1" x14ac:dyDescent="0.2">
      <c r="A1655" t="str">
        <f t="shared" si="59"/>
        <v/>
      </c>
      <c r="B1655"/>
      <c r="C1655"/>
      <c r="D1655"/>
      <c r="E1655"/>
      <c r="F1655"/>
      <c r="G1655"/>
      <c r="H1655"/>
      <c r="I1655" s="185"/>
    </row>
    <row r="1656" spans="1:9" ht="12.75" hidden="1" x14ac:dyDescent="0.2">
      <c r="A1656" t="str">
        <f t="shared" si="59"/>
        <v/>
      </c>
      <c r="B1656"/>
      <c r="C1656"/>
      <c r="D1656"/>
      <c r="E1656"/>
      <c r="F1656"/>
      <c r="G1656"/>
      <c r="H1656"/>
      <c r="I1656" s="185"/>
    </row>
    <row r="1657" spans="1:9" ht="12.75" hidden="1" x14ac:dyDescent="0.2">
      <c r="A1657" t="str">
        <f t="shared" si="59"/>
        <v/>
      </c>
      <c r="B1657"/>
      <c r="C1657"/>
      <c r="D1657"/>
      <c r="E1657"/>
      <c r="F1657"/>
      <c r="G1657"/>
      <c r="H1657"/>
      <c r="I1657" s="185"/>
    </row>
    <row r="1658" spans="1:9" ht="12.75" hidden="1" x14ac:dyDescent="0.2">
      <c r="A1658" t="str">
        <f t="shared" si="59"/>
        <v/>
      </c>
      <c r="B1658"/>
      <c r="C1658"/>
      <c r="D1658"/>
      <c r="E1658"/>
      <c r="F1658"/>
      <c r="G1658"/>
      <c r="H1658"/>
      <c r="I1658" s="185"/>
    </row>
    <row r="1659" spans="1:9" ht="12.75" hidden="1" x14ac:dyDescent="0.2">
      <c r="A1659" t="str">
        <f t="shared" si="59"/>
        <v/>
      </c>
      <c r="B1659"/>
      <c r="C1659"/>
      <c r="D1659"/>
      <c r="E1659"/>
      <c r="F1659"/>
      <c r="G1659"/>
      <c r="H1659"/>
      <c r="I1659" s="185"/>
    </row>
    <row r="1660" spans="1:9" ht="12.75" hidden="1" x14ac:dyDescent="0.2">
      <c r="A1660" t="str">
        <f t="shared" si="59"/>
        <v/>
      </c>
      <c r="B1660"/>
      <c r="C1660"/>
      <c r="D1660"/>
      <c r="E1660"/>
      <c r="F1660"/>
      <c r="G1660"/>
      <c r="H1660"/>
      <c r="I1660" s="185"/>
    </row>
    <row r="1661" spans="1:9" ht="12.75" hidden="1" x14ac:dyDescent="0.2">
      <c r="A1661" t="str">
        <f t="shared" si="59"/>
        <v/>
      </c>
      <c r="B1661"/>
      <c r="C1661"/>
      <c r="D1661"/>
      <c r="E1661"/>
      <c r="F1661"/>
      <c r="G1661"/>
      <c r="H1661"/>
      <c r="I1661" s="185"/>
    </row>
    <row r="1662" spans="1:9" ht="12.75" hidden="1" x14ac:dyDescent="0.2">
      <c r="A1662" t="str">
        <f t="shared" si="59"/>
        <v/>
      </c>
      <c r="B1662"/>
      <c r="C1662"/>
      <c r="D1662"/>
      <c r="E1662"/>
      <c r="F1662"/>
      <c r="G1662"/>
      <c r="H1662"/>
      <c r="I1662" s="185"/>
    </row>
    <row r="1663" spans="1:9" ht="12.75" hidden="1" x14ac:dyDescent="0.2">
      <c r="A1663" t="str">
        <f t="shared" ref="A1663:A1726" si="60">CONCATENATE(B1663,F1663)</f>
        <v/>
      </c>
      <c r="B1663"/>
      <c r="C1663"/>
      <c r="D1663"/>
      <c r="E1663"/>
      <c r="F1663"/>
      <c r="G1663"/>
      <c r="H1663"/>
      <c r="I1663" s="185"/>
    </row>
    <row r="1664" spans="1:9" ht="12.75" hidden="1" x14ac:dyDescent="0.2">
      <c r="A1664" t="str">
        <f t="shared" si="60"/>
        <v/>
      </c>
      <c r="B1664"/>
      <c r="C1664"/>
      <c r="D1664"/>
      <c r="E1664"/>
      <c r="F1664"/>
      <c r="G1664"/>
      <c r="H1664"/>
      <c r="I1664" s="185"/>
    </row>
    <row r="1665" spans="1:9" ht="12.75" hidden="1" x14ac:dyDescent="0.2">
      <c r="A1665" t="str">
        <f t="shared" si="60"/>
        <v/>
      </c>
      <c r="B1665"/>
      <c r="C1665"/>
      <c r="D1665"/>
      <c r="E1665"/>
      <c r="F1665"/>
      <c r="G1665"/>
      <c r="H1665"/>
      <c r="I1665" s="185"/>
    </row>
    <row r="1666" spans="1:9" ht="12.75" hidden="1" x14ac:dyDescent="0.2">
      <c r="A1666" t="str">
        <f t="shared" si="60"/>
        <v/>
      </c>
      <c r="B1666"/>
      <c r="C1666"/>
      <c r="D1666"/>
      <c r="E1666"/>
      <c r="F1666"/>
      <c r="G1666"/>
      <c r="H1666"/>
      <c r="I1666" s="185"/>
    </row>
    <row r="1667" spans="1:9" ht="12.75" hidden="1" x14ac:dyDescent="0.2">
      <c r="A1667" t="str">
        <f t="shared" si="60"/>
        <v/>
      </c>
      <c r="B1667"/>
      <c r="C1667"/>
      <c r="D1667"/>
      <c r="E1667"/>
      <c r="F1667"/>
      <c r="G1667"/>
      <c r="H1667"/>
      <c r="I1667" s="185"/>
    </row>
    <row r="1668" spans="1:9" ht="12.75" hidden="1" x14ac:dyDescent="0.2">
      <c r="A1668" t="str">
        <f t="shared" si="60"/>
        <v/>
      </c>
      <c r="B1668"/>
      <c r="C1668"/>
      <c r="D1668"/>
      <c r="E1668"/>
      <c r="F1668"/>
      <c r="G1668"/>
      <c r="H1668"/>
      <c r="I1668" s="185"/>
    </row>
    <row r="1669" spans="1:9" ht="12.75" hidden="1" x14ac:dyDescent="0.2">
      <c r="A1669" t="str">
        <f t="shared" si="60"/>
        <v/>
      </c>
      <c r="B1669"/>
      <c r="C1669"/>
      <c r="D1669"/>
      <c r="E1669"/>
      <c r="F1669"/>
      <c r="G1669"/>
      <c r="H1669"/>
      <c r="I1669" s="185"/>
    </row>
    <row r="1670" spans="1:9" ht="12.75" hidden="1" x14ac:dyDescent="0.2">
      <c r="A1670" t="str">
        <f t="shared" si="60"/>
        <v/>
      </c>
      <c r="B1670"/>
      <c r="C1670"/>
      <c r="D1670"/>
      <c r="E1670"/>
      <c r="F1670"/>
      <c r="G1670"/>
      <c r="H1670"/>
      <c r="I1670" s="185"/>
    </row>
    <row r="1671" spans="1:9" ht="12.75" hidden="1" x14ac:dyDescent="0.2">
      <c r="A1671" t="str">
        <f t="shared" si="60"/>
        <v/>
      </c>
      <c r="B1671"/>
      <c r="C1671"/>
      <c r="D1671"/>
      <c r="E1671"/>
      <c r="F1671"/>
      <c r="G1671"/>
      <c r="H1671"/>
      <c r="I1671" s="185"/>
    </row>
    <row r="1672" spans="1:9" ht="12.75" hidden="1" x14ac:dyDescent="0.2">
      <c r="A1672" t="str">
        <f t="shared" si="60"/>
        <v/>
      </c>
      <c r="B1672"/>
      <c r="C1672"/>
      <c r="D1672"/>
      <c r="E1672"/>
      <c r="F1672"/>
      <c r="G1672"/>
      <c r="H1672"/>
      <c r="I1672" s="185"/>
    </row>
    <row r="1673" spans="1:9" ht="12.75" hidden="1" x14ac:dyDescent="0.2">
      <c r="A1673" t="str">
        <f t="shared" si="60"/>
        <v/>
      </c>
      <c r="B1673"/>
      <c r="C1673"/>
      <c r="D1673"/>
      <c r="E1673"/>
      <c r="F1673"/>
      <c r="G1673"/>
      <c r="H1673"/>
      <c r="I1673" s="185"/>
    </row>
    <row r="1674" spans="1:9" ht="12.75" hidden="1" x14ac:dyDescent="0.2">
      <c r="A1674" t="str">
        <f t="shared" si="60"/>
        <v/>
      </c>
      <c r="B1674"/>
      <c r="C1674"/>
      <c r="D1674"/>
      <c r="E1674"/>
      <c r="F1674"/>
      <c r="G1674"/>
      <c r="H1674"/>
      <c r="I1674" s="185"/>
    </row>
    <row r="1675" spans="1:9" ht="12.75" hidden="1" x14ac:dyDescent="0.2">
      <c r="A1675" t="str">
        <f t="shared" si="60"/>
        <v/>
      </c>
      <c r="B1675"/>
      <c r="C1675"/>
      <c r="D1675"/>
      <c r="E1675"/>
      <c r="F1675"/>
      <c r="G1675"/>
      <c r="H1675"/>
      <c r="I1675" s="185"/>
    </row>
    <row r="1676" spans="1:9" ht="12.75" hidden="1" x14ac:dyDescent="0.2">
      <c r="A1676" t="str">
        <f t="shared" si="60"/>
        <v/>
      </c>
      <c r="B1676"/>
      <c r="C1676"/>
      <c r="D1676"/>
      <c r="E1676"/>
      <c r="F1676"/>
      <c r="G1676"/>
      <c r="H1676"/>
      <c r="I1676" s="185"/>
    </row>
    <row r="1677" spans="1:9" ht="12.75" hidden="1" x14ac:dyDescent="0.2">
      <c r="A1677" t="str">
        <f t="shared" si="60"/>
        <v/>
      </c>
      <c r="B1677"/>
      <c r="C1677"/>
      <c r="D1677"/>
      <c r="E1677"/>
      <c r="F1677"/>
      <c r="G1677"/>
      <c r="H1677"/>
      <c r="I1677" s="185"/>
    </row>
    <row r="1678" spans="1:9" ht="12.75" hidden="1" x14ac:dyDescent="0.2">
      <c r="A1678" t="str">
        <f t="shared" si="60"/>
        <v/>
      </c>
      <c r="B1678"/>
      <c r="C1678"/>
      <c r="D1678"/>
      <c r="E1678"/>
      <c r="F1678"/>
      <c r="G1678"/>
      <c r="H1678"/>
      <c r="I1678" s="185"/>
    </row>
    <row r="1679" spans="1:9" ht="12.75" hidden="1" x14ac:dyDescent="0.2">
      <c r="A1679" t="str">
        <f t="shared" si="60"/>
        <v/>
      </c>
      <c r="B1679"/>
      <c r="C1679"/>
      <c r="D1679"/>
      <c r="E1679"/>
      <c r="F1679"/>
      <c r="G1679"/>
      <c r="H1679"/>
      <c r="I1679" s="185"/>
    </row>
    <row r="1680" spans="1:9" ht="12.75" hidden="1" x14ac:dyDescent="0.2">
      <c r="A1680" t="str">
        <f t="shared" si="60"/>
        <v/>
      </c>
      <c r="B1680"/>
      <c r="C1680"/>
      <c r="D1680"/>
      <c r="E1680"/>
      <c r="F1680"/>
      <c r="G1680"/>
      <c r="H1680"/>
      <c r="I1680" s="185"/>
    </row>
    <row r="1681" spans="1:9" ht="12.75" hidden="1" x14ac:dyDescent="0.2">
      <c r="A1681" t="str">
        <f t="shared" si="60"/>
        <v/>
      </c>
      <c r="B1681"/>
      <c r="C1681"/>
      <c r="D1681"/>
      <c r="E1681"/>
      <c r="F1681"/>
      <c r="G1681"/>
      <c r="H1681"/>
      <c r="I1681" s="185"/>
    </row>
    <row r="1682" spans="1:9" ht="12.75" hidden="1" x14ac:dyDescent="0.2">
      <c r="A1682" t="str">
        <f t="shared" si="60"/>
        <v/>
      </c>
      <c r="B1682"/>
      <c r="C1682"/>
      <c r="D1682"/>
      <c r="E1682"/>
      <c r="F1682"/>
      <c r="G1682"/>
      <c r="H1682"/>
      <c r="I1682" s="185"/>
    </row>
    <row r="1683" spans="1:9" ht="12.75" hidden="1" x14ac:dyDescent="0.2">
      <c r="A1683" t="str">
        <f t="shared" si="60"/>
        <v/>
      </c>
      <c r="B1683"/>
      <c r="C1683"/>
      <c r="D1683"/>
      <c r="E1683"/>
      <c r="F1683"/>
      <c r="G1683"/>
      <c r="H1683"/>
      <c r="I1683" s="185"/>
    </row>
    <row r="1684" spans="1:9" ht="12.75" hidden="1" x14ac:dyDescent="0.2">
      <c r="A1684" t="str">
        <f t="shared" si="60"/>
        <v/>
      </c>
      <c r="B1684"/>
      <c r="C1684"/>
      <c r="D1684"/>
      <c r="E1684"/>
      <c r="F1684"/>
      <c r="G1684"/>
      <c r="H1684"/>
      <c r="I1684" s="185"/>
    </row>
    <row r="1685" spans="1:9" ht="12.75" hidden="1" x14ac:dyDescent="0.2">
      <c r="A1685" t="str">
        <f t="shared" si="60"/>
        <v/>
      </c>
      <c r="B1685"/>
      <c r="C1685"/>
      <c r="D1685"/>
      <c r="E1685"/>
      <c r="F1685"/>
      <c r="G1685"/>
      <c r="H1685"/>
      <c r="I1685" s="185"/>
    </row>
    <row r="1686" spans="1:9" ht="12.75" hidden="1" x14ac:dyDescent="0.2">
      <c r="A1686" t="str">
        <f t="shared" si="60"/>
        <v/>
      </c>
      <c r="B1686"/>
      <c r="C1686"/>
      <c r="D1686"/>
      <c r="E1686"/>
      <c r="F1686"/>
      <c r="G1686"/>
      <c r="H1686"/>
      <c r="I1686" s="185"/>
    </row>
    <row r="1687" spans="1:9" ht="12.75" hidden="1" x14ac:dyDescent="0.2">
      <c r="A1687" t="str">
        <f t="shared" si="60"/>
        <v/>
      </c>
      <c r="B1687"/>
      <c r="C1687"/>
      <c r="D1687"/>
      <c r="E1687"/>
      <c r="F1687"/>
      <c r="G1687"/>
      <c r="H1687"/>
      <c r="I1687" s="185"/>
    </row>
    <row r="1688" spans="1:9" ht="12.75" hidden="1" x14ac:dyDescent="0.2">
      <c r="A1688" t="str">
        <f t="shared" si="60"/>
        <v/>
      </c>
      <c r="B1688"/>
      <c r="C1688"/>
      <c r="D1688"/>
      <c r="E1688"/>
      <c r="F1688"/>
      <c r="G1688"/>
      <c r="H1688"/>
      <c r="I1688" s="185"/>
    </row>
    <row r="1689" spans="1:9" ht="12.75" hidden="1" x14ac:dyDescent="0.2">
      <c r="A1689" t="str">
        <f t="shared" si="60"/>
        <v/>
      </c>
      <c r="B1689"/>
      <c r="C1689"/>
      <c r="D1689"/>
      <c r="E1689"/>
      <c r="F1689"/>
      <c r="G1689"/>
      <c r="H1689"/>
      <c r="I1689" s="185"/>
    </row>
    <row r="1690" spans="1:9" ht="12.75" hidden="1" x14ac:dyDescent="0.2">
      <c r="A1690" t="str">
        <f t="shared" si="60"/>
        <v/>
      </c>
      <c r="B1690"/>
      <c r="C1690"/>
      <c r="D1690"/>
      <c r="E1690"/>
      <c r="F1690"/>
      <c r="G1690"/>
      <c r="H1690"/>
      <c r="I1690" s="185"/>
    </row>
    <row r="1691" spans="1:9" ht="12.75" hidden="1" x14ac:dyDescent="0.2">
      <c r="A1691" t="str">
        <f t="shared" si="60"/>
        <v/>
      </c>
      <c r="B1691"/>
      <c r="C1691"/>
      <c r="D1691"/>
      <c r="E1691"/>
      <c r="F1691"/>
      <c r="G1691"/>
      <c r="H1691"/>
      <c r="I1691" s="185"/>
    </row>
    <row r="1692" spans="1:9" ht="12.75" hidden="1" x14ac:dyDescent="0.2">
      <c r="A1692" t="str">
        <f t="shared" si="60"/>
        <v/>
      </c>
      <c r="B1692"/>
      <c r="C1692"/>
      <c r="D1692"/>
      <c r="E1692"/>
      <c r="F1692"/>
      <c r="G1692"/>
      <c r="H1692"/>
      <c r="I1692" s="185"/>
    </row>
    <row r="1693" spans="1:9" ht="12.75" hidden="1" x14ac:dyDescent="0.2">
      <c r="A1693" t="str">
        <f t="shared" si="60"/>
        <v/>
      </c>
      <c r="B1693"/>
      <c r="C1693"/>
      <c r="D1693"/>
      <c r="E1693"/>
      <c r="F1693"/>
      <c r="G1693"/>
      <c r="H1693"/>
      <c r="I1693" s="185"/>
    </row>
    <row r="1694" spans="1:9" ht="12.75" hidden="1" x14ac:dyDescent="0.2">
      <c r="A1694" t="str">
        <f t="shared" si="60"/>
        <v/>
      </c>
      <c r="B1694"/>
      <c r="C1694"/>
      <c r="D1694"/>
      <c r="E1694"/>
      <c r="F1694"/>
      <c r="G1694"/>
      <c r="H1694"/>
      <c r="I1694" s="185"/>
    </row>
    <row r="1695" spans="1:9" ht="12.75" hidden="1" x14ac:dyDescent="0.2">
      <c r="A1695" t="str">
        <f t="shared" si="60"/>
        <v/>
      </c>
      <c r="B1695"/>
      <c r="C1695"/>
      <c r="D1695"/>
      <c r="E1695"/>
      <c r="F1695"/>
      <c r="G1695"/>
      <c r="H1695"/>
      <c r="I1695" s="185"/>
    </row>
    <row r="1696" spans="1:9" ht="12.75" hidden="1" x14ac:dyDescent="0.2">
      <c r="A1696" t="str">
        <f t="shared" si="60"/>
        <v/>
      </c>
      <c r="B1696"/>
      <c r="C1696"/>
      <c r="D1696"/>
      <c r="E1696"/>
      <c r="F1696"/>
      <c r="G1696"/>
      <c r="H1696"/>
      <c r="I1696" s="185"/>
    </row>
    <row r="1697" spans="1:9" ht="12.75" hidden="1" x14ac:dyDescent="0.2">
      <c r="A1697" t="str">
        <f t="shared" si="60"/>
        <v/>
      </c>
      <c r="B1697"/>
      <c r="C1697"/>
      <c r="D1697"/>
      <c r="E1697"/>
      <c r="F1697"/>
      <c r="G1697"/>
      <c r="H1697"/>
      <c r="I1697" s="185"/>
    </row>
    <row r="1698" spans="1:9" ht="12.75" hidden="1" x14ac:dyDescent="0.2">
      <c r="A1698" t="str">
        <f t="shared" si="60"/>
        <v/>
      </c>
      <c r="B1698"/>
      <c r="C1698"/>
      <c r="D1698"/>
      <c r="E1698"/>
      <c r="F1698"/>
      <c r="G1698"/>
      <c r="H1698"/>
      <c r="I1698" s="185"/>
    </row>
    <row r="1699" spans="1:9" ht="12.75" hidden="1" x14ac:dyDescent="0.2">
      <c r="A1699" t="str">
        <f t="shared" si="60"/>
        <v/>
      </c>
      <c r="B1699"/>
      <c r="C1699"/>
      <c r="D1699"/>
      <c r="E1699"/>
      <c r="F1699"/>
      <c r="G1699"/>
      <c r="H1699"/>
      <c r="I1699" s="185"/>
    </row>
    <row r="1700" spans="1:9" ht="12.75" hidden="1" x14ac:dyDescent="0.2">
      <c r="A1700" t="str">
        <f t="shared" si="60"/>
        <v/>
      </c>
      <c r="B1700"/>
      <c r="C1700"/>
      <c r="D1700"/>
      <c r="E1700"/>
      <c r="F1700"/>
      <c r="G1700"/>
      <c r="H1700"/>
      <c r="I1700" s="185"/>
    </row>
    <row r="1701" spans="1:9" ht="12.75" hidden="1" x14ac:dyDescent="0.2">
      <c r="A1701" t="str">
        <f t="shared" si="60"/>
        <v/>
      </c>
      <c r="B1701"/>
      <c r="C1701"/>
      <c r="D1701"/>
      <c r="E1701"/>
      <c r="F1701"/>
      <c r="G1701"/>
      <c r="H1701"/>
      <c r="I1701" s="185"/>
    </row>
    <row r="1702" spans="1:9" ht="12.75" hidden="1" x14ac:dyDescent="0.2">
      <c r="A1702" t="str">
        <f t="shared" si="60"/>
        <v/>
      </c>
      <c r="B1702"/>
      <c r="C1702"/>
      <c r="D1702"/>
      <c r="E1702"/>
      <c r="F1702"/>
      <c r="G1702"/>
      <c r="H1702"/>
      <c r="I1702" s="185"/>
    </row>
    <row r="1703" spans="1:9" ht="12.75" hidden="1" x14ac:dyDescent="0.2">
      <c r="A1703" t="str">
        <f t="shared" si="60"/>
        <v/>
      </c>
      <c r="B1703"/>
      <c r="C1703"/>
      <c r="D1703"/>
      <c r="E1703"/>
      <c r="F1703"/>
      <c r="G1703"/>
      <c r="H1703"/>
      <c r="I1703" s="185"/>
    </row>
    <row r="1704" spans="1:9" ht="12.75" hidden="1" x14ac:dyDescent="0.2">
      <c r="A1704" t="str">
        <f t="shared" si="60"/>
        <v/>
      </c>
      <c r="B1704"/>
      <c r="C1704"/>
      <c r="D1704"/>
      <c r="E1704"/>
      <c r="F1704"/>
      <c r="G1704"/>
      <c r="H1704"/>
      <c r="I1704" s="185"/>
    </row>
    <row r="1705" spans="1:9" ht="12.75" hidden="1" x14ac:dyDescent="0.2">
      <c r="A1705" t="str">
        <f t="shared" si="60"/>
        <v/>
      </c>
      <c r="B1705"/>
      <c r="C1705"/>
      <c r="D1705"/>
      <c r="E1705"/>
      <c r="F1705"/>
      <c r="G1705"/>
      <c r="H1705"/>
      <c r="I1705" s="185"/>
    </row>
    <row r="1706" spans="1:9" ht="12.75" hidden="1" x14ac:dyDescent="0.2">
      <c r="A1706" t="str">
        <f t="shared" si="60"/>
        <v/>
      </c>
      <c r="B1706"/>
      <c r="C1706"/>
      <c r="D1706"/>
      <c r="E1706"/>
      <c r="F1706"/>
      <c r="G1706"/>
      <c r="H1706"/>
      <c r="I1706" s="185"/>
    </row>
    <row r="1707" spans="1:9" ht="12.75" hidden="1" x14ac:dyDescent="0.2">
      <c r="A1707" t="str">
        <f t="shared" si="60"/>
        <v/>
      </c>
      <c r="B1707"/>
      <c r="C1707"/>
      <c r="D1707"/>
      <c r="E1707"/>
      <c r="F1707"/>
      <c r="G1707"/>
      <c r="H1707"/>
      <c r="I1707" s="185"/>
    </row>
    <row r="1708" spans="1:9" ht="12.75" hidden="1" x14ac:dyDescent="0.2">
      <c r="A1708" t="str">
        <f t="shared" si="60"/>
        <v/>
      </c>
      <c r="B1708"/>
      <c r="C1708"/>
      <c r="D1708"/>
      <c r="E1708"/>
      <c r="F1708"/>
      <c r="G1708"/>
      <c r="H1708"/>
      <c r="I1708" s="185"/>
    </row>
    <row r="1709" spans="1:9" ht="12.75" hidden="1" x14ac:dyDescent="0.2">
      <c r="A1709" t="str">
        <f t="shared" si="60"/>
        <v/>
      </c>
      <c r="B1709"/>
      <c r="C1709"/>
      <c r="D1709"/>
      <c r="E1709"/>
      <c r="F1709"/>
      <c r="G1709"/>
      <c r="H1709"/>
      <c r="I1709" s="185"/>
    </row>
    <row r="1710" spans="1:9" ht="12.75" hidden="1" x14ac:dyDescent="0.2">
      <c r="A1710" t="str">
        <f t="shared" si="60"/>
        <v/>
      </c>
      <c r="B1710"/>
      <c r="C1710"/>
      <c r="D1710"/>
      <c r="E1710"/>
      <c r="F1710"/>
      <c r="G1710"/>
      <c r="H1710"/>
      <c r="I1710" s="185"/>
    </row>
    <row r="1711" spans="1:9" ht="12.75" hidden="1" x14ac:dyDescent="0.2">
      <c r="A1711" t="str">
        <f t="shared" si="60"/>
        <v/>
      </c>
      <c r="B1711"/>
      <c r="C1711"/>
      <c r="D1711"/>
      <c r="E1711"/>
      <c r="F1711"/>
      <c r="G1711"/>
      <c r="H1711"/>
      <c r="I1711" s="185"/>
    </row>
    <row r="1712" spans="1:9" ht="12.75" hidden="1" x14ac:dyDescent="0.2">
      <c r="A1712" t="str">
        <f t="shared" si="60"/>
        <v/>
      </c>
      <c r="B1712"/>
      <c r="C1712"/>
      <c r="D1712"/>
      <c r="E1712"/>
      <c r="F1712"/>
      <c r="G1712"/>
      <c r="H1712"/>
      <c r="I1712" s="185"/>
    </row>
    <row r="1713" spans="1:9" ht="12.75" hidden="1" x14ac:dyDescent="0.2">
      <c r="A1713" t="str">
        <f t="shared" si="60"/>
        <v/>
      </c>
      <c r="B1713"/>
      <c r="C1713"/>
      <c r="D1713"/>
      <c r="E1713"/>
      <c r="F1713"/>
      <c r="G1713"/>
      <c r="H1713"/>
      <c r="I1713" s="185"/>
    </row>
    <row r="1714" spans="1:9" ht="12.75" hidden="1" x14ac:dyDescent="0.2">
      <c r="A1714" t="str">
        <f t="shared" si="60"/>
        <v/>
      </c>
      <c r="B1714"/>
      <c r="C1714"/>
      <c r="D1714"/>
      <c r="E1714"/>
      <c r="F1714"/>
      <c r="G1714"/>
      <c r="H1714"/>
      <c r="I1714" s="185"/>
    </row>
    <row r="1715" spans="1:9" ht="12.75" hidden="1" x14ac:dyDescent="0.2">
      <c r="A1715" t="str">
        <f t="shared" si="60"/>
        <v/>
      </c>
      <c r="B1715"/>
      <c r="C1715"/>
      <c r="D1715"/>
      <c r="E1715"/>
      <c r="F1715"/>
      <c r="G1715"/>
      <c r="H1715"/>
      <c r="I1715" s="185"/>
    </row>
    <row r="1716" spans="1:9" ht="12.75" hidden="1" x14ac:dyDescent="0.2">
      <c r="A1716" t="str">
        <f t="shared" si="60"/>
        <v/>
      </c>
      <c r="B1716"/>
      <c r="C1716"/>
      <c r="D1716"/>
      <c r="E1716"/>
      <c r="F1716"/>
      <c r="G1716"/>
      <c r="H1716"/>
      <c r="I1716" s="185"/>
    </row>
    <row r="1717" spans="1:9" ht="12.75" hidden="1" x14ac:dyDescent="0.2">
      <c r="A1717" t="str">
        <f t="shared" si="60"/>
        <v/>
      </c>
      <c r="B1717"/>
      <c r="C1717"/>
      <c r="D1717"/>
      <c r="E1717"/>
      <c r="F1717"/>
      <c r="G1717"/>
      <c r="H1717"/>
      <c r="I1717" s="185"/>
    </row>
    <row r="1718" spans="1:9" ht="12.75" hidden="1" x14ac:dyDescent="0.2">
      <c r="A1718" t="str">
        <f t="shared" si="60"/>
        <v/>
      </c>
      <c r="B1718"/>
      <c r="C1718"/>
      <c r="D1718"/>
      <c r="E1718"/>
      <c r="F1718"/>
      <c r="G1718"/>
      <c r="H1718"/>
      <c r="I1718" s="185"/>
    </row>
    <row r="1719" spans="1:9" ht="12.75" hidden="1" x14ac:dyDescent="0.2">
      <c r="A1719" t="str">
        <f t="shared" si="60"/>
        <v/>
      </c>
      <c r="B1719"/>
      <c r="C1719"/>
      <c r="D1719"/>
      <c r="E1719"/>
      <c r="F1719"/>
      <c r="G1719"/>
      <c r="H1719"/>
      <c r="I1719" s="185"/>
    </row>
    <row r="1720" spans="1:9" ht="12.75" hidden="1" x14ac:dyDescent="0.2">
      <c r="A1720" t="str">
        <f t="shared" si="60"/>
        <v/>
      </c>
      <c r="B1720"/>
      <c r="C1720"/>
      <c r="D1720"/>
      <c r="E1720"/>
      <c r="F1720"/>
      <c r="G1720"/>
      <c r="H1720"/>
      <c r="I1720" s="185"/>
    </row>
    <row r="1721" spans="1:9" ht="12.75" hidden="1" x14ac:dyDescent="0.2">
      <c r="A1721" t="str">
        <f t="shared" si="60"/>
        <v/>
      </c>
      <c r="B1721"/>
      <c r="C1721"/>
      <c r="D1721"/>
      <c r="E1721"/>
      <c r="F1721"/>
      <c r="G1721"/>
      <c r="H1721"/>
      <c r="I1721" s="185"/>
    </row>
    <row r="1722" spans="1:9" ht="12.75" hidden="1" x14ac:dyDescent="0.2">
      <c r="A1722" t="str">
        <f t="shared" si="60"/>
        <v/>
      </c>
      <c r="B1722"/>
      <c r="C1722"/>
      <c r="D1722"/>
      <c r="E1722"/>
      <c r="F1722"/>
      <c r="G1722"/>
      <c r="H1722"/>
      <c r="I1722" s="185"/>
    </row>
    <row r="1723" spans="1:9" ht="12.75" hidden="1" x14ac:dyDescent="0.2">
      <c r="A1723" t="str">
        <f t="shared" si="60"/>
        <v/>
      </c>
      <c r="B1723"/>
      <c r="C1723"/>
      <c r="D1723"/>
      <c r="E1723"/>
      <c r="F1723"/>
      <c r="G1723"/>
      <c r="H1723"/>
      <c r="I1723" s="185"/>
    </row>
    <row r="1724" spans="1:9" ht="12.75" hidden="1" x14ac:dyDescent="0.2">
      <c r="A1724" t="str">
        <f t="shared" si="60"/>
        <v/>
      </c>
      <c r="B1724"/>
      <c r="C1724"/>
      <c r="D1724"/>
      <c r="E1724"/>
      <c r="F1724"/>
      <c r="G1724"/>
      <c r="H1724"/>
      <c r="I1724" s="185"/>
    </row>
    <row r="1725" spans="1:9" ht="12.75" hidden="1" x14ac:dyDescent="0.2">
      <c r="A1725" t="str">
        <f t="shared" si="60"/>
        <v/>
      </c>
      <c r="B1725"/>
      <c r="C1725"/>
      <c r="D1725"/>
      <c r="E1725"/>
      <c r="F1725"/>
      <c r="G1725"/>
      <c r="H1725"/>
      <c r="I1725" s="185"/>
    </row>
    <row r="1726" spans="1:9" ht="12.75" hidden="1" x14ac:dyDescent="0.2">
      <c r="A1726" t="str">
        <f t="shared" si="60"/>
        <v/>
      </c>
      <c r="B1726"/>
      <c r="C1726"/>
      <c r="D1726"/>
      <c r="E1726"/>
      <c r="F1726"/>
      <c r="G1726"/>
      <c r="H1726"/>
      <c r="I1726" s="185"/>
    </row>
    <row r="1727" spans="1:9" ht="12.75" hidden="1" x14ac:dyDescent="0.2">
      <c r="A1727" t="str">
        <f t="shared" ref="A1727:A1790" si="61">CONCATENATE(B1727,F1727)</f>
        <v/>
      </c>
      <c r="B1727"/>
      <c r="C1727"/>
      <c r="D1727"/>
      <c r="E1727"/>
      <c r="F1727"/>
      <c r="G1727"/>
      <c r="H1727"/>
      <c r="I1727" s="185"/>
    </row>
    <row r="1728" spans="1:9" ht="12.75" hidden="1" x14ac:dyDescent="0.2">
      <c r="A1728" t="str">
        <f t="shared" si="61"/>
        <v/>
      </c>
      <c r="B1728"/>
      <c r="C1728"/>
      <c r="D1728"/>
      <c r="E1728"/>
      <c r="F1728"/>
      <c r="G1728"/>
      <c r="H1728"/>
      <c r="I1728" s="185"/>
    </row>
    <row r="1729" spans="1:9" ht="12.75" hidden="1" x14ac:dyDescent="0.2">
      <c r="A1729" t="str">
        <f t="shared" si="61"/>
        <v/>
      </c>
      <c r="B1729"/>
      <c r="C1729"/>
      <c r="D1729"/>
      <c r="E1729"/>
      <c r="F1729"/>
      <c r="G1729"/>
      <c r="H1729"/>
      <c r="I1729" s="185"/>
    </row>
    <row r="1730" spans="1:9" ht="12.75" hidden="1" x14ac:dyDescent="0.2">
      <c r="A1730" t="str">
        <f t="shared" si="61"/>
        <v/>
      </c>
      <c r="B1730"/>
      <c r="C1730"/>
      <c r="D1730"/>
      <c r="E1730"/>
      <c r="F1730"/>
      <c r="G1730"/>
      <c r="H1730"/>
      <c r="I1730" s="185"/>
    </row>
    <row r="1731" spans="1:9" ht="12.75" hidden="1" x14ac:dyDescent="0.2">
      <c r="A1731" t="str">
        <f t="shared" si="61"/>
        <v/>
      </c>
      <c r="B1731"/>
      <c r="C1731"/>
      <c r="D1731"/>
      <c r="E1731"/>
      <c r="F1731"/>
      <c r="G1731"/>
      <c r="H1731"/>
      <c r="I1731" s="185"/>
    </row>
    <row r="1732" spans="1:9" ht="12.75" hidden="1" x14ac:dyDescent="0.2">
      <c r="A1732" t="str">
        <f t="shared" si="61"/>
        <v/>
      </c>
      <c r="B1732"/>
      <c r="C1732"/>
      <c r="D1732"/>
      <c r="E1732"/>
      <c r="F1732"/>
      <c r="G1732"/>
      <c r="H1732"/>
      <c r="I1732" s="185"/>
    </row>
    <row r="1733" spans="1:9" ht="12.75" hidden="1" x14ac:dyDescent="0.2">
      <c r="A1733" t="str">
        <f t="shared" si="61"/>
        <v/>
      </c>
      <c r="B1733"/>
      <c r="C1733"/>
      <c r="D1733"/>
      <c r="E1733"/>
      <c r="F1733"/>
      <c r="G1733"/>
      <c r="H1733"/>
      <c r="I1733" s="185"/>
    </row>
    <row r="1734" spans="1:9" ht="12.75" hidden="1" x14ac:dyDescent="0.2">
      <c r="A1734" t="str">
        <f t="shared" si="61"/>
        <v/>
      </c>
      <c r="B1734"/>
      <c r="C1734"/>
      <c r="D1734"/>
      <c r="E1734"/>
      <c r="F1734"/>
      <c r="G1734"/>
      <c r="H1734"/>
      <c r="I1734" s="185"/>
    </row>
    <row r="1735" spans="1:9" ht="12.75" hidden="1" x14ac:dyDescent="0.2">
      <c r="A1735" t="str">
        <f t="shared" si="61"/>
        <v/>
      </c>
      <c r="B1735"/>
      <c r="C1735"/>
      <c r="D1735"/>
      <c r="E1735"/>
      <c r="F1735"/>
      <c r="G1735"/>
      <c r="H1735"/>
      <c r="I1735" s="185"/>
    </row>
    <row r="1736" spans="1:9" ht="12.75" hidden="1" x14ac:dyDescent="0.2">
      <c r="A1736" t="str">
        <f t="shared" si="61"/>
        <v/>
      </c>
      <c r="B1736"/>
      <c r="C1736"/>
      <c r="D1736"/>
      <c r="E1736"/>
      <c r="F1736"/>
      <c r="G1736"/>
      <c r="H1736"/>
      <c r="I1736" s="185"/>
    </row>
    <row r="1737" spans="1:9" ht="12.75" hidden="1" x14ac:dyDescent="0.2">
      <c r="A1737" t="str">
        <f t="shared" si="61"/>
        <v/>
      </c>
      <c r="B1737"/>
      <c r="C1737"/>
      <c r="D1737"/>
      <c r="E1737"/>
      <c r="F1737"/>
      <c r="G1737"/>
      <c r="H1737"/>
      <c r="I1737" s="185"/>
    </row>
    <row r="1738" spans="1:9" ht="12.75" hidden="1" x14ac:dyDescent="0.2">
      <c r="A1738" t="str">
        <f t="shared" si="61"/>
        <v/>
      </c>
      <c r="B1738"/>
      <c r="C1738"/>
      <c r="D1738"/>
      <c r="E1738"/>
      <c r="F1738"/>
      <c r="G1738"/>
      <c r="H1738"/>
      <c r="I1738" s="185"/>
    </row>
    <row r="1739" spans="1:9" ht="12.75" hidden="1" x14ac:dyDescent="0.2">
      <c r="A1739" t="str">
        <f t="shared" si="61"/>
        <v/>
      </c>
      <c r="B1739"/>
      <c r="C1739"/>
      <c r="D1739"/>
      <c r="E1739"/>
      <c r="F1739"/>
      <c r="G1739"/>
      <c r="H1739"/>
      <c r="I1739" s="185"/>
    </row>
    <row r="1740" spans="1:9" ht="12.75" hidden="1" x14ac:dyDescent="0.2">
      <c r="A1740" t="str">
        <f t="shared" si="61"/>
        <v/>
      </c>
      <c r="B1740"/>
      <c r="C1740"/>
      <c r="D1740"/>
      <c r="E1740"/>
      <c r="F1740"/>
      <c r="G1740"/>
      <c r="H1740"/>
      <c r="I1740" s="185"/>
    </row>
    <row r="1741" spans="1:9" ht="12.75" hidden="1" x14ac:dyDescent="0.2">
      <c r="A1741" t="str">
        <f t="shared" si="61"/>
        <v/>
      </c>
      <c r="B1741"/>
      <c r="C1741"/>
      <c r="D1741"/>
      <c r="E1741"/>
      <c r="F1741"/>
      <c r="G1741"/>
      <c r="H1741"/>
      <c r="I1741" s="185"/>
    </row>
    <row r="1742" spans="1:9" ht="12.75" hidden="1" x14ac:dyDescent="0.2">
      <c r="A1742" t="str">
        <f t="shared" si="61"/>
        <v/>
      </c>
      <c r="B1742"/>
      <c r="C1742"/>
      <c r="D1742"/>
      <c r="E1742"/>
      <c r="F1742"/>
      <c r="G1742"/>
      <c r="H1742"/>
      <c r="I1742" s="185"/>
    </row>
    <row r="1743" spans="1:9" ht="12.75" hidden="1" x14ac:dyDescent="0.2">
      <c r="A1743" t="str">
        <f t="shared" si="61"/>
        <v/>
      </c>
      <c r="B1743"/>
      <c r="C1743"/>
      <c r="D1743"/>
      <c r="E1743"/>
      <c r="F1743"/>
      <c r="G1743"/>
      <c r="H1743"/>
      <c r="I1743" s="185"/>
    </row>
    <row r="1744" spans="1:9" ht="12.75" hidden="1" x14ac:dyDescent="0.2">
      <c r="A1744" t="str">
        <f t="shared" si="61"/>
        <v/>
      </c>
      <c r="B1744"/>
      <c r="C1744"/>
      <c r="D1744"/>
      <c r="E1744"/>
      <c r="F1744"/>
      <c r="G1744"/>
      <c r="H1744"/>
      <c r="I1744" s="185"/>
    </row>
    <row r="1745" spans="1:9" ht="12.75" hidden="1" x14ac:dyDescent="0.2">
      <c r="A1745" t="str">
        <f t="shared" si="61"/>
        <v/>
      </c>
      <c r="B1745"/>
      <c r="C1745"/>
      <c r="D1745"/>
      <c r="E1745"/>
      <c r="F1745"/>
      <c r="G1745"/>
      <c r="H1745"/>
      <c r="I1745" s="185"/>
    </row>
    <row r="1746" spans="1:9" ht="12.75" hidden="1" x14ac:dyDescent="0.2">
      <c r="A1746" t="str">
        <f t="shared" si="61"/>
        <v/>
      </c>
      <c r="B1746"/>
      <c r="C1746"/>
      <c r="D1746"/>
      <c r="E1746"/>
      <c r="F1746"/>
      <c r="G1746"/>
      <c r="H1746"/>
      <c r="I1746" s="185"/>
    </row>
    <row r="1747" spans="1:9" ht="12.75" hidden="1" x14ac:dyDescent="0.2">
      <c r="A1747" t="str">
        <f t="shared" si="61"/>
        <v/>
      </c>
      <c r="B1747"/>
      <c r="C1747"/>
      <c r="D1747"/>
      <c r="E1747"/>
      <c r="F1747"/>
      <c r="G1747"/>
      <c r="H1747"/>
      <c r="I1747" s="185"/>
    </row>
    <row r="1748" spans="1:9" ht="12.75" hidden="1" x14ac:dyDescent="0.2">
      <c r="A1748" t="str">
        <f t="shared" si="61"/>
        <v/>
      </c>
      <c r="B1748"/>
      <c r="C1748"/>
      <c r="D1748"/>
      <c r="E1748"/>
      <c r="F1748"/>
      <c r="G1748"/>
      <c r="H1748"/>
      <c r="I1748" s="185"/>
    </row>
    <row r="1749" spans="1:9" ht="12.75" hidden="1" x14ac:dyDescent="0.2">
      <c r="A1749" t="str">
        <f t="shared" si="61"/>
        <v/>
      </c>
      <c r="B1749"/>
      <c r="C1749"/>
      <c r="D1749"/>
      <c r="E1749"/>
      <c r="F1749"/>
      <c r="G1749"/>
      <c r="H1749"/>
      <c r="I1749" s="185"/>
    </row>
    <row r="1750" spans="1:9" ht="12.75" hidden="1" x14ac:dyDescent="0.2">
      <c r="A1750" t="str">
        <f t="shared" si="61"/>
        <v/>
      </c>
      <c r="B1750"/>
      <c r="C1750"/>
      <c r="D1750"/>
      <c r="E1750"/>
      <c r="F1750"/>
      <c r="G1750"/>
      <c r="H1750"/>
      <c r="I1750" s="185"/>
    </row>
    <row r="1751" spans="1:9" ht="12.75" hidden="1" x14ac:dyDescent="0.2">
      <c r="A1751" t="str">
        <f t="shared" si="61"/>
        <v/>
      </c>
      <c r="B1751"/>
      <c r="C1751"/>
      <c r="D1751"/>
      <c r="E1751"/>
      <c r="F1751"/>
      <c r="G1751"/>
      <c r="H1751"/>
      <c r="I1751" s="185"/>
    </row>
    <row r="1752" spans="1:9" ht="12.75" hidden="1" x14ac:dyDescent="0.2">
      <c r="A1752" t="str">
        <f t="shared" si="61"/>
        <v/>
      </c>
      <c r="B1752"/>
      <c r="C1752"/>
      <c r="D1752"/>
      <c r="E1752"/>
      <c r="F1752"/>
      <c r="G1752"/>
      <c r="H1752"/>
      <c r="I1752" s="185"/>
    </row>
    <row r="1753" spans="1:9" ht="12.75" hidden="1" x14ac:dyDescent="0.2">
      <c r="A1753" t="str">
        <f t="shared" si="61"/>
        <v/>
      </c>
      <c r="B1753"/>
      <c r="C1753"/>
      <c r="D1753"/>
      <c r="E1753"/>
      <c r="F1753"/>
      <c r="G1753"/>
      <c r="H1753"/>
      <c r="I1753" s="185"/>
    </row>
    <row r="1754" spans="1:9" ht="12.75" hidden="1" x14ac:dyDescent="0.2">
      <c r="A1754" t="str">
        <f t="shared" si="61"/>
        <v/>
      </c>
      <c r="B1754"/>
      <c r="C1754"/>
      <c r="D1754"/>
      <c r="E1754"/>
      <c r="F1754"/>
      <c r="G1754"/>
      <c r="H1754"/>
      <c r="I1754" s="185"/>
    </row>
    <row r="1755" spans="1:9" ht="12.75" hidden="1" x14ac:dyDescent="0.2">
      <c r="A1755" t="str">
        <f t="shared" si="61"/>
        <v/>
      </c>
      <c r="B1755"/>
      <c r="C1755"/>
      <c r="D1755"/>
      <c r="E1755"/>
      <c r="F1755"/>
      <c r="G1755"/>
      <c r="H1755"/>
      <c r="I1755" s="185"/>
    </row>
    <row r="1756" spans="1:9" ht="12.75" hidden="1" x14ac:dyDescent="0.2">
      <c r="A1756" t="str">
        <f t="shared" si="61"/>
        <v/>
      </c>
      <c r="B1756"/>
      <c r="C1756"/>
      <c r="D1756"/>
      <c r="E1756"/>
      <c r="F1756"/>
      <c r="G1756"/>
      <c r="H1756"/>
      <c r="I1756" s="185"/>
    </row>
    <row r="1757" spans="1:9" ht="12.75" hidden="1" x14ac:dyDescent="0.2">
      <c r="A1757" t="str">
        <f t="shared" si="61"/>
        <v/>
      </c>
      <c r="B1757"/>
      <c r="C1757"/>
      <c r="D1757"/>
      <c r="E1757"/>
      <c r="F1757"/>
      <c r="G1757"/>
      <c r="H1757"/>
      <c r="I1757" s="185"/>
    </row>
    <row r="1758" spans="1:9" ht="12.75" hidden="1" x14ac:dyDescent="0.2">
      <c r="A1758" t="str">
        <f t="shared" si="61"/>
        <v/>
      </c>
      <c r="B1758"/>
      <c r="C1758"/>
      <c r="D1758"/>
      <c r="E1758"/>
      <c r="F1758"/>
      <c r="G1758"/>
      <c r="H1758"/>
      <c r="I1758" s="185"/>
    </row>
    <row r="1759" spans="1:9" ht="12.75" hidden="1" x14ac:dyDescent="0.2">
      <c r="A1759" t="str">
        <f t="shared" si="61"/>
        <v/>
      </c>
      <c r="B1759"/>
      <c r="C1759"/>
      <c r="D1759"/>
      <c r="E1759"/>
      <c r="F1759"/>
      <c r="G1759"/>
      <c r="H1759"/>
      <c r="I1759" s="185"/>
    </row>
    <row r="1760" spans="1:9" ht="12.75" hidden="1" x14ac:dyDescent="0.2">
      <c r="A1760" t="str">
        <f t="shared" si="61"/>
        <v/>
      </c>
      <c r="B1760"/>
      <c r="C1760"/>
      <c r="D1760"/>
      <c r="E1760"/>
      <c r="F1760"/>
      <c r="G1760"/>
      <c r="H1760"/>
      <c r="I1760" s="185"/>
    </row>
    <row r="1761" spans="1:9" ht="12.75" hidden="1" x14ac:dyDescent="0.2">
      <c r="A1761" t="str">
        <f t="shared" si="61"/>
        <v/>
      </c>
      <c r="B1761"/>
      <c r="C1761"/>
      <c r="D1761"/>
      <c r="E1761"/>
      <c r="F1761"/>
      <c r="G1761"/>
      <c r="H1761"/>
      <c r="I1761" s="185"/>
    </row>
    <row r="1762" spans="1:9" ht="12.75" hidden="1" x14ac:dyDescent="0.2">
      <c r="A1762" t="str">
        <f t="shared" si="61"/>
        <v/>
      </c>
      <c r="B1762"/>
      <c r="C1762"/>
      <c r="D1762"/>
      <c r="E1762"/>
      <c r="F1762"/>
      <c r="G1762"/>
      <c r="H1762"/>
      <c r="I1762" s="185"/>
    </row>
    <row r="1763" spans="1:9" ht="12.75" hidden="1" x14ac:dyDescent="0.2">
      <c r="A1763" t="str">
        <f t="shared" si="61"/>
        <v/>
      </c>
      <c r="B1763"/>
      <c r="C1763"/>
      <c r="D1763"/>
      <c r="E1763"/>
      <c r="F1763"/>
      <c r="G1763"/>
      <c r="H1763"/>
      <c r="I1763" s="185"/>
    </row>
    <row r="1764" spans="1:9" ht="12.75" hidden="1" x14ac:dyDescent="0.2">
      <c r="A1764" t="str">
        <f t="shared" si="61"/>
        <v/>
      </c>
      <c r="B1764"/>
      <c r="C1764"/>
      <c r="D1764"/>
      <c r="E1764"/>
      <c r="F1764"/>
      <c r="G1764"/>
      <c r="H1764"/>
      <c r="I1764" s="185"/>
    </row>
    <row r="1765" spans="1:9" ht="12.75" hidden="1" x14ac:dyDescent="0.2">
      <c r="A1765" t="str">
        <f t="shared" si="61"/>
        <v/>
      </c>
      <c r="B1765"/>
      <c r="C1765"/>
      <c r="D1765"/>
      <c r="E1765"/>
      <c r="F1765"/>
      <c r="G1765"/>
      <c r="H1765"/>
      <c r="I1765" s="185"/>
    </row>
    <row r="1766" spans="1:9" ht="12.75" hidden="1" x14ac:dyDescent="0.2">
      <c r="A1766" t="str">
        <f t="shared" si="61"/>
        <v/>
      </c>
      <c r="B1766"/>
      <c r="C1766"/>
      <c r="D1766"/>
      <c r="E1766"/>
      <c r="F1766"/>
      <c r="G1766"/>
      <c r="H1766"/>
      <c r="I1766" s="185"/>
    </row>
    <row r="1767" spans="1:9" ht="12.75" hidden="1" x14ac:dyDescent="0.2">
      <c r="A1767" t="str">
        <f t="shared" si="61"/>
        <v/>
      </c>
      <c r="B1767"/>
      <c r="C1767"/>
      <c r="D1767"/>
      <c r="E1767"/>
      <c r="F1767"/>
      <c r="G1767"/>
      <c r="H1767"/>
      <c r="I1767" s="185"/>
    </row>
    <row r="1768" spans="1:9" ht="12.75" hidden="1" x14ac:dyDescent="0.2">
      <c r="A1768" t="str">
        <f t="shared" si="61"/>
        <v/>
      </c>
      <c r="B1768"/>
      <c r="C1768"/>
      <c r="D1768"/>
      <c r="E1768"/>
      <c r="F1768"/>
      <c r="G1768"/>
      <c r="H1768"/>
      <c r="I1768" s="185"/>
    </row>
    <row r="1769" spans="1:9" ht="12.75" hidden="1" x14ac:dyDescent="0.2">
      <c r="A1769" t="str">
        <f t="shared" si="61"/>
        <v/>
      </c>
      <c r="B1769"/>
      <c r="C1769"/>
      <c r="D1769"/>
      <c r="E1769"/>
      <c r="F1769"/>
      <c r="G1769"/>
      <c r="H1769"/>
      <c r="I1769" s="185"/>
    </row>
    <row r="1770" spans="1:9" ht="12.75" hidden="1" x14ac:dyDescent="0.2">
      <c r="A1770" t="str">
        <f t="shared" si="61"/>
        <v/>
      </c>
      <c r="B1770"/>
      <c r="C1770"/>
      <c r="D1770"/>
      <c r="E1770"/>
      <c r="F1770"/>
      <c r="G1770"/>
      <c r="H1770"/>
      <c r="I1770" s="185"/>
    </row>
    <row r="1771" spans="1:9" ht="12.75" hidden="1" x14ac:dyDescent="0.2">
      <c r="A1771" t="str">
        <f t="shared" si="61"/>
        <v/>
      </c>
      <c r="B1771"/>
      <c r="C1771"/>
      <c r="D1771"/>
      <c r="E1771"/>
      <c r="F1771"/>
      <c r="G1771"/>
      <c r="H1771"/>
      <c r="I1771" s="185"/>
    </row>
    <row r="1772" spans="1:9" ht="12.75" hidden="1" x14ac:dyDescent="0.2">
      <c r="A1772" t="str">
        <f t="shared" si="61"/>
        <v/>
      </c>
      <c r="B1772"/>
      <c r="C1772"/>
      <c r="D1772"/>
      <c r="E1772"/>
      <c r="F1772"/>
      <c r="G1772"/>
      <c r="H1772"/>
      <c r="I1772" s="185"/>
    </row>
    <row r="1773" spans="1:9" ht="12.75" hidden="1" x14ac:dyDescent="0.2">
      <c r="A1773" t="str">
        <f t="shared" si="61"/>
        <v/>
      </c>
      <c r="B1773"/>
      <c r="C1773"/>
      <c r="D1773"/>
      <c r="E1773"/>
      <c r="F1773"/>
      <c r="G1773"/>
      <c r="H1773"/>
      <c r="I1773" s="185"/>
    </row>
    <row r="1774" spans="1:9" ht="12.75" hidden="1" x14ac:dyDescent="0.2">
      <c r="A1774" t="str">
        <f t="shared" si="61"/>
        <v/>
      </c>
      <c r="B1774"/>
      <c r="C1774"/>
      <c r="D1774"/>
      <c r="E1774"/>
      <c r="F1774"/>
      <c r="G1774"/>
      <c r="H1774"/>
      <c r="I1774" s="185"/>
    </row>
    <row r="1775" spans="1:9" ht="12.75" hidden="1" x14ac:dyDescent="0.2">
      <c r="A1775" t="str">
        <f t="shared" si="61"/>
        <v/>
      </c>
      <c r="B1775"/>
      <c r="C1775"/>
      <c r="D1775"/>
      <c r="E1775"/>
      <c r="F1775"/>
      <c r="G1775"/>
      <c r="H1775"/>
      <c r="I1775" s="185"/>
    </row>
    <row r="1776" spans="1:9" ht="12.75" hidden="1" x14ac:dyDescent="0.2">
      <c r="A1776" t="str">
        <f t="shared" si="61"/>
        <v/>
      </c>
      <c r="B1776"/>
      <c r="C1776"/>
      <c r="D1776"/>
      <c r="E1776"/>
      <c r="F1776"/>
      <c r="G1776"/>
      <c r="H1776"/>
      <c r="I1776" s="185"/>
    </row>
    <row r="1777" spans="1:9" ht="12.75" hidden="1" x14ac:dyDescent="0.2">
      <c r="A1777" t="str">
        <f t="shared" si="61"/>
        <v/>
      </c>
      <c r="B1777"/>
      <c r="C1777"/>
      <c r="D1777"/>
      <c r="E1777"/>
      <c r="F1777"/>
      <c r="G1777"/>
      <c r="H1777"/>
      <c r="I1777" s="185"/>
    </row>
    <row r="1778" spans="1:9" ht="12.75" hidden="1" x14ac:dyDescent="0.2">
      <c r="A1778" t="str">
        <f t="shared" si="61"/>
        <v/>
      </c>
      <c r="B1778"/>
      <c r="C1778"/>
      <c r="D1778"/>
      <c r="E1778"/>
      <c r="F1778"/>
      <c r="G1778"/>
      <c r="H1778"/>
      <c r="I1778" s="185"/>
    </row>
    <row r="1779" spans="1:9" ht="12.75" hidden="1" x14ac:dyDescent="0.2">
      <c r="A1779" t="str">
        <f t="shared" si="61"/>
        <v/>
      </c>
      <c r="B1779"/>
      <c r="C1779"/>
      <c r="D1779"/>
      <c r="E1779"/>
      <c r="F1779"/>
      <c r="G1779"/>
      <c r="H1779"/>
      <c r="I1779" s="185"/>
    </row>
    <row r="1780" spans="1:9" ht="12.75" hidden="1" x14ac:dyDescent="0.2">
      <c r="A1780" t="str">
        <f t="shared" si="61"/>
        <v/>
      </c>
      <c r="B1780"/>
      <c r="C1780"/>
      <c r="D1780"/>
      <c r="E1780"/>
      <c r="F1780"/>
      <c r="G1780"/>
      <c r="H1780"/>
      <c r="I1780" s="185"/>
    </row>
    <row r="1781" spans="1:9" ht="12.75" hidden="1" x14ac:dyDescent="0.2">
      <c r="A1781" t="str">
        <f t="shared" si="61"/>
        <v/>
      </c>
      <c r="B1781"/>
      <c r="C1781"/>
      <c r="D1781"/>
      <c r="E1781"/>
      <c r="F1781"/>
      <c r="G1781"/>
      <c r="H1781"/>
      <c r="I1781" s="185"/>
    </row>
    <row r="1782" spans="1:9" ht="12.75" hidden="1" x14ac:dyDescent="0.2">
      <c r="A1782" t="str">
        <f t="shared" si="61"/>
        <v/>
      </c>
      <c r="B1782"/>
      <c r="C1782"/>
      <c r="D1782"/>
      <c r="E1782"/>
      <c r="F1782"/>
      <c r="G1782"/>
      <c r="H1782"/>
      <c r="I1782" s="185"/>
    </row>
    <row r="1783" spans="1:9" ht="12.75" hidden="1" x14ac:dyDescent="0.2">
      <c r="A1783" t="str">
        <f t="shared" si="61"/>
        <v/>
      </c>
      <c r="B1783"/>
      <c r="C1783"/>
      <c r="D1783"/>
      <c r="E1783"/>
      <c r="F1783"/>
      <c r="G1783"/>
      <c r="H1783"/>
      <c r="I1783" s="185"/>
    </row>
    <row r="1784" spans="1:9" ht="12.75" hidden="1" x14ac:dyDescent="0.2">
      <c r="A1784" t="str">
        <f t="shared" si="61"/>
        <v/>
      </c>
      <c r="B1784"/>
      <c r="C1784"/>
      <c r="D1784"/>
      <c r="E1784"/>
      <c r="F1784"/>
      <c r="G1784"/>
      <c r="H1784"/>
      <c r="I1784" s="185"/>
    </row>
    <row r="1785" spans="1:9" ht="12.75" hidden="1" x14ac:dyDescent="0.2">
      <c r="A1785" t="str">
        <f t="shared" si="61"/>
        <v/>
      </c>
      <c r="B1785"/>
      <c r="C1785"/>
      <c r="D1785"/>
      <c r="E1785"/>
      <c r="F1785"/>
      <c r="G1785"/>
      <c r="H1785"/>
      <c r="I1785" s="185"/>
    </row>
    <row r="1786" spans="1:9" ht="12.75" hidden="1" x14ac:dyDescent="0.2">
      <c r="A1786" t="str">
        <f t="shared" si="61"/>
        <v/>
      </c>
      <c r="B1786"/>
      <c r="C1786"/>
      <c r="D1786"/>
      <c r="E1786"/>
      <c r="F1786"/>
      <c r="G1786"/>
      <c r="H1786"/>
      <c r="I1786" s="185"/>
    </row>
    <row r="1787" spans="1:9" ht="12.75" hidden="1" x14ac:dyDescent="0.2">
      <c r="A1787" t="str">
        <f t="shared" si="61"/>
        <v/>
      </c>
      <c r="B1787"/>
      <c r="C1787"/>
      <c r="D1787"/>
      <c r="E1787"/>
      <c r="F1787"/>
      <c r="G1787"/>
      <c r="H1787"/>
      <c r="I1787" s="185"/>
    </row>
    <row r="1788" spans="1:9" ht="12.75" hidden="1" x14ac:dyDescent="0.2">
      <c r="A1788" t="str">
        <f t="shared" si="61"/>
        <v/>
      </c>
      <c r="B1788"/>
      <c r="C1788"/>
      <c r="D1788"/>
      <c r="E1788"/>
      <c r="F1788"/>
      <c r="G1788"/>
      <c r="H1788"/>
      <c r="I1788" s="185"/>
    </row>
    <row r="1789" spans="1:9" ht="12.75" hidden="1" x14ac:dyDescent="0.2">
      <c r="A1789" t="str">
        <f t="shared" si="61"/>
        <v/>
      </c>
      <c r="B1789"/>
      <c r="C1789"/>
      <c r="D1789"/>
      <c r="E1789"/>
      <c r="F1789"/>
      <c r="G1789"/>
      <c r="H1789"/>
      <c r="I1789" s="185"/>
    </row>
    <row r="1790" spans="1:9" ht="12.75" hidden="1" x14ac:dyDescent="0.2">
      <c r="A1790" t="str">
        <f t="shared" si="61"/>
        <v/>
      </c>
      <c r="B1790"/>
      <c r="C1790"/>
      <c r="D1790"/>
      <c r="E1790"/>
      <c r="F1790"/>
      <c r="G1790"/>
      <c r="H1790"/>
      <c r="I1790" s="185"/>
    </row>
    <row r="1791" spans="1:9" ht="12.75" hidden="1" x14ac:dyDescent="0.2">
      <c r="A1791" t="str">
        <f t="shared" ref="A1791:A1854" si="62">CONCATENATE(B1791,F1791)</f>
        <v/>
      </c>
      <c r="B1791"/>
      <c r="C1791"/>
      <c r="D1791"/>
      <c r="E1791"/>
      <c r="F1791"/>
      <c r="G1791"/>
      <c r="H1791"/>
      <c r="I1791" s="185"/>
    </row>
    <row r="1792" spans="1:9" ht="12.75" hidden="1" x14ac:dyDescent="0.2">
      <c r="A1792" t="str">
        <f t="shared" si="62"/>
        <v/>
      </c>
      <c r="B1792"/>
      <c r="C1792"/>
      <c r="D1792"/>
      <c r="E1792"/>
      <c r="F1792"/>
      <c r="G1792"/>
      <c r="H1792"/>
      <c r="I1792" s="185"/>
    </row>
    <row r="1793" spans="1:9" ht="12.75" hidden="1" x14ac:dyDescent="0.2">
      <c r="A1793" t="str">
        <f t="shared" si="62"/>
        <v/>
      </c>
      <c r="B1793"/>
      <c r="C1793"/>
      <c r="D1793"/>
      <c r="E1793"/>
      <c r="F1793"/>
      <c r="G1793"/>
      <c r="H1793"/>
      <c r="I1793" s="185"/>
    </row>
    <row r="1794" spans="1:9" ht="12.75" hidden="1" x14ac:dyDescent="0.2">
      <c r="A1794" t="str">
        <f t="shared" si="62"/>
        <v/>
      </c>
      <c r="B1794"/>
      <c r="C1794"/>
      <c r="D1794"/>
      <c r="E1794"/>
      <c r="F1794"/>
      <c r="G1794"/>
      <c r="H1794"/>
      <c r="I1794" s="185"/>
    </row>
    <row r="1795" spans="1:9" ht="12.75" hidden="1" x14ac:dyDescent="0.2">
      <c r="A1795" t="str">
        <f t="shared" si="62"/>
        <v/>
      </c>
      <c r="B1795"/>
      <c r="C1795"/>
      <c r="D1795"/>
      <c r="E1795"/>
      <c r="F1795"/>
      <c r="G1795"/>
      <c r="H1795"/>
      <c r="I1795" s="185"/>
    </row>
    <row r="1796" spans="1:9" ht="12.75" hidden="1" x14ac:dyDescent="0.2">
      <c r="A1796" t="str">
        <f t="shared" si="62"/>
        <v/>
      </c>
      <c r="B1796"/>
      <c r="C1796"/>
      <c r="D1796"/>
      <c r="E1796"/>
      <c r="F1796"/>
      <c r="G1796"/>
      <c r="H1796"/>
      <c r="I1796" s="185"/>
    </row>
    <row r="1797" spans="1:9" ht="12.75" hidden="1" x14ac:dyDescent="0.2">
      <c r="A1797" t="str">
        <f t="shared" si="62"/>
        <v/>
      </c>
      <c r="B1797"/>
      <c r="C1797"/>
      <c r="D1797"/>
      <c r="E1797"/>
      <c r="F1797"/>
      <c r="G1797"/>
      <c r="H1797"/>
      <c r="I1797" s="185"/>
    </row>
    <row r="1798" spans="1:9" ht="12.75" hidden="1" x14ac:dyDescent="0.2">
      <c r="A1798" t="str">
        <f t="shared" si="62"/>
        <v/>
      </c>
      <c r="B1798"/>
      <c r="C1798"/>
      <c r="D1798"/>
      <c r="E1798"/>
      <c r="F1798"/>
      <c r="G1798"/>
      <c r="H1798"/>
      <c r="I1798" s="185"/>
    </row>
    <row r="1799" spans="1:9" ht="12.75" hidden="1" x14ac:dyDescent="0.2">
      <c r="A1799" t="str">
        <f t="shared" si="62"/>
        <v/>
      </c>
      <c r="B1799"/>
      <c r="C1799"/>
      <c r="D1799"/>
      <c r="E1799"/>
      <c r="F1799"/>
      <c r="G1799"/>
      <c r="H1799"/>
      <c r="I1799" s="185"/>
    </row>
    <row r="1800" spans="1:9" ht="12.75" hidden="1" x14ac:dyDescent="0.2">
      <c r="A1800" t="str">
        <f t="shared" si="62"/>
        <v/>
      </c>
      <c r="B1800"/>
      <c r="C1800"/>
      <c r="D1800"/>
      <c r="E1800"/>
      <c r="F1800"/>
      <c r="G1800"/>
      <c r="H1800"/>
      <c r="I1800" s="185"/>
    </row>
    <row r="1801" spans="1:9" ht="12.75" hidden="1" x14ac:dyDescent="0.2">
      <c r="A1801" t="str">
        <f t="shared" si="62"/>
        <v/>
      </c>
      <c r="B1801"/>
      <c r="C1801"/>
      <c r="D1801"/>
      <c r="E1801"/>
      <c r="F1801"/>
      <c r="G1801"/>
      <c r="H1801"/>
      <c r="I1801" s="185"/>
    </row>
    <row r="1802" spans="1:9" ht="12.75" hidden="1" x14ac:dyDescent="0.2">
      <c r="A1802" t="str">
        <f t="shared" si="62"/>
        <v/>
      </c>
      <c r="B1802"/>
      <c r="C1802"/>
      <c r="D1802"/>
      <c r="E1802"/>
      <c r="F1802"/>
      <c r="G1802"/>
      <c r="H1802"/>
      <c r="I1802" s="185"/>
    </row>
    <row r="1803" spans="1:9" ht="12.75" hidden="1" x14ac:dyDescent="0.2">
      <c r="A1803" t="str">
        <f t="shared" si="62"/>
        <v/>
      </c>
      <c r="B1803"/>
      <c r="C1803"/>
      <c r="D1803"/>
      <c r="E1803"/>
      <c r="F1803"/>
      <c r="G1803"/>
      <c r="H1803"/>
      <c r="I1803" s="185"/>
    </row>
    <row r="1804" spans="1:9" ht="12.75" hidden="1" x14ac:dyDescent="0.2">
      <c r="A1804" t="str">
        <f t="shared" si="62"/>
        <v/>
      </c>
      <c r="B1804"/>
      <c r="C1804"/>
      <c r="D1804"/>
      <c r="E1804"/>
      <c r="F1804"/>
      <c r="G1804"/>
      <c r="H1804"/>
      <c r="I1804" s="185"/>
    </row>
    <row r="1805" spans="1:9" ht="12.75" hidden="1" x14ac:dyDescent="0.2">
      <c r="A1805" t="str">
        <f t="shared" si="62"/>
        <v/>
      </c>
      <c r="B1805"/>
      <c r="C1805"/>
      <c r="D1805"/>
      <c r="E1805"/>
      <c r="F1805"/>
      <c r="G1805"/>
      <c r="H1805"/>
      <c r="I1805" s="185"/>
    </row>
    <row r="1806" spans="1:9" ht="12.75" hidden="1" x14ac:dyDescent="0.2">
      <c r="A1806" t="str">
        <f t="shared" si="62"/>
        <v/>
      </c>
      <c r="B1806"/>
      <c r="C1806"/>
      <c r="D1806"/>
      <c r="E1806"/>
      <c r="F1806"/>
      <c r="G1806"/>
      <c r="H1806"/>
      <c r="I1806" s="185"/>
    </row>
    <row r="1807" spans="1:9" ht="12.75" hidden="1" x14ac:dyDescent="0.2">
      <c r="A1807" t="str">
        <f t="shared" si="62"/>
        <v/>
      </c>
      <c r="B1807"/>
      <c r="C1807"/>
      <c r="D1807"/>
      <c r="E1807"/>
      <c r="F1807"/>
      <c r="G1807"/>
      <c r="H1807"/>
      <c r="I1807" s="185"/>
    </row>
    <row r="1808" spans="1:9" ht="12.75" hidden="1" x14ac:dyDescent="0.2">
      <c r="A1808" t="str">
        <f t="shared" si="62"/>
        <v/>
      </c>
      <c r="B1808"/>
      <c r="C1808"/>
      <c r="D1808"/>
      <c r="E1808"/>
      <c r="F1808"/>
      <c r="G1808"/>
      <c r="H1808"/>
      <c r="I1808" s="185"/>
    </row>
    <row r="1809" spans="1:9" ht="12.75" hidden="1" x14ac:dyDescent="0.2">
      <c r="A1809" t="str">
        <f t="shared" si="62"/>
        <v/>
      </c>
      <c r="B1809"/>
      <c r="C1809"/>
      <c r="D1809"/>
      <c r="E1809"/>
      <c r="F1809"/>
      <c r="G1809"/>
      <c r="H1809"/>
      <c r="I1809" s="185"/>
    </row>
    <row r="1810" spans="1:9" ht="12.75" hidden="1" x14ac:dyDescent="0.2">
      <c r="A1810" t="str">
        <f t="shared" si="62"/>
        <v/>
      </c>
      <c r="B1810"/>
      <c r="C1810"/>
      <c r="D1810"/>
      <c r="E1810"/>
      <c r="F1810"/>
      <c r="G1810"/>
      <c r="H1810"/>
      <c r="I1810" s="185"/>
    </row>
    <row r="1811" spans="1:9" ht="12.75" hidden="1" x14ac:dyDescent="0.2">
      <c r="A1811" t="str">
        <f t="shared" si="62"/>
        <v/>
      </c>
      <c r="B1811"/>
      <c r="C1811"/>
      <c r="D1811"/>
      <c r="E1811"/>
      <c r="F1811"/>
      <c r="G1811"/>
      <c r="H1811"/>
      <c r="I1811" s="185"/>
    </row>
    <row r="1812" spans="1:9" ht="12.75" hidden="1" x14ac:dyDescent="0.2">
      <c r="A1812" t="str">
        <f t="shared" si="62"/>
        <v/>
      </c>
      <c r="B1812"/>
      <c r="C1812"/>
      <c r="D1812"/>
      <c r="E1812"/>
      <c r="F1812"/>
      <c r="G1812"/>
      <c r="H1812"/>
      <c r="I1812" s="185"/>
    </row>
    <row r="1813" spans="1:9" ht="12.75" hidden="1" x14ac:dyDescent="0.2">
      <c r="A1813" t="str">
        <f t="shared" si="62"/>
        <v/>
      </c>
      <c r="B1813"/>
      <c r="C1813"/>
      <c r="D1813"/>
      <c r="E1813"/>
      <c r="F1813"/>
      <c r="G1813"/>
      <c r="H1813"/>
      <c r="I1813" s="185"/>
    </row>
    <row r="1814" spans="1:9" ht="12.75" hidden="1" x14ac:dyDescent="0.2">
      <c r="A1814" t="str">
        <f t="shared" si="62"/>
        <v/>
      </c>
      <c r="B1814"/>
      <c r="C1814"/>
      <c r="D1814"/>
      <c r="E1814"/>
      <c r="F1814"/>
      <c r="G1814"/>
      <c r="H1814"/>
      <c r="I1814" s="185"/>
    </row>
    <row r="1815" spans="1:9" ht="12.75" hidden="1" x14ac:dyDescent="0.2">
      <c r="A1815" t="str">
        <f t="shared" si="62"/>
        <v/>
      </c>
      <c r="B1815"/>
      <c r="C1815"/>
      <c r="D1815"/>
      <c r="E1815"/>
      <c r="F1815"/>
      <c r="G1815"/>
      <c r="H1815"/>
      <c r="I1815" s="185"/>
    </row>
    <row r="1816" spans="1:9" ht="12.75" hidden="1" x14ac:dyDescent="0.2">
      <c r="A1816" t="str">
        <f t="shared" si="62"/>
        <v/>
      </c>
      <c r="B1816"/>
      <c r="C1816"/>
      <c r="D1816"/>
      <c r="E1816"/>
      <c r="F1816"/>
      <c r="G1816"/>
      <c r="H1816"/>
      <c r="I1816" s="185"/>
    </row>
    <row r="1817" spans="1:9" ht="12.75" hidden="1" x14ac:dyDescent="0.2">
      <c r="A1817" t="str">
        <f t="shared" si="62"/>
        <v/>
      </c>
      <c r="B1817"/>
      <c r="C1817"/>
      <c r="D1817"/>
      <c r="E1817"/>
      <c r="F1817"/>
      <c r="G1817"/>
      <c r="H1817"/>
      <c r="I1817" s="185"/>
    </row>
    <row r="1818" spans="1:9" ht="12.75" hidden="1" x14ac:dyDescent="0.2">
      <c r="A1818" t="str">
        <f t="shared" si="62"/>
        <v/>
      </c>
      <c r="B1818"/>
      <c r="C1818"/>
      <c r="D1818"/>
      <c r="E1818"/>
      <c r="F1818"/>
      <c r="G1818"/>
      <c r="H1818"/>
      <c r="I1818" s="185"/>
    </row>
    <row r="1819" spans="1:9" ht="12.75" hidden="1" x14ac:dyDescent="0.2">
      <c r="A1819" t="str">
        <f t="shared" si="62"/>
        <v/>
      </c>
      <c r="B1819"/>
      <c r="C1819"/>
      <c r="D1819"/>
      <c r="E1819"/>
      <c r="F1819"/>
      <c r="G1819"/>
      <c r="H1819"/>
      <c r="I1819" s="185"/>
    </row>
    <row r="1820" spans="1:9" ht="12.75" hidden="1" x14ac:dyDescent="0.2">
      <c r="A1820" t="str">
        <f t="shared" si="62"/>
        <v/>
      </c>
      <c r="B1820"/>
      <c r="C1820"/>
      <c r="D1820"/>
      <c r="E1820"/>
      <c r="F1820"/>
      <c r="G1820"/>
      <c r="H1820"/>
      <c r="I1820" s="185"/>
    </row>
    <row r="1821" spans="1:9" ht="12.75" hidden="1" x14ac:dyDescent="0.2">
      <c r="A1821" t="str">
        <f t="shared" si="62"/>
        <v/>
      </c>
      <c r="B1821"/>
      <c r="C1821"/>
      <c r="D1821"/>
      <c r="E1821"/>
      <c r="F1821"/>
      <c r="G1821"/>
      <c r="H1821"/>
      <c r="I1821" s="185"/>
    </row>
    <row r="1822" spans="1:9" ht="12.75" hidden="1" x14ac:dyDescent="0.2">
      <c r="A1822" t="str">
        <f t="shared" si="62"/>
        <v/>
      </c>
      <c r="B1822"/>
      <c r="C1822"/>
      <c r="D1822"/>
      <c r="E1822"/>
      <c r="F1822"/>
      <c r="G1822"/>
      <c r="H1822"/>
      <c r="I1822" s="185"/>
    </row>
    <row r="1823" spans="1:9" ht="12.75" hidden="1" x14ac:dyDescent="0.2">
      <c r="A1823" t="str">
        <f t="shared" si="62"/>
        <v/>
      </c>
      <c r="B1823"/>
      <c r="C1823"/>
      <c r="D1823"/>
      <c r="E1823"/>
      <c r="F1823"/>
      <c r="G1823"/>
      <c r="H1823"/>
      <c r="I1823" s="185"/>
    </row>
    <row r="1824" spans="1:9" ht="12.75" hidden="1" x14ac:dyDescent="0.2">
      <c r="A1824" t="str">
        <f t="shared" si="62"/>
        <v/>
      </c>
      <c r="B1824"/>
      <c r="C1824"/>
      <c r="D1824"/>
      <c r="E1824"/>
      <c r="F1824"/>
      <c r="G1824"/>
      <c r="H1824"/>
      <c r="I1824" s="185"/>
    </row>
    <row r="1825" spans="1:9" ht="12.75" hidden="1" x14ac:dyDescent="0.2">
      <c r="A1825" t="str">
        <f t="shared" si="62"/>
        <v/>
      </c>
      <c r="B1825"/>
      <c r="C1825"/>
      <c r="D1825"/>
      <c r="E1825"/>
      <c r="F1825"/>
      <c r="G1825"/>
      <c r="H1825"/>
      <c r="I1825" s="185"/>
    </row>
    <row r="1826" spans="1:9" ht="12.75" hidden="1" x14ac:dyDescent="0.2">
      <c r="A1826" t="str">
        <f t="shared" si="62"/>
        <v/>
      </c>
      <c r="B1826"/>
      <c r="C1826"/>
      <c r="D1826"/>
      <c r="E1826"/>
      <c r="F1826"/>
      <c r="G1826"/>
      <c r="H1826"/>
      <c r="I1826" s="185"/>
    </row>
    <row r="1827" spans="1:9" ht="12.75" hidden="1" x14ac:dyDescent="0.2">
      <c r="A1827" t="str">
        <f t="shared" si="62"/>
        <v/>
      </c>
      <c r="B1827"/>
      <c r="C1827"/>
      <c r="D1827"/>
      <c r="E1827"/>
      <c r="F1827"/>
      <c r="G1827"/>
      <c r="H1827"/>
      <c r="I1827" s="185"/>
    </row>
    <row r="1828" spans="1:9" ht="12.75" hidden="1" x14ac:dyDescent="0.2">
      <c r="A1828" t="str">
        <f t="shared" si="62"/>
        <v/>
      </c>
      <c r="B1828"/>
      <c r="C1828"/>
      <c r="D1828"/>
      <c r="E1828"/>
      <c r="F1828"/>
      <c r="G1828"/>
      <c r="H1828"/>
      <c r="I1828" s="185"/>
    </row>
    <row r="1829" spans="1:9" ht="12.75" hidden="1" x14ac:dyDescent="0.2">
      <c r="A1829" t="str">
        <f t="shared" si="62"/>
        <v/>
      </c>
      <c r="B1829"/>
      <c r="C1829"/>
      <c r="D1829"/>
      <c r="E1829"/>
      <c r="F1829"/>
      <c r="G1829"/>
      <c r="H1829"/>
      <c r="I1829" s="185"/>
    </row>
    <row r="1830" spans="1:9" ht="12.75" hidden="1" x14ac:dyDescent="0.2">
      <c r="A1830" t="str">
        <f t="shared" si="62"/>
        <v/>
      </c>
      <c r="B1830"/>
      <c r="C1830"/>
      <c r="D1830"/>
      <c r="E1830"/>
      <c r="F1830"/>
      <c r="G1830"/>
      <c r="H1830"/>
      <c r="I1830" s="185"/>
    </row>
    <row r="1831" spans="1:9" ht="12.75" hidden="1" x14ac:dyDescent="0.2">
      <c r="A1831" t="str">
        <f t="shared" si="62"/>
        <v/>
      </c>
      <c r="B1831"/>
      <c r="C1831"/>
      <c r="D1831"/>
      <c r="E1831"/>
      <c r="F1831"/>
      <c r="G1831"/>
      <c r="H1831"/>
      <c r="I1831" s="185"/>
    </row>
    <row r="1832" spans="1:9" ht="12.75" hidden="1" x14ac:dyDescent="0.2">
      <c r="A1832" t="str">
        <f t="shared" si="62"/>
        <v/>
      </c>
      <c r="B1832"/>
      <c r="C1832"/>
      <c r="D1832"/>
      <c r="E1832"/>
      <c r="F1832"/>
      <c r="G1832"/>
      <c r="H1832"/>
      <c r="I1832" s="185"/>
    </row>
    <row r="1833" spans="1:9" ht="12.75" hidden="1" x14ac:dyDescent="0.2">
      <c r="A1833" t="str">
        <f t="shared" si="62"/>
        <v/>
      </c>
      <c r="B1833"/>
      <c r="C1833"/>
      <c r="D1833"/>
      <c r="E1833"/>
      <c r="F1833"/>
      <c r="G1833"/>
      <c r="H1833"/>
      <c r="I1833" s="185"/>
    </row>
    <row r="1834" spans="1:9" ht="12.75" hidden="1" x14ac:dyDescent="0.2">
      <c r="A1834" t="str">
        <f t="shared" si="62"/>
        <v/>
      </c>
      <c r="B1834"/>
      <c r="C1834"/>
      <c r="D1834"/>
      <c r="E1834"/>
      <c r="F1834"/>
      <c r="G1834"/>
      <c r="H1834"/>
      <c r="I1834" s="185"/>
    </row>
    <row r="1835" spans="1:9" ht="12.75" hidden="1" x14ac:dyDescent="0.2">
      <c r="A1835" t="str">
        <f t="shared" si="62"/>
        <v/>
      </c>
      <c r="B1835"/>
      <c r="C1835"/>
      <c r="D1835"/>
      <c r="E1835"/>
      <c r="F1835"/>
      <c r="G1835"/>
      <c r="H1835"/>
      <c r="I1835" s="185"/>
    </row>
    <row r="1836" spans="1:9" ht="12.75" hidden="1" x14ac:dyDescent="0.2">
      <c r="A1836" t="str">
        <f t="shared" si="62"/>
        <v/>
      </c>
      <c r="B1836"/>
      <c r="C1836"/>
      <c r="D1836"/>
      <c r="E1836"/>
      <c r="F1836"/>
      <c r="G1836"/>
      <c r="H1836"/>
      <c r="I1836" s="185"/>
    </row>
    <row r="1837" spans="1:9" ht="12.75" hidden="1" x14ac:dyDescent="0.2">
      <c r="A1837" t="str">
        <f t="shared" si="62"/>
        <v/>
      </c>
      <c r="B1837"/>
      <c r="C1837"/>
      <c r="D1837"/>
      <c r="E1837"/>
      <c r="F1837"/>
      <c r="G1837"/>
      <c r="H1837"/>
      <c r="I1837" s="185"/>
    </row>
    <row r="1838" spans="1:9" ht="12.75" hidden="1" x14ac:dyDescent="0.2">
      <c r="A1838" t="str">
        <f t="shared" si="62"/>
        <v/>
      </c>
      <c r="B1838"/>
      <c r="C1838"/>
      <c r="D1838"/>
      <c r="E1838"/>
      <c r="F1838"/>
      <c r="G1838"/>
      <c r="H1838"/>
      <c r="I1838" s="185"/>
    </row>
    <row r="1839" spans="1:9" ht="12.75" hidden="1" x14ac:dyDescent="0.2">
      <c r="A1839" t="str">
        <f t="shared" si="62"/>
        <v/>
      </c>
      <c r="B1839"/>
      <c r="C1839"/>
      <c r="D1839"/>
      <c r="E1839"/>
      <c r="F1839"/>
      <c r="G1839"/>
      <c r="H1839"/>
      <c r="I1839" s="185"/>
    </row>
    <row r="1840" spans="1:9" ht="12.75" hidden="1" x14ac:dyDescent="0.2">
      <c r="A1840" t="str">
        <f t="shared" si="62"/>
        <v/>
      </c>
      <c r="B1840"/>
      <c r="C1840"/>
      <c r="D1840"/>
      <c r="E1840"/>
      <c r="F1840"/>
      <c r="G1840"/>
      <c r="H1840"/>
      <c r="I1840" s="185"/>
    </row>
    <row r="1841" spans="1:9" ht="12.75" hidden="1" x14ac:dyDescent="0.2">
      <c r="A1841" t="str">
        <f t="shared" si="62"/>
        <v/>
      </c>
      <c r="B1841"/>
      <c r="C1841"/>
      <c r="D1841"/>
      <c r="E1841"/>
      <c r="F1841"/>
      <c r="G1841"/>
      <c r="H1841"/>
      <c r="I1841" s="185"/>
    </row>
    <row r="1842" spans="1:9" ht="12.75" hidden="1" x14ac:dyDescent="0.2">
      <c r="A1842" t="str">
        <f t="shared" si="62"/>
        <v/>
      </c>
      <c r="B1842"/>
      <c r="C1842"/>
      <c r="D1842"/>
      <c r="E1842"/>
      <c r="F1842"/>
      <c r="G1842"/>
      <c r="H1842"/>
      <c r="I1842" s="185"/>
    </row>
    <row r="1843" spans="1:9" ht="12.75" hidden="1" x14ac:dyDescent="0.2">
      <c r="A1843" t="str">
        <f t="shared" si="62"/>
        <v/>
      </c>
      <c r="B1843"/>
      <c r="C1843"/>
      <c r="D1843"/>
      <c r="E1843"/>
      <c r="F1843"/>
      <c r="G1843"/>
      <c r="H1843"/>
      <c r="I1843" s="185"/>
    </row>
    <row r="1844" spans="1:9" ht="12.75" hidden="1" x14ac:dyDescent="0.2">
      <c r="A1844" t="str">
        <f t="shared" si="62"/>
        <v/>
      </c>
      <c r="B1844"/>
      <c r="C1844"/>
      <c r="D1844"/>
      <c r="E1844"/>
      <c r="F1844"/>
      <c r="G1844"/>
      <c r="H1844"/>
      <c r="I1844" s="185"/>
    </row>
    <row r="1845" spans="1:9" ht="12.75" hidden="1" x14ac:dyDescent="0.2">
      <c r="A1845" t="str">
        <f t="shared" si="62"/>
        <v/>
      </c>
      <c r="B1845"/>
      <c r="C1845"/>
      <c r="D1845"/>
      <c r="E1845"/>
      <c r="F1845"/>
      <c r="G1845"/>
      <c r="H1845"/>
      <c r="I1845" s="185"/>
    </row>
    <row r="1846" spans="1:9" ht="12.75" hidden="1" x14ac:dyDescent="0.2">
      <c r="A1846" t="str">
        <f t="shared" si="62"/>
        <v/>
      </c>
      <c r="B1846"/>
      <c r="C1846"/>
      <c r="D1846"/>
      <c r="E1846"/>
      <c r="F1846"/>
      <c r="G1846"/>
      <c r="H1846"/>
      <c r="I1846" s="185"/>
    </row>
    <row r="1847" spans="1:9" ht="12.75" hidden="1" x14ac:dyDescent="0.2">
      <c r="A1847" t="str">
        <f t="shared" si="62"/>
        <v/>
      </c>
      <c r="B1847"/>
      <c r="C1847"/>
      <c r="D1847"/>
      <c r="E1847"/>
      <c r="F1847"/>
      <c r="G1847"/>
      <c r="H1847"/>
      <c r="I1847" s="185"/>
    </row>
    <row r="1848" spans="1:9" ht="12.75" hidden="1" x14ac:dyDescent="0.2">
      <c r="A1848" t="str">
        <f t="shared" si="62"/>
        <v/>
      </c>
      <c r="B1848"/>
      <c r="C1848"/>
      <c r="D1848"/>
      <c r="E1848"/>
      <c r="F1848"/>
      <c r="G1848"/>
      <c r="H1848"/>
      <c r="I1848" s="185"/>
    </row>
    <row r="1849" spans="1:9" ht="12.75" hidden="1" x14ac:dyDescent="0.2">
      <c r="A1849" t="str">
        <f t="shared" si="62"/>
        <v/>
      </c>
      <c r="B1849"/>
      <c r="C1849"/>
      <c r="D1849"/>
      <c r="E1849"/>
      <c r="F1849"/>
      <c r="G1849"/>
      <c r="H1849"/>
      <c r="I1849" s="185"/>
    </row>
    <row r="1850" spans="1:9" ht="12.75" hidden="1" x14ac:dyDescent="0.2">
      <c r="A1850" t="str">
        <f t="shared" si="62"/>
        <v/>
      </c>
      <c r="B1850"/>
      <c r="C1850"/>
      <c r="D1850"/>
      <c r="E1850"/>
      <c r="F1850"/>
      <c r="G1850"/>
      <c r="H1850"/>
      <c r="I1850" s="185"/>
    </row>
    <row r="1851" spans="1:9" ht="12.75" hidden="1" x14ac:dyDescent="0.2">
      <c r="A1851" t="str">
        <f t="shared" si="62"/>
        <v/>
      </c>
      <c r="B1851"/>
      <c r="C1851"/>
      <c r="D1851"/>
      <c r="E1851"/>
      <c r="F1851"/>
      <c r="G1851"/>
      <c r="H1851"/>
      <c r="I1851" s="185"/>
    </row>
    <row r="1852" spans="1:9" ht="12.75" hidden="1" x14ac:dyDescent="0.2">
      <c r="A1852" t="str">
        <f t="shared" si="62"/>
        <v/>
      </c>
      <c r="B1852"/>
      <c r="C1852"/>
      <c r="D1852"/>
      <c r="E1852"/>
      <c r="F1852"/>
      <c r="G1852"/>
      <c r="H1852"/>
      <c r="I1852" s="185"/>
    </row>
    <row r="1853" spans="1:9" ht="12.75" hidden="1" x14ac:dyDescent="0.2">
      <c r="A1853" t="str">
        <f t="shared" si="62"/>
        <v/>
      </c>
      <c r="B1853"/>
      <c r="C1853"/>
      <c r="D1853"/>
      <c r="E1853"/>
      <c r="F1853"/>
      <c r="G1853"/>
      <c r="H1853"/>
      <c r="I1853" s="185"/>
    </row>
    <row r="1854" spans="1:9" ht="12.75" hidden="1" x14ac:dyDescent="0.2">
      <c r="A1854" t="str">
        <f t="shared" si="62"/>
        <v/>
      </c>
      <c r="B1854"/>
      <c r="C1854"/>
      <c r="D1854"/>
      <c r="E1854"/>
      <c r="F1854"/>
      <c r="G1854"/>
      <c r="H1854"/>
      <c r="I1854" s="185"/>
    </row>
    <row r="1855" spans="1:9" ht="12.75" hidden="1" x14ac:dyDescent="0.2">
      <c r="A1855" t="str">
        <f t="shared" ref="A1855:A1918" si="63">CONCATENATE(B1855,F1855)</f>
        <v/>
      </c>
      <c r="B1855"/>
      <c r="C1855"/>
      <c r="D1855"/>
      <c r="E1855"/>
      <c r="F1855"/>
      <c r="G1855"/>
      <c r="H1855"/>
      <c r="I1855" s="185"/>
    </row>
    <row r="1856" spans="1:9" ht="12.75" hidden="1" x14ac:dyDescent="0.2">
      <c r="A1856" t="str">
        <f t="shared" si="63"/>
        <v/>
      </c>
      <c r="B1856"/>
      <c r="C1856"/>
      <c r="D1856"/>
      <c r="E1856"/>
      <c r="F1856"/>
      <c r="G1856"/>
      <c r="H1856"/>
      <c r="I1856" s="185"/>
    </row>
    <row r="1857" spans="1:9" ht="12.75" hidden="1" x14ac:dyDescent="0.2">
      <c r="A1857" t="str">
        <f t="shared" si="63"/>
        <v/>
      </c>
      <c r="B1857"/>
      <c r="C1857"/>
      <c r="D1857"/>
      <c r="E1857"/>
      <c r="F1857"/>
      <c r="G1857"/>
      <c r="H1857"/>
      <c r="I1857" s="185"/>
    </row>
    <row r="1858" spans="1:9" ht="12.75" hidden="1" x14ac:dyDescent="0.2">
      <c r="A1858" t="str">
        <f t="shared" si="63"/>
        <v/>
      </c>
      <c r="B1858"/>
      <c r="C1858"/>
      <c r="D1858"/>
      <c r="E1858"/>
      <c r="F1858"/>
      <c r="G1858"/>
      <c r="H1858"/>
      <c r="I1858" s="185"/>
    </row>
    <row r="1859" spans="1:9" ht="12.75" hidden="1" x14ac:dyDescent="0.2">
      <c r="A1859" t="str">
        <f t="shared" si="63"/>
        <v/>
      </c>
      <c r="B1859"/>
      <c r="C1859"/>
      <c r="D1859"/>
      <c r="E1859"/>
      <c r="F1859"/>
      <c r="G1859"/>
      <c r="H1859"/>
      <c r="I1859" s="185"/>
    </row>
    <row r="1860" spans="1:9" ht="12.75" hidden="1" x14ac:dyDescent="0.2">
      <c r="A1860" t="str">
        <f t="shared" si="63"/>
        <v/>
      </c>
      <c r="B1860"/>
      <c r="C1860"/>
      <c r="D1860"/>
      <c r="E1860"/>
      <c r="F1860"/>
      <c r="G1860"/>
      <c r="H1860"/>
      <c r="I1860" s="185"/>
    </row>
    <row r="1861" spans="1:9" ht="12.75" hidden="1" x14ac:dyDescent="0.2">
      <c r="A1861" t="str">
        <f t="shared" si="63"/>
        <v/>
      </c>
      <c r="B1861"/>
      <c r="C1861"/>
      <c r="D1861"/>
      <c r="E1861"/>
      <c r="F1861"/>
      <c r="G1861"/>
      <c r="H1861"/>
      <c r="I1861" s="185"/>
    </row>
    <row r="1862" spans="1:9" ht="12.75" hidden="1" x14ac:dyDescent="0.2">
      <c r="A1862" t="str">
        <f t="shared" si="63"/>
        <v/>
      </c>
      <c r="B1862"/>
      <c r="C1862"/>
      <c r="D1862"/>
      <c r="E1862"/>
      <c r="F1862"/>
      <c r="G1862"/>
      <c r="H1862"/>
      <c r="I1862" s="185"/>
    </row>
    <row r="1863" spans="1:9" ht="12.75" hidden="1" x14ac:dyDescent="0.2">
      <c r="A1863" t="str">
        <f t="shared" si="63"/>
        <v/>
      </c>
      <c r="B1863"/>
      <c r="C1863"/>
      <c r="D1863"/>
      <c r="E1863"/>
      <c r="F1863"/>
      <c r="G1863"/>
      <c r="H1863"/>
      <c r="I1863" s="185"/>
    </row>
    <row r="1864" spans="1:9" ht="12.75" hidden="1" x14ac:dyDescent="0.2">
      <c r="A1864" t="str">
        <f t="shared" si="63"/>
        <v/>
      </c>
      <c r="B1864"/>
      <c r="C1864"/>
      <c r="D1864"/>
      <c r="E1864"/>
      <c r="F1864"/>
      <c r="G1864"/>
      <c r="H1864"/>
      <c r="I1864" s="185"/>
    </row>
    <row r="1865" spans="1:9" ht="12.75" hidden="1" x14ac:dyDescent="0.2">
      <c r="A1865" t="str">
        <f t="shared" si="63"/>
        <v/>
      </c>
      <c r="B1865"/>
      <c r="C1865"/>
      <c r="D1865"/>
      <c r="E1865"/>
      <c r="F1865"/>
      <c r="G1865"/>
      <c r="H1865"/>
      <c r="I1865" s="185"/>
    </row>
    <row r="1866" spans="1:9" ht="12.75" hidden="1" x14ac:dyDescent="0.2">
      <c r="A1866" t="str">
        <f t="shared" si="63"/>
        <v/>
      </c>
      <c r="B1866"/>
      <c r="C1866"/>
      <c r="D1866"/>
      <c r="E1866"/>
      <c r="F1866"/>
      <c r="G1866"/>
      <c r="H1866"/>
      <c r="I1866" s="185"/>
    </row>
    <row r="1867" spans="1:9" ht="12.75" hidden="1" x14ac:dyDescent="0.2">
      <c r="A1867" t="str">
        <f t="shared" si="63"/>
        <v/>
      </c>
      <c r="B1867"/>
      <c r="C1867"/>
      <c r="D1867"/>
      <c r="E1867"/>
      <c r="F1867"/>
      <c r="G1867"/>
      <c r="H1867"/>
      <c r="I1867" s="185"/>
    </row>
    <row r="1868" spans="1:9" ht="12.75" hidden="1" x14ac:dyDescent="0.2">
      <c r="A1868" t="str">
        <f t="shared" si="63"/>
        <v/>
      </c>
      <c r="B1868"/>
      <c r="C1868"/>
      <c r="D1868"/>
      <c r="E1868"/>
      <c r="F1868"/>
      <c r="G1868"/>
      <c r="H1868"/>
      <c r="I1868" s="185"/>
    </row>
    <row r="1869" spans="1:9" ht="12.75" hidden="1" x14ac:dyDescent="0.2">
      <c r="A1869" t="str">
        <f t="shared" si="63"/>
        <v/>
      </c>
      <c r="B1869"/>
      <c r="C1869"/>
      <c r="D1869"/>
      <c r="E1869"/>
      <c r="F1869"/>
      <c r="G1869"/>
      <c r="H1869"/>
      <c r="I1869" s="185"/>
    </row>
    <row r="1870" spans="1:9" ht="12.75" hidden="1" x14ac:dyDescent="0.2">
      <c r="A1870" t="str">
        <f t="shared" si="63"/>
        <v/>
      </c>
      <c r="B1870"/>
      <c r="C1870"/>
      <c r="D1870"/>
      <c r="E1870"/>
      <c r="F1870"/>
      <c r="G1870"/>
      <c r="H1870"/>
      <c r="I1870" s="185"/>
    </row>
    <row r="1871" spans="1:9" ht="12.75" hidden="1" x14ac:dyDescent="0.2">
      <c r="A1871" t="str">
        <f t="shared" si="63"/>
        <v/>
      </c>
      <c r="B1871"/>
      <c r="C1871"/>
      <c r="D1871"/>
      <c r="E1871"/>
      <c r="F1871"/>
      <c r="G1871"/>
      <c r="H1871"/>
      <c r="I1871" s="185"/>
    </row>
    <row r="1872" spans="1:9" ht="12.75" hidden="1" x14ac:dyDescent="0.2">
      <c r="A1872" t="str">
        <f t="shared" si="63"/>
        <v/>
      </c>
      <c r="B1872"/>
      <c r="C1872"/>
      <c r="D1872"/>
      <c r="E1872"/>
      <c r="F1872"/>
      <c r="G1872"/>
      <c r="H1872"/>
      <c r="I1872" s="185"/>
    </row>
    <row r="1873" spans="1:9" ht="12.75" hidden="1" x14ac:dyDescent="0.2">
      <c r="A1873" t="str">
        <f t="shared" si="63"/>
        <v/>
      </c>
      <c r="B1873"/>
      <c r="C1873"/>
      <c r="D1873"/>
      <c r="E1873"/>
      <c r="F1873"/>
      <c r="G1873"/>
      <c r="H1873"/>
      <c r="I1873" s="185"/>
    </row>
    <row r="1874" spans="1:9" ht="12.75" hidden="1" x14ac:dyDescent="0.2">
      <c r="A1874" t="str">
        <f t="shared" si="63"/>
        <v/>
      </c>
      <c r="B1874"/>
      <c r="C1874"/>
      <c r="D1874"/>
      <c r="E1874"/>
      <c r="F1874"/>
      <c r="G1874"/>
      <c r="H1874"/>
      <c r="I1874" s="185"/>
    </row>
    <row r="1875" spans="1:9" ht="12.75" hidden="1" x14ac:dyDescent="0.2">
      <c r="A1875" t="str">
        <f t="shared" si="63"/>
        <v/>
      </c>
      <c r="B1875"/>
      <c r="C1875"/>
      <c r="D1875"/>
      <c r="E1875"/>
      <c r="F1875"/>
      <c r="G1875"/>
      <c r="H1875"/>
      <c r="I1875" s="185"/>
    </row>
    <row r="1876" spans="1:9" ht="12.75" hidden="1" x14ac:dyDescent="0.2">
      <c r="A1876" t="str">
        <f t="shared" si="63"/>
        <v/>
      </c>
      <c r="B1876"/>
      <c r="C1876"/>
      <c r="D1876"/>
      <c r="E1876"/>
      <c r="F1876"/>
      <c r="G1876"/>
      <c r="H1876"/>
      <c r="I1876" s="185"/>
    </row>
    <row r="1877" spans="1:9" ht="12.75" hidden="1" x14ac:dyDescent="0.2">
      <c r="A1877" t="str">
        <f t="shared" si="63"/>
        <v/>
      </c>
      <c r="B1877"/>
      <c r="C1877"/>
      <c r="D1877"/>
      <c r="E1877"/>
      <c r="F1877"/>
      <c r="G1877"/>
      <c r="H1877"/>
      <c r="I1877" s="185"/>
    </row>
    <row r="1878" spans="1:9" ht="12.75" hidden="1" x14ac:dyDescent="0.2">
      <c r="A1878" t="str">
        <f t="shared" si="63"/>
        <v/>
      </c>
      <c r="B1878"/>
      <c r="C1878"/>
      <c r="D1878"/>
      <c r="E1878"/>
      <c r="F1878"/>
      <c r="G1878"/>
      <c r="H1878"/>
      <c r="I1878" s="185"/>
    </row>
    <row r="1879" spans="1:9" ht="12.75" hidden="1" x14ac:dyDescent="0.2">
      <c r="A1879" t="str">
        <f t="shared" si="63"/>
        <v/>
      </c>
      <c r="B1879"/>
      <c r="C1879"/>
      <c r="D1879"/>
      <c r="E1879"/>
      <c r="F1879"/>
      <c r="G1879"/>
      <c r="H1879"/>
      <c r="I1879" s="185"/>
    </row>
    <row r="1880" spans="1:9" ht="12.75" hidden="1" x14ac:dyDescent="0.2">
      <c r="A1880" t="str">
        <f t="shared" si="63"/>
        <v/>
      </c>
      <c r="B1880"/>
      <c r="C1880"/>
      <c r="D1880"/>
      <c r="E1880"/>
      <c r="F1880"/>
      <c r="G1880"/>
      <c r="H1880"/>
      <c r="I1880" s="185"/>
    </row>
    <row r="1881" spans="1:9" ht="12.75" hidden="1" x14ac:dyDescent="0.2">
      <c r="A1881" t="str">
        <f t="shared" si="63"/>
        <v/>
      </c>
      <c r="B1881"/>
      <c r="C1881"/>
      <c r="D1881"/>
      <c r="E1881"/>
      <c r="F1881"/>
      <c r="G1881"/>
      <c r="H1881"/>
      <c r="I1881" s="185"/>
    </row>
    <row r="1882" spans="1:9" ht="12.75" hidden="1" x14ac:dyDescent="0.2">
      <c r="A1882" t="str">
        <f t="shared" si="63"/>
        <v/>
      </c>
      <c r="B1882"/>
      <c r="C1882"/>
      <c r="D1882"/>
      <c r="E1882"/>
      <c r="F1882"/>
      <c r="G1882"/>
      <c r="H1882"/>
      <c r="I1882" s="185"/>
    </row>
    <row r="1883" spans="1:9" ht="12.75" hidden="1" x14ac:dyDescent="0.2">
      <c r="A1883" t="str">
        <f t="shared" si="63"/>
        <v/>
      </c>
      <c r="B1883"/>
      <c r="C1883"/>
      <c r="D1883"/>
      <c r="E1883"/>
      <c r="F1883"/>
      <c r="G1883"/>
      <c r="H1883"/>
      <c r="I1883" s="185"/>
    </row>
    <row r="1884" spans="1:9" ht="12.75" hidden="1" x14ac:dyDescent="0.2">
      <c r="A1884" t="str">
        <f t="shared" si="63"/>
        <v/>
      </c>
      <c r="B1884"/>
      <c r="C1884"/>
      <c r="D1884"/>
      <c r="E1884"/>
      <c r="F1884"/>
      <c r="G1884"/>
      <c r="H1884"/>
      <c r="I1884" s="185"/>
    </row>
    <row r="1885" spans="1:9" ht="12.75" hidden="1" x14ac:dyDescent="0.2">
      <c r="A1885" t="str">
        <f t="shared" si="63"/>
        <v/>
      </c>
      <c r="B1885"/>
      <c r="C1885"/>
      <c r="D1885"/>
      <c r="E1885"/>
      <c r="F1885"/>
      <c r="G1885"/>
      <c r="H1885"/>
      <c r="I1885" s="185"/>
    </row>
    <row r="1886" spans="1:9" ht="12.75" hidden="1" x14ac:dyDescent="0.2">
      <c r="A1886" t="str">
        <f t="shared" si="63"/>
        <v/>
      </c>
      <c r="B1886"/>
      <c r="C1886"/>
      <c r="D1886"/>
      <c r="E1886"/>
      <c r="F1886"/>
      <c r="G1886"/>
      <c r="H1886"/>
      <c r="I1886" s="185"/>
    </row>
    <row r="1887" spans="1:9" ht="12.75" hidden="1" x14ac:dyDescent="0.2">
      <c r="A1887" t="str">
        <f t="shared" si="63"/>
        <v/>
      </c>
      <c r="B1887"/>
      <c r="C1887"/>
      <c r="D1887"/>
      <c r="E1887"/>
      <c r="F1887"/>
      <c r="G1887"/>
      <c r="H1887"/>
      <c r="I1887" s="185"/>
    </row>
    <row r="1888" spans="1:9" ht="12.75" hidden="1" x14ac:dyDescent="0.2">
      <c r="A1888" t="str">
        <f t="shared" si="63"/>
        <v/>
      </c>
      <c r="B1888"/>
      <c r="C1888"/>
      <c r="D1888"/>
      <c r="E1888"/>
      <c r="F1888"/>
      <c r="G1888"/>
      <c r="H1888"/>
      <c r="I1888" s="185"/>
    </row>
    <row r="1889" spans="1:9" ht="12.75" hidden="1" x14ac:dyDescent="0.2">
      <c r="A1889" t="str">
        <f t="shared" si="63"/>
        <v/>
      </c>
      <c r="B1889"/>
      <c r="C1889"/>
      <c r="D1889"/>
      <c r="E1889"/>
      <c r="F1889"/>
      <c r="G1889"/>
      <c r="H1889"/>
      <c r="I1889" s="185"/>
    </row>
    <row r="1890" spans="1:9" ht="12.75" hidden="1" x14ac:dyDescent="0.2">
      <c r="A1890" t="str">
        <f t="shared" si="63"/>
        <v/>
      </c>
      <c r="B1890"/>
      <c r="C1890"/>
      <c r="D1890"/>
      <c r="E1890"/>
      <c r="F1890"/>
      <c r="G1890"/>
      <c r="H1890"/>
      <c r="I1890" s="185"/>
    </row>
    <row r="1891" spans="1:9" ht="12.75" hidden="1" x14ac:dyDescent="0.2">
      <c r="A1891" t="str">
        <f t="shared" si="63"/>
        <v/>
      </c>
      <c r="B1891"/>
      <c r="C1891"/>
      <c r="D1891"/>
      <c r="E1891"/>
      <c r="F1891"/>
      <c r="G1891"/>
      <c r="H1891"/>
      <c r="I1891" s="185"/>
    </row>
    <row r="1892" spans="1:9" ht="12.75" hidden="1" x14ac:dyDescent="0.2">
      <c r="A1892" t="str">
        <f t="shared" si="63"/>
        <v/>
      </c>
      <c r="B1892"/>
      <c r="C1892"/>
      <c r="D1892"/>
      <c r="E1892"/>
      <c r="F1892"/>
      <c r="G1892"/>
      <c r="H1892"/>
      <c r="I1892" s="185"/>
    </row>
    <row r="1893" spans="1:9" ht="12.75" hidden="1" x14ac:dyDescent="0.2">
      <c r="A1893" t="str">
        <f t="shared" si="63"/>
        <v/>
      </c>
      <c r="B1893"/>
      <c r="C1893"/>
      <c r="D1893"/>
      <c r="E1893"/>
      <c r="F1893"/>
      <c r="G1893"/>
      <c r="H1893"/>
      <c r="I1893" s="185"/>
    </row>
    <row r="1894" spans="1:9" ht="12.75" hidden="1" x14ac:dyDescent="0.2">
      <c r="A1894" t="str">
        <f t="shared" si="63"/>
        <v/>
      </c>
      <c r="B1894"/>
      <c r="C1894"/>
      <c r="D1894"/>
      <c r="E1894"/>
      <c r="F1894"/>
      <c r="G1894"/>
      <c r="H1894"/>
      <c r="I1894" s="185"/>
    </row>
    <row r="1895" spans="1:9" ht="12.75" hidden="1" x14ac:dyDescent="0.2">
      <c r="A1895" t="str">
        <f t="shared" si="63"/>
        <v/>
      </c>
      <c r="B1895"/>
      <c r="C1895"/>
      <c r="D1895"/>
      <c r="E1895"/>
      <c r="F1895"/>
      <c r="G1895"/>
      <c r="H1895"/>
      <c r="I1895" s="185"/>
    </row>
    <row r="1896" spans="1:9" ht="12.75" hidden="1" x14ac:dyDescent="0.2">
      <c r="A1896" t="str">
        <f t="shared" si="63"/>
        <v/>
      </c>
      <c r="B1896"/>
      <c r="C1896"/>
      <c r="D1896"/>
      <c r="E1896"/>
      <c r="F1896"/>
      <c r="G1896"/>
      <c r="H1896"/>
      <c r="I1896" s="185"/>
    </row>
    <row r="1897" spans="1:9" ht="12.75" hidden="1" x14ac:dyDescent="0.2">
      <c r="A1897" t="str">
        <f t="shared" si="63"/>
        <v/>
      </c>
      <c r="B1897"/>
      <c r="C1897"/>
      <c r="D1897"/>
      <c r="E1897"/>
      <c r="F1897"/>
      <c r="G1897"/>
      <c r="H1897"/>
      <c r="I1897" s="185"/>
    </row>
    <row r="1898" spans="1:9" ht="12.75" hidden="1" x14ac:dyDescent="0.2">
      <c r="A1898" t="str">
        <f t="shared" si="63"/>
        <v/>
      </c>
      <c r="B1898"/>
      <c r="C1898"/>
      <c r="D1898"/>
      <c r="E1898"/>
      <c r="F1898"/>
      <c r="G1898"/>
      <c r="H1898"/>
      <c r="I1898" s="185"/>
    </row>
    <row r="1899" spans="1:9" ht="12.75" hidden="1" x14ac:dyDescent="0.2">
      <c r="A1899" t="str">
        <f t="shared" si="63"/>
        <v/>
      </c>
      <c r="B1899"/>
      <c r="C1899"/>
      <c r="D1899"/>
      <c r="E1899"/>
      <c r="F1899"/>
      <c r="G1899"/>
      <c r="H1899"/>
      <c r="I1899" s="185"/>
    </row>
    <row r="1900" spans="1:9" ht="12.75" hidden="1" x14ac:dyDescent="0.2">
      <c r="A1900" t="str">
        <f t="shared" si="63"/>
        <v/>
      </c>
      <c r="B1900"/>
      <c r="C1900"/>
      <c r="D1900"/>
      <c r="E1900"/>
      <c r="F1900"/>
      <c r="G1900"/>
      <c r="H1900"/>
      <c r="I1900" s="185"/>
    </row>
    <row r="1901" spans="1:9" ht="12.75" hidden="1" x14ac:dyDescent="0.2">
      <c r="A1901" t="str">
        <f t="shared" si="63"/>
        <v/>
      </c>
      <c r="B1901"/>
      <c r="C1901"/>
      <c r="D1901"/>
      <c r="E1901"/>
      <c r="F1901"/>
      <c r="G1901"/>
      <c r="H1901"/>
      <c r="I1901" s="185"/>
    </row>
    <row r="1902" spans="1:9" ht="12.75" hidden="1" x14ac:dyDescent="0.2">
      <c r="A1902" t="str">
        <f t="shared" si="63"/>
        <v/>
      </c>
      <c r="B1902"/>
      <c r="C1902"/>
      <c r="D1902"/>
      <c r="E1902"/>
      <c r="F1902"/>
      <c r="G1902"/>
      <c r="H1902"/>
      <c r="I1902" s="185"/>
    </row>
    <row r="1903" spans="1:9" ht="12.75" hidden="1" x14ac:dyDescent="0.2">
      <c r="A1903" t="str">
        <f t="shared" si="63"/>
        <v/>
      </c>
      <c r="B1903"/>
      <c r="C1903"/>
      <c r="D1903"/>
      <c r="E1903"/>
      <c r="F1903"/>
      <c r="G1903"/>
      <c r="H1903"/>
      <c r="I1903" s="185"/>
    </row>
    <row r="1904" spans="1:9" ht="12.75" hidden="1" x14ac:dyDescent="0.2">
      <c r="A1904" t="str">
        <f t="shared" si="63"/>
        <v/>
      </c>
      <c r="B1904"/>
      <c r="C1904"/>
      <c r="D1904"/>
      <c r="E1904"/>
      <c r="F1904"/>
      <c r="G1904"/>
      <c r="H1904"/>
      <c r="I1904" s="185"/>
    </row>
    <row r="1905" spans="1:9" ht="12.75" hidden="1" x14ac:dyDescent="0.2">
      <c r="A1905" t="str">
        <f t="shared" si="63"/>
        <v/>
      </c>
      <c r="B1905"/>
      <c r="C1905"/>
      <c r="D1905"/>
      <c r="E1905"/>
      <c r="F1905"/>
      <c r="G1905"/>
      <c r="H1905"/>
      <c r="I1905" s="185"/>
    </row>
    <row r="1906" spans="1:9" ht="12.75" hidden="1" x14ac:dyDescent="0.2">
      <c r="A1906" t="str">
        <f t="shared" si="63"/>
        <v/>
      </c>
      <c r="B1906"/>
      <c r="C1906"/>
      <c r="D1906"/>
      <c r="E1906"/>
      <c r="F1906"/>
      <c r="G1906"/>
      <c r="H1906"/>
      <c r="I1906" s="185"/>
    </row>
    <row r="1907" spans="1:9" ht="12.75" hidden="1" x14ac:dyDescent="0.2">
      <c r="A1907" t="str">
        <f t="shared" si="63"/>
        <v/>
      </c>
      <c r="B1907"/>
      <c r="C1907"/>
      <c r="D1907"/>
      <c r="E1907"/>
      <c r="F1907"/>
      <c r="G1907"/>
      <c r="H1907"/>
      <c r="I1907" s="185"/>
    </row>
    <row r="1908" spans="1:9" ht="12.75" hidden="1" x14ac:dyDescent="0.2">
      <c r="A1908" t="str">
        <f t="shared" si="63"/>
        <v/>
      </c>
      <c r="B1908"/>
      <c r="C1908"/>
      <c r="D1908"/>
      <c r="E1908"/>
      <c r="F1908"/>
      <c r="G1908"/>
      <c r="H1908"/>
      <c r="I1908" s="185"/>
    </row>
    <row r="1909" spans="1:9" ht="12.75" hidden="1" x14ac:dyDescent="0.2">
      <c r="A1909" t="str">
        <f t="shared" si="63"/>
        <v/>
      </c>
      <c r="B1909"/>
      <c r="C1909"/>
      <c r="D1909"/>
      <c r="E1909"/>
      <c r="F1909"/>
      <c r="G1909"/>
      <c r="H1909"/>
      <c r="I1909" s="185"/>
    </row>
    <row r="1910" spans="1:9" ht="12.75" hidden="1" x14ac:dyDescent="0.2">
      <c r="A1910" t="str">
        <f t="shared" si="63"/>
        <v/>
      </c>
      <c r="B1910"/>
      <c r="C1910"/>
      <c r="D1910"/>
      <c r="E1910"/>
      <c r="F1910"/>
      <c r="G1910"/>
      <c r="H1910"/>
      <c r="I1910" s="185"/>
    </row>
    <row r="1911" spans="1:9" ht="12.75" hidden="1" x14ac:dyDescent="0.2">
      <c r="A1911" t="str">
        <f t="shared" si="63"/>
        <v/>
      </c>
      <c r="B1911"/>
      <c r="C1911"/>
      <c r="D1911"/>
      <c r="E1911"/>
      <c r="F1911"/>
      <c r="G1911"/>
      <c r="H1911"/>
      <c r="I1911" s="185"/>
    </row>
    <row r="1912" spans="1:9" ht="12.75" hidden="1" x14ac:dyDescent="0.2">
      <c r="A1912" t="str">
        <f t="shared" si="63"/>
        <v/>
      </c>
      <c r="B1912"/>
      <c r="C1912"/>
      <c r="D1912"/>
      <c r="E1912"/>
      <c r="F1912"/>
      <c r="G1912"/>
      <c r="H1912"/>
      <c r="I1912" s="185"/>
    </row>
    <row r="1913" spans="1:9" ht="12.75" hidden="1" x14ac:dyDescent="0.2">
      <c r="A1913" t="str">
        <f t="shared" si="63"/>
        <v/>
      </c>
      <c r="B1913"/>
      <c r="C1913"/>
      <c r="D1913"/>
      <c r="E1913"/>
      <c r="F1913"/>
      <c r="G1913"/>
      <c r="H1913"/>
      <c r="I1913" s="185"/>
    </row>
    <row r="1914" spans="1:9" ht="12.75" hidden="1" x14ac:dyDescent="0.2">
      <c r="A1914" t="str">
        <f t="shared" si="63"/>
        <v/>
      </c>
      <c r="B1914"/>
      <c r="C1914"/>
      <c r="D1914"/>
      <c r="E1914"/>
      <c r="F1914"/>
      <c r="G1914"/>
      <c r="H1914"/>
      <c r="I1914" s="185"/>
    </row>
    <row r="1915" spans="1:9" ht="12.75" hidden="1" x14ac:dyDescent="0.2">
      <c r="A1915" t="str">
        <f t="shared" si="63"/>
        <v/>
      </c>
      <c r="B1915"/>
      <c r="C1915"/>
      <c r="D1915"/>
      <c r="E1915"/>
      <c r="F1915"/>
      <c r="G1915"/>
      <c r="H1915"/>
      <c r="I1915" s="185"/>
    </row>
    <row r="1916" spans="1:9" ht="12.75" hidden="1" x14ac:dyDescent="0.2">
      <c r="A1916" t="str">
        <f t="shared" si="63"/>
        <v/>
      </c>
      <c r="B1916"/>
      <c r="C1916"/>
      <c r="D1916"/>
      <c r="E1916"/>
      <c r="F1916"/>
      <c r="G1916"/>
      <c r="H1916"/>
      <c r="I1916" s="185"/>
    </row>
    <row r="1917" spans="1:9" ht="12.75" hidden="1" x14ac:dyDescent="0.2">
      <c r="A1917" t="str">
        <f t="shared" si="63"/>
        <v/>
      </c>
      <c r="B1917"/>
      <c r="C1917"/>
      <c r="D1917"/>
      <c r="E1917"/>
      <c r="F1917"/>
      <c r="G1917"/>
      <c r="H1917"/>
      <c r="I1917" s="185"/>
    </row>
    <row r="1918" spans="1:9" ht="12.75" hidden="1" x14ac:dyDescent="0.2">
      <c r="A1918" t="str">
        <f t="shared" si="63"/>
        <v/>
      </c>
      <c r="B1918"/>
      <c r="C1918"/>
      <c r="D1918"/>
      <c r="E1918"/>
      <c r="F1918"/>
      <c r="G1918"/>
      <c r="H1918"/>
      <c r="I1918" s="185"/>
    </row>
    <row r="1919" spans="1:9" ht="12.75" hidden="1" x14ac:dyDescent="0.2">
      <c r="A1919" t="str">
        <f t="shared" ref="A1919:A1982" si="64">CONCATENATE(B1919,F1919)</f>
        <v/>
      </c>
      <c r="B1919"/>
      <c r="C1919"/>
      <c r="D1919"/>
      <c r="E1919"/>
      <c r="F1919"/>
      <c r="G1919"/>
      <c r="H1919"/>
      <c r="I1919" s="185"/>
    </row>
    <row r="1920" spans="1:9" ht="12.75" hidden="1" x14ac:dyDescent="0.2">
      <c r="A1920" t="str">
        <f t="shared" si="64"/>
        <v/>
      </c>
      <c r="B1920"/>
      <c r="C1920"/>
      <c r="D1920"/>
      <c r="E1920"/>
      <c r="F1920"/>
      <c r="G1920"/>
      <c r="H1920"/>
      <c r="I1920" s="185"/>
    </row>
    <row r="1921" spans="1:9" ht="12.75" hidden="1" x14ac:dyDescent="0.2">
      <c r="A1921" t="str">
        <f t="shared" si="64"/>
        <v/>
      </c>
      <c r="B1921"/>
      <c r="C1921"/>
      <c r="D1921"/>
      <c r="E1921"/>
      <c r="F1921"/>
      <c r="G1921"/>
      <c r="H1921"/>
      <c r="I1921" s="185"/>
    </row>
    <row r="1922" spans="1:9" ht="12.75" hidden="1" x14ac:dyDescent="0.2">
      <c r="A1922" t="str">
        <f t="shared" si="64"/>
        <v/>
      </c>
      <c r="B1922"/>
      <c r="C1922"/>
      <c r="D1922"/>
      <c r="E1922"/>
      <c r="F1922"/>
      <c r="G1922"/>
      <c r="H1922"/>
      <c r="I1922" s="185"/>
    </row>
    <row r="1923" spans="1:9" ht="12.75" hidden="1" x14ac:dyDescent="0.2">
      <c r="A1923" t="str">
        <f t="shared" si="64"/>
        <v/>
      </c>
      <c r="B1923"/>
      <c r="C1923"/>
      <c r="D1923"/>
      <c r="E1923"/>
      <c r="F1923"/>
      <c r="G1923"/>
      <c r="H1923"/>
      <c r="I1923" s="185"/>
    </row>
    <row r="1924" spans="1:9" ht="12.75" hidden="1" x14ac:dyDescent="0.2">
      <c r="A1924" t="str">
        <f t="shared" si="64"/>
        <v/>
      </c>
      <c r="B1924"/>
      <c r="C1924"/>
      <c r="D1924"/>
      <c r="E1924"/>
      <c r="F1924"/>
      <c r="G1924"/>
      <c r="H1924"/>
      <c r="I1924" s="185"/>
    </row>
    <row r="1925" spans="1:9" ht="12.75" hidden="1" x14ac:dyDescent="0.2">
      <c r="A1925" t="str">
        <f t="shared" si="64"/>
        <v/>
      </c>
      <c r="B1925"/>
      <c r="C1925"/>
      <c r="D1925"/>
      <c r="E1925"/>
      <c r="F1925"/>
      <c r="G1925"/>
      <c r="H1925"/>
      <c r="I1925" s="185"/>
    </row>
    <row r="1926" spans="1:9" ht="12.75" hidden="1" x14ac:dyDescent="0.2">
      <c r="A1926" t="str">
        <f t="shared" si="64"/>
        <v/>
      </c>
      <c r="B1926"/>
      <c r="C1926"/>
      <c r="D1926"/>
      <c r="E1926"/>
      <c r="F1926"/>
      <c r="G1926"/>
      <c r="H1926"/>
      <c r="I1926" s="185"/>
    </row>
    <row r="1927" spans="1:9" ht="12.75" hidden="1" x14ac:dyDescent="0.2">
      <c r="A1927" t="str">
        <f t="shared" si="64"/>
        <v/>
      </c>
      <c r="B1927"/>
      <c r="C1927"/>
      <c r="D1927"/>
      <c r="E1927"/>
      <c r="F1927"/>
      <c r="G1927"/>
      <c r="H1927"/>
      <c r="I1927" s="185"/>
    </row>
    <row r="1928" spans="1:9" ht="12.75" hidden="1" x14ac:dyDescent="0.2">
      <c r="A1928" t="str">
        <f t="shared" si="64"/>
        <v/>
      </c>
      <c r="B1928"/>
      <c r="C1928"/>
      <c r="D1928"/>
      <c r="E1928"/>
      <c r="F1928"/>
      <c r="G1928"/>
      <c r="H1928"/>
      <c r="I1928" s="185"/>
    </row>
    <row r="1929" spans="1:9" ht="12.75" hidden="1" x14ac:dyDescent="0.2">
      <c r="A1929" t="str">
        <f t="shared" si="64"/>
        <v/>
      </c>
      <c r="B1929"/>
      <c r="C1929"/>
      <c r="D1929"/>
      <c r="E1929"/>
      <c r="F1929"/>
      <c r="G1929"/>
      <c r="H1929"/>
      <c r="I1929" s="185"/>
    </row>
    <row r="1930" spans="1:9" ht="12.75" hidden="1" x14ac:dyDescent="0.2">
      <c r="A1930" t="str">
        <f t="shared" si="64"/>
        <v/>
      </c>
      <c r="B1930"/>
      <c r="C1930"/>
      <c r="D1930"/>
      <c r="E1930"/>
      <c r="F1930"/>
      <c r="G1930"/>
      <c r="H1930"/>
      <c r="I1930" s="185"/>
    </row>
    <row r="1931" spans="1:9" ht="12.75" hidden="1" x14ac:dyDescent="0.2">
      <c r="A1931" t="str">
        <f t="shared" si="64"/>
        <v/>
      </c>
      <c r="B1931"/>
      <c r="C1931"/>
      <c r="D1931"/>
      <c r="E1931"/>
      <c r="F1931"/>
      <c r="G1931"/>
      <c r="H1931"/>
      <c r="I1931" s="185"/>
    </row>
    <row r="1932" spans="1:9" ht="12.75" hidden="1" x14ac:dyDescent="0.2">
      <c r="A1932" t="str">
        <f t="shared" si="64"/>
        <v/>
      </c>
      <c r="B1932"/>
      <c r="C1932"/>
      <c r="D1932"/>
      <c r="E1932"/>
      <c r="F1932"/>
      <c r="G1932"/>
      <c r="H1932"/>
      <c r="I1932" s="185"/>
    </row>
    <row r="1933" spans="1:9" ht="12.75" hidden="1" x14ac:dyDescent="0.2">
      <c r="A1933" t="str">
        <f t="shared" si="64"/>
        <v/>
      </c>
      <c r="B1933"/>
      <c r="C1933"/>
      <c r="D1933"/>
      <c r="E1933"/>
      <c r="F1933"/>
      <c r="G1933"/>
      <c r="H1933"/>
      <c r="I1933" s="185"/>
    </row>
    <row r="1934" spans="1:9" ht="12.75" hidden="1" x14ac:dyDescent="0.2">
      <c r="A1934" t="str">
        <f t="shared" si="64"/>
        <v/>
      </c>
      <c r="B1934"/>
      <c r="C1934"/>
      <c r="D1934"/>
      <c r="E1934"/>
      <c r="F1934"/>
      <c r="G1934"/>
      <c r="H1934"/>
      <c r="I1934" s="185"/>
    </row>
    <row r="1935" spans="1:9" ht="12.75" hidden="1" x14ac:dyDescent="0.2">
      <c r="A1935" t="str">
        <f t="shared" si="64"/>
        <v/>
      </c>
      <c r="B1935"/>
      <c r="C1935"/>
      <c r="D1935"/>
      <c r="E1935"/>
      <c r="F1935"/>
      <c r="G1935"/>
      <c r="H1935"/>
      <c r="I1935" s="185"/>
    </row>
    <row r="1936" spans="1:9" ht="12.75" hidden="1" x14ac:dyDescent="0.2">
      <c r="A1936" t="str">
        <f t="shared" si="64"/>
        <v/>
      </c>
      <c r="B1936"/>
      <c r="C1936"/>
      <c r="D1936"/>
      <c r="E1936"/>
      <c r="F1936"/>
      <c r="G1936"/>
      <c r="H1936"/>
      <c r="I1936" s="185"/>
    </row>
    <row r="1937" spans="1:9" ht="12.75" hidden="1" x14ac:dyDescent="0.2">
      <c r="A1937" t="str">
        <f t="shared" si="64"/>
        <v/>
      </c>
      <c r="B1937"/>
      <c r="C1937"/>
      <c r="D1937"/>
      <c r="E1937"/>
      <c r="F1937"/>
      <c r="G1937"/>
      <c r="H1937"/>
      <c r="I1937" s="185"/>
    </row>
    <row r="1938" spans="1:9" ht="12.75" hidden="1" x14ac:dyDescent="0.2">
      <c r="A1938" t="str">
        <f t="shared" si="64"/>
        <v/>
      </c>
      <c r="B1938"/>
      <c r="C1938"/>
      <c r="D1938"/>
      <c r="E1938"/>
      <c r="F1938"/>
      <c r="G1938"/>
      <c r="H1938"/>
      <c r="I1938" s="185"/>
    </row>
    <row r="1939" spans="1:9" ht="12.75" hidden="1" x14ac:dyDescent="0.2">
      <c r="A1939" t="str">
        <f t="shared" si="64"/>
        <v/>
      </c>
      <c r="B1939"/>
      <c r="C1939"/>
      <c r="D1939"/>
      <c r="E1939"/>
      <c r="F1939"/>
      <c r="G1939"/>
      <c r="H1939"/>
      <c r="I1939" s="185"/>
    </row>
    <row r="1940" spans="1:9" ht="12.75" hidden="1" x14ac:dyDescent="0.2">
      <c r="A1940" t="str">
        <f t="shared" si="64"/>
        <v/>
      </c>
      <c r="B1940"/>
      <c r="C1940"/>
      <c r="D1940"/>
      <c r="E1940"/>
      <c r="F1940"/>
      <c r="G1940"/>
      <c r="H1940"/>
      <c r="I1940" s="185"/>
    </row>
    <row r="1941" spans="1:9" ht="12.75" hidden="1" x14ac:dyDescent="0.2">
      <c r="A1941" t="str">
        <f t="shared" si="64"/>
        <v/>
      </c>
      <c r="B1941"/>
      <c r="C1941"/>
      <c r="D1941"/>
      <c r="E1941"/>
      <c r="F1941"/>
      <c r="G1941"/>
      <c r="H1941"/>
      <c r="I1941" s="185"/>
    </row>
    <row r="1942" spans="1:9" ht="12.75" hidden="1" x14ac:dyDescent="0.2">
      <c r="A1942" t="str">
        <f t="shared" si="64"/>
        <v/>
      </c>
      <c r="B1942"/>
      <c r="C1942"/>
      <c r="D1942"/>
      <c r="E1942"/>
      <c r="F1942"/>
      <c r="G1942"/>
      <c r="H1942"/>
      <c r="I1942" s="185"/>
    </row>
    <row r="1943" spans="1:9" ht="12.75" hidden="1" x14ac:dyDescent="0.2">
      <c r="A1943" t="str">
        <f t="shared" si="64"/>
        <v/>
      </c>
      <c r="B1943"/>
      <c r="C1943"/>
      <c r="D1943"/>
      <c r="E1943"/>
      <c r="F1943"/>
      <c r="G1943"/>
      <c r="H1943"/>
      <c r="I1943" s="185"/>
    </row>
    <row r="1944" spans="1:9" ht="12.75" hidden="1" x14ac:dyDescent="0.2">
      <c r="A1944" t="str">
        <f t="shared" si="64"/>
        <v/>
      </c>
      <c r="B1944"/>
      <c r="C1944"/>
      <c r="D1944"/>
      <c r="E1944"/>
      <c r="F1944"/>
      <c r="G1944"/>
      <c r="H1944"/>
      <c r="I1944" s="185"/>
    </row>
    <row r="1945" spans="1:9" ht="12.75" hidden="1" x14ac:dyDescent="0.2">
      <c r="A1945" t="str">
        <f t="shared" si="64"/>
        <v/>
      </c>
      <c r="B1945"/>
      <c r="C1945"/>
      <c r="D1945"/>
      <c r="E1945"/>
      <c r="F1945"/>
      <c r="G1945"/>
      <c r="H1945"/>
      <c r="I1945" s="185"/>
    </row>
    <row r="1946" spans="1:9" ht="12.75" hidden="1" x14ac:dyDescent="0.2">
      <c r="A1946" t="str">
        <f t="shared" si="64"/>
        <v/>
      </c>
      <c r="B1946"/>
      <c r="C1946"/>
      <c r="D1946"/>
      <c r="E1946"/>
      <c r="F1946"/>
      <c r="G1946"/>
      <c r="H1946"/>
      <c r="I1946" s="185"/>
    </row>
    <row r="1947" spans="1:9" ht="12.75" hidden="1" x14ac:dyDescent="0.2">
      <c r="A1947" t="str">
        <f t="shared" si="64"/>
        <v/>
      </c>
      <c r="B1947"/>
      <c r="C1947"/>
      <c r="D1947"/>
      <c r="E1947"/>
      <c r="F1947"/>
      <c r="G1947"/>
      <c r="H1947"/>
      <c r="I1947" s="185"/>
    </row>
    <row r="1948" spans="1:9" ht="12.75" hidden="1" x14ac:dyDescent="0.2">
      <c r="A1948" t="str">
        <f t="shared" si="64"/>
        <v/>
      </c>
      <c r="B1948"/>
      <c r="C1948"/>
      <c r="D1948"/>
      <c r="E1948"/>
      <c r="F1948"/>
      <c r="G1948"/>
      <c r="H1948"/>
      <c r="I1948" s="185"/>
    </row>
    <row r="1949" spans="1:9" ht="12.75" hidden="1" x14ac:dyDescent="0.2">
      <c r="A1949" t="str">
        <f t="shared" si="64"/>
        <v/>
      </c>
      <c r="B1949"/>
      <c r="C1949"/>
      <c r="D1949"/>
      <c r="E1949"/>
      <c r="F1949"/>
      <c r="G1949"/>
      <c r="H1949"/>
      <c r="I1949" s="185"/>
    </row>
    <row r="1950" spans="1:9" ht="12.75" hidden="1" x14ac:dyDescent="0.2">
      <c r="A1950" t="str">
        <f t="shared" si="64"/>
        <v/>
      </c>
      <c r="B1950"/>
      <c r="C1950"/>
      <c r="D1950"/>
      <c r="E1950"/>
      <c r="F1950"/>
      <c r="G1950"/>
      <c r="H1950"/>
      <c r="I1950" s="185"/>
    </row>
    <row r="1951" spans="1:9" ht="12.75" hidden="1" x14ac:dyDescent="0.2">
      <c r="A1951" t="str">
        <f t="shared" si="64"/>
        <v/>
      </c>
      <c r="B1951"/>
      <c r="C1951"/>
      <c r="D1951"/>
      <c r="E1951"/>
      <c r="F1951"/>
      <c r="G1951"/>
      <c r="H1951"/>
      <c r="I1951" s="185"/>
    </row>
    <row r="1952" spans="1:9" ht="12.75" hidden="1" x14ac:dyDescent="0.2">
      <c r="A1952" t="str">
        <f t="shared" si="64"/>
        <v/>
      </c>
      <c r="B1952"/>
      <c r="C1952"/>
      <c r="D1952"/>
      <c r="E1952"/>
      <c r="F1952"/>
      <c r="G1952"/>
      <c r="H1952"/>
      <c r="I1952" s="185"/>
    </row>
    <row r="1953" spans="1:9" ht="12.75" hidden="1" x14ac:dyDescent="0.2">
      <c r="A1953" t="str">
        <f t="shared" si="64"/>
        <v/>
      </c>
      <c r="B1953"/>
      <c r="C1953"/>
      <c r="D1953"/>
      <c r="E1953"/>
      <c r="F1953"/>
      <c r="G1953"/>
      <c r="H1953"/>
      <c r="I1953" s="185"/>
    </row>
    <row r="1954" spans="1:9" ht="12.75" hidden="1" x14ac:dyDescent="0.2">
      <c r="A1954" t="str">
        <f t="shared" si="64"/>
        <v/>
      </c>
      <c r="B1954"/>
      <c r="C1954"/>
      <c r="D1954"/>
      <c r="E1954"/>
      <c r="F1954"/>
      <c r="G1954"/>
      <c r="H1954"/>
      <c r="I1954" s="185"/>
    </row>
    <row r="1955" spans="1:9" ht="12.75" hidden="1" x14ac:dyDescent="0.2">
      <c r="A1955" t="str">
        <f t="shared" si="64"/>
        <v/>
      </c>
      <c r="B1955"/>
      <c r="C1955"/>
      <c r="D1955"/>
      <c r="E1955"/>
      <c r="F1955"/>
      <c r="G1955"/>
      <c r="H1955"/>
      <c r="I1955" s="185"/>
    </row>
    <row r="1956" spans="1:9" ht="12.75" hidden="1" x14ac:dyDescent="0.2">
      <c r="A1956" t="str">
        <f t="shared" si="64"/>
        <v/>
      </c>
      <c r="B1956"/>
      <c r="C1956"/>
      <c r="D1956"/>
      <c r="E1956"/>
      <c r="F1956"/>
      <c r="G1956"/>
      <c r="H1956"/>
      <c r="I1956" s="185"/>
    </row>
    <row r="1957" spans="1:9" ht="12.75" hidden="1" x14ac:dyDescent="0.2">
      <c r="A1957" t="str">
        <f t="shared" si="64"/>
        <v/>
      </c>
      <c r="B1957"/>
      <c r="C1957"/>
      <c r="D1957"/>
      <c r="E1957"/>
      <c r="F1957"/>
      <c r="G1957"/>
      <c r="H1957"/>
      <c r="I1957" s="185"/>
    </row>
    <row r="1958" spans="1:9" ht="12.75" hidden="1" x14ac:dyDescent="0.2">
      <c r="A1958" t="str">
        <f t="shared" si="64"/>
        <v/>
      </c>
      <c r="B1958"/>
      <c r="C1958"/>
      <c r="D1958"/>
      <c r="E1958"/>
      <c r="F1958"/>
      <c r="G1958"/>
      <c r="H1958"/>
      <c r="I1958" s="185"/>
    </row>
    <row r="1959" spans="1:9" ht="12.75" hidden="1" x14ac:dyDescent="0.2">
      <c r="A1959" t="str">
        <f t="shared" si="64"/>
        <v/>
      </c>
      <c r="B1959"/>
      <c r="C1959"/>
      <c r="D1959"/>
      <c r="E1959"/>
      <c r="F1959"/>
      <c r="G1959"/>
      <c r="H1959"/>
      <c r="I1959" s="185"/>
    </row>
    <row r="1960" spans="1:9" ht="12.75" hidden="1" x14ac:dyDescent="0.2">
      <c r="A1960" t="str">
        <f t="shared" si="64"/>
        <v/>
      </c>
      <c r="B1960"/>
      <c r="C1960"/>
      <c r="D1960"/>
      <c r="E1960"/>
      <c r="F1960"/>
      <c r="G1960"/>
      <c r="H1960"/>
      <c r="I1960" s="185"/>
    </row>
    <row r="1961" spans="1:9" ht="12.75" hidden="1" x14ac:dyDescent="0.2">
      <c r="A1961" t="str">
        <f t="shared" si="64"/>
        <v/>
      </c>
      <c r="B1961"/>
      <c r="C1961"/>
      <c r="D1961"/>
      <c r="E1961"/>
      <c r="F1961"/>
      <c r="G1961"/>
      <c r="H1961"/>
      <c r="I1961" s="185"/>
    </row>
    <row r="1962" spans="1:9" ht="12.75" hidden="1" x14ac:dyDescent="0.2">
      <c r="A1962" t="str">
        <f t="shared" si="64"/>
        <v/>
      </c>
      <c r="B1962"/>
      <c r="C1962"/>
      <c r="D1962"/>
      <c r="E1962"/>
      <c r="F1962"/>
      <c r="G1962"/>
      <c r="H1962"/>
      <c r="I1962" s="185"/>
    </row>
    <row r="1963" spans="1:9" ht="12.75" hidden="1" x14ac:dyDescent="0.2">
      <c r="A1963" t="str">
        <f t="shared" si="64"/>
        <v/>
      </c>
      <c r="B1963"/>
      <c r="C1963"/>
      <c r="D1963"/>
      <c r="E1963"/>
      <c r="F1963"/>
      <c r="G1963"/>
      <c r="H1963"/>
      <c r="I1963" s="185"/>
    </row>
    <row r="1964" spans="1:9" ht="12.75" hidden="1" x14ac:dyDescent="0.2">
      <c r="A1964" t="str">
        <f t="shared" si="64"/>
        <v/>
      </c>
      <c r="B1964"/>
      <c r="C1964"/>
      <c r="D1964"/>
      <c r="E1964"/>
      <c r="F1964"/>
      <c r="G1964"/>
      <c r="H1964"/>
      <c r="I1964" s="185"/>
    </row>
    <row r="1965" spans="1:9" ht="12.75" hidden="1" x14ac:dyDescent="0.2">
      <c r="A1965" t="str">
        <f t="shared" si="64"/>
        <v/>
      </c>
      <c r="B1965"/>
      <c r="C1965"/>
      <c r="D1965"/>
      <c r="E1965"/>
      <c r="F1965"/>
      <c r="G1965"/>
      <c r="H1965"/>
      <c r="I1965" s="185"/>
    </row>
    <row r="1966" spans="1:9" ht="12.75" hidden="1" x14ac:dyDescent="0.2">
      <c r="A1966" t="str">
        <f t="shared" si="64"/>
        <v/>
      </c>
      <c r="B1966"/>
      <c r="C1966"/>
      <c r="D1966"/>
      <c r="E1966"/>
      <c r="F1966"/>
      <c r="G1966"/>
      <c r="H1966"/>
      <c r="I1966" s="185"/>
    </row>
    <row r="1967" spans="1:9" ht="12.75" hidden="1" x14ac:dyDescent="0.2">
      <c r="A1967" t="str">
        <f t="shared" si="64"/>
        <v/>
      </c>
      <c r="B1967"/>
      <c r="C1967"/>
      <c r="D1967"/>
      <c r="E1967"/>
      <c r="F1967"/>
      <c r="G1967"/>
      <c r="H1967"/>
      <c r="I1967" s="185"/>
    </row>
    <row r="1968" spans="1:9" ht="12.75" hidden="1" x14ac:dyDescent="0.2">
      <c r="A1968" t="str">
        <f t="shared" si="64"/>
        <v/>
      </c>
      <c r="B1968"/>
      <c r="C1968"/>
      <c r="D1968"/>
      <c r="E1968"/>
      <c r="F1968"/>
      <c r="G1968"/>
      <c r="H1968"/>
      <c r="I1968" s="185"/>
    </row>
    <row r="1969" spans="1:9" ht="12.75" hidden="1" x14ac:dyDescent="0.2">
      <c r="A1969" t="str">
        <f t="shared" si="64"/>
        <v/>
      </c>
      <c r="B1969"/>
      <c r="C1969"/>
      <c r="D1969"/>
      <c r="E1969"/>
      <c r="F1969"/>
      <c r="G1969"/>
      <c r="H1969"/>
      <c r="I1969" s="185"/>
    </row>
    <row r="1970" spans="1:9" ht="12.75" hidden="1" x14ac:dyDescent="0.2">
      <c r="A1970" t="str">
        <f t="shared" si="64"/>
        <v/>
      </c>
      <c r="B1970"/>
      <c r="C1970"/>
      <c r="D1970"/>
      <c r="E1970"/>
      <c r="F1970"/>
      <c r="G1970"/>
      <c r="H1970"/>
      <c r="I1970" s="185"/>
    </row>
    <row r="1971" spans="1:9" ht="12.75" hidden="1" x14ac:dyDescent="0.2">
      <c r="A1971" t="str">
        <f t="shared" si="64"/>
        <v/>
      </c>
      <c r="B1971"/>
      <c r="C1971"/>
      <c r="D1971"/>
      <c r="E1971"/>
      <c r="F1971"/>
      <c r="G1971"/>
      <c r="H1971"/>
      <c r="I1971" s="185"/>
    </row>
    <row r="1972" spans="1:9" ht="12.75" hidden="1" x14ac:dyDescent="0.2">
      <c r="A1972" t="str">
        <f t="shared" si="64"/>
        <v/>
      </c>
      <c r="B1972"/>
      <c r="C1972"/>
      <c r="D1972"/>
      <c r="E1972"/>
      <c r="F1972"/>
      <c r="G1972"/>
      <c r="H1972"/>
      <c r="I1972" s="185"/>
    </row>
    <row r="1973" spans="1:9" ht="12.75" hidden="1" x14ac:dyDescent="0.2">
      <c r="A1973" t="str">
        <f t="shared" si="64"/>
        <v/>
      </c>
      <c r="B1973"/>
      <c r="C1973"/>
      <c r="D1973"/>
      <c r="E1973"/>
      <c r="F1973"/>
      <c r="G1973"/>
      <c r="H1973"/>
      <c r="I1973" s="185"/>
    </row>
    <row r="1974" spans="1:9" ht="12.75" hidden="1" x14ac:dyDescent="0.2">
      <c r="A1974" t="str">
        <f t="shared" si="64"/>
        <v/>
      </c>
      <c r="B1974"/>
      <c r="C1974"/>
      <c r="D1974"/>
      <c r="E1974"/>
      <c r="F1974"/>
      <c r="G1974"/>
      <c r="H1974"/>
      <c r="I1974" s="185"/>
    </row>
    <row r="1975" spans="1:9" ht="12.75" hidden="1" x14ac:dyDescent="0.2">
      <c r="A1975" t="str">
        <f t="shared" si="64"/>
        <v/>
      </c>
      <c r="B1975"/>
      <c r="C1975"/>
      <c r="D1975"/>
      <c r="E1975"/>
      <c r="F1975"/>
      <c r="G1975"/>
      <c r="H1975"/>
      <c r="I1975" s="185"/>
    </row>
    <row r="1976" spans="1:9" ht="12.75" hidden="1" x14ac:dyDescent="0.2">
      <c r="A1976" t="str">
        <f t="shared" si="64"/>
        <v/>
      </c>
      <c r="B1976"/>
      <c r="C1976"/>
      <c r="D1976"/>
      <c r="E1976"/>
      <c r="F1976"/>
      <c r="G1976"/>
      <c r="H1976"/>
      <c r="I1976" s="185"/>
    </row>
    <row r="1977" spans="1:9" ht="12.75" hidden="1" x14ac:dyDescent="0.2">
      <c r="A1977" t="str">
        <f t="shared" si="64"/>
        <v/>
      </c>
      <c r="B1977"/>
      <c r="C1977"/>
      <c r="D1977"/>
      <c r="E1977"/>
      <c r="F1977"/>
      <c r="G1977"/>
      <c r="H1977"/>
      <c r="I1977" s="185"/>
    </row>
    <row r="1978" spans="1:9" ht="12.75" hidden="1" x14ac:dyDescent="0.2">
      <c r="A1978" t="str">
        <f t="shared" si="64"/>
        <v/>
      </c>
      <c r="B1978"/>
      <c r="C1978"/>
      <c r="D1978"/>
      <c r="E1978"/>
      <c r="F1978"/>
      <c r="G1978"/>
      <c r="H1978"/>
      <c r="I1978" s="185"/>
    </row>
    <row r="1979" spans="1:9" ht="12.75" hidden="1" x14ac:dyDescent="0.2">
      <c r="A1979" t="str">
        <f t="shared" si="64"/>
        <v/>
      </c>
      <c r="B1979"/>
      <c r="C1979"/>
      <c r="D1979"/>
      <c r="E1979"/>
      <c r="F1979"/>
      <c r="G1979"/>
      <c r="H1979"/>
      <c r="I1979" s="185"/>
    </row>
    <row r="1980" spans="1:9" ht="12.75" hidden="1" x14ac:dyDescent="0.2">
      <c r="A1980" t="str">
        <f t="shared" si="64"/>
        <v/>
      </c>
      <c r="B1980"/>
      <c r="C1980"/>
      <c r="D1980"/>
      <c r="E1980"/>
      <c r="F1980"/>
      <c r="G1980"/>
      <c r="H1980"/>
      <c r="I1980" s="185"/>
    </row>
    <row r="1981" spans="1:9" ht="12.75" hidden="1" x14ac:dyDescent="0.2">
      <c r="A1981" t="str">
        <f t="shared" si="64"/>
        <v/>
      </c>
      <c r="B1981"/>
      <c r="C1981"/>
      <c r="D1981"/>
      <c r="E1981"/>
      <c r="F1981"/>
      <c r="G1981"/>
      <c r="H1981"/>
      <c r="I1981" s="185"/>
    </row>
    <row r="1982" spans="1:9" ht="12.75" hidden="1" x14ac:dyDescent="0.2">
      <c r="A1982" t="str">
        <f t="shared" si="64"/>
        <v/>
      </c>
      <c r="B1982"/>
      <c r="C1982"/>
      <c r="D1982"/>
      <c r="E1982"/>
      <c r="F1982"/>
      <c r="G1982"/>
      <c r="H1982"/>
      <c r="I1982" s="185"/>
    </row>
    <row r="1983" spans="1:9" ht="12.75" hidden="1" x14ac:dyDescent="0.2">
      <c r="A1983" t="str">
        <f t="shared" ref="A1983:A2033" si="65">CONCATENATE(B1983,F1983)</f>
        <v/>
      </c>
      <c r="B1983"/>
      <c r="C1983"/>
      <c r="D1983"/>
      <c r="E1983"/>
      <c r="F1983"/>
      <c r="G1983"/>
      <c r="H1983"/>
      <c r="I1983" s="185"/>
    </row>
    <row r="1984" spans="1:9" ht="12.75" hidden="1" x14ac:dyDescent="0.2">
      <c r="A1984" t="str">
        <f t="shared" si="65"/>
        <v/>
      </c>
      <c r="B1984"/>
      <c r="C1984"/>
      <c r="D1984"/>
      <c r="E1984"/>
      <c r="F1984"/>
      <c r="G1984"/>
      <c r="H1984"/>
      <c r="I1984" s="185"/>
    </row>
    <row r="1985" spans="1:9" ht="12.75" hidden="1" x14ac:dyDescent="0.2">
      <c r="A1985" t="str">
        <f t="shared" si="65"/>
        <v/>
      </c>
      <c r="B1985"/>
      <c r="C1985"/>
      <c r="D1985"/>
      <c r="E1985"/>
      <c r="F1985"/>
      <c r="G1985"/>
      <c r="H1985"/>
      <c r="I1985" s="185"/>
    </row>
    <row r="1986" spans="1:9" ht="12.75" hidden="1" x14ac:dyDescent="0.2">
      <c r="A1986" t="str">
        <f t="shared" si="65"/>
        <v/>
      </c>
      <c r="B1986"/>
      <c r="C1986"/>
      <c r="D1986"/>
      <c r="E1986"/>
      <c r="F1986"/>
      <c r="G1986"/>
      <c r="H1986"/>
      <c r="I1986" s="185"/>
    </row>
    <row r="1987" spans="1:9" ht="12.75" hidden="1" x14ac:dyDescent="0.2">
      <c r="A1987" t="str">
        <f t="shared" si="65"/>
        <v/>
      </c>
      <c r="B1987"/>
      <c r="C1987"/>
      <c r="D1987"/>
      <c r="E1987"/>
      <c r="F1987"/>
      <c r="G1987"/>
      <c r="H1987"/>
      <c r="I1987" s="185"/>
    </row>
    <row r="1988" spans="1:9" ht="12.75" hidden="1" x14ac:dyDescent="0.2">
      <c r="A1988" t="str">
        <f t="shared" si="65"/>
        <v/>
      </c>
      <c r="B1988"/>
      <c r="C1988"/>
      <c r="D1988"/>
      <c r="E1988"/>
      <c r="F1988"/>
      <c r="G1988"/>
      <c r="H1988"/>
      <c r="I1988" s="185"/>
    </row>
    <row r="1989" spans="1:9" ht="12.75" hidden="1" x14ac:dyDescent="0.2">
      <c r="A1989" t="str">
        <f t="shared" si="65"/>
        <v/>
      </c>
      <c r="B1989"/>
      <c r="C1989"/>
      <c r="D1989"/>
      <c r="E1989"/>
      <c r="F1989"/>
      <c r="G1989"/>
      <c r="H1989"/>
      <c r="I1989" s="185"/>
    </row>
    <row r="1990" spans="1:9" ht="12.75" hidden="1" x14ac:dyDescent="0.2">
      <c r="A1990" t="str">
        <f t="shared" si="65"/>
        <v/>
      </c>
      <c r="B1990"/>
      <c r="C1990"/>
      <c r="D1990"/>
      <c r="E1990"/>
      <c r="F1990"/>
      <c r="G1990"/>
      <c r="H1990"/>
      <c r="I1990" s="185"/>
    </row>
    <row r="1991" spans="1:9" ht="12.75" hidden="1" x14ac:dyDescent="0.2">
      <c r="A1991" t="str">
        <f t="shared" si="65"/>
        <v/>
      </c>
      <c r="B1991"/>
      <c r="C1991"/>
      <c r="D1991"/>
      <c r="E1991"/>
      <c r="F1991"/>
      <c r="G1991"/>
      <c r="H1991"/>
      <c r="I1991" s="185"/>
    </row>
    <row r="1992" spans="1:9" ht="12.75" hidden="1" x14ac:dyDescent="0.2">
      <c r="A1992" t="str">
        <f t="shared" si="65"/>
        <v/>
      </c>
      <c r="B1992"/>
      <c r="C1992"/>
      <c r="D1992"/>
      <c r="E1992"/>
      <c r="F1992"/>
      <c r="G1992"/>
      <c r="H1992"/>
      <c r="I1992" s="185"/>
    </row>
    <row r="1993" spans="1:9" ht="12.75" hidden="1" x14ac:dyDescent="0.2">
      <c r="A1993" t="str">
        <f t="shared" si="65"/>
        <v/>
      </c>
      <c r="B1993"/>
      <c r="C1993"/>
      <c r="D1993"/>
      <c r="E1993"/>
      <c r="F1993"/>
      <c r="G1993"/>
      <c r="H1993"/>
      <c r="I1993" s="185"/>
    </row>
    <row r="1994" spans="1:9" ht="12.75" hidden="1" x14ac:dyDescent="0.2">
      <c r="A1994" t="str">
        <f t="shared" si="65"/>
        <v/>
      </c>
      <c r="B1994"/>
      <c r="C1994"/>
      <c r="D1994"/>
      <c r="E1994"/>
      <c r="F1994"/>
      <c r="G1994"/>
      <c r="H1994"/>
      <c r="I1994" s="185"/>
    </row>
    <row r="1995" spans="1:9" ht="12.75" hidden="1" x14ac:dyDescent="0.2">
      <c r="A1995" t="str">
        <f t="shared" si="65"/>
        <v/>
      </c>
      <c r="B1995"/>
      <c r="C1995"/>
      <c r="D1995"/>
      <c r="E1995"/>
      <c r="F1995"/>
      <c r="G1995"/>
      <c r="H1995"/>
      <c r="I1995" s="185"/>
    </row>
    <row r="1996" spans="1:9" ht="12.75" hidden="1" x14ac:dyDescent="0.2">
      <c r="A1996" t="str">
        <f t="shared" si="65"/>
        <v/>
      </c>
      <c r="B1996"/>
      <c r="C1996"/>
      <c r="D1996"/>
      <c r="E1996"/>
      <c r="F1996"/>
      <c r="G1996"/>
      <c r="H1996"/>
      <c r="I1996" s="185"/>
    </row>
    <row r="1997" spans="1:9" ht="12.75" hidden="1" x14ac:dyDescent="0.2">
      <c r="A1997" t="str">
        <f t="shared" si="65"/>
        <v/>
      </c>
      <c r="B1997"/>
      <c r="C1997"/>
      <c r="D1997"/>
      <c r="E1997"/>
      <c r="F1997"/>
      <c r="G1997"/>
      <c r="H1997"/>
      <c r="I1997" s="185"/>
    </row>
    <row r="1998" spans="1:9" ht="12.75" hidden="1" x14ac:dyDescent="0.2">
      <c r="A1998" t="str">
        <f t="shared" si="65"/>
        <v/>
      </c>
      <c r="B1998"/>
      <c r="C1998"/>
      <c r="D1998"/>
      <c r="E1998"/>
      <c r="F1998"/>
      <c r="G1998"/>
      <c r="H1998"/>
      <c r="I1998" s="185"/>
    </row>
    <row r="1999" spans="1:9" ht="12.75" hidden="1" x14ac:dyDescent="0.2">
      <c r="A1999" t="str">
        <f t="shared" si="65"/>
        <v/>
      </c>
      <c r="B1999"/>
      <c r="C1999"/>
      <c r="D1999"/>
      <c r="E1999"/>
      <c r="F1999"/>
      <c r="G1999"/>
      <c r="H1999"/>
      <c r="I1999" s="185"/>
    </row>
    <row r="2000" spans="1:9" ht="12.75" hidden="1" x14ac:dyDescent="0.2">
      <c r="A2000" t="str">
        <f t="shared" si="65"/>
        <v/>
      </c>
      <c r="B2000"/>
      <c r="C2000"/>
      <c r="D2000"/>
      <c r="E2000"/>
      <c r="F2000"/>
      <c r="G2000"/>
      <c r="H2000"/>
      <c r="I2000" s="185"/>
    </row>
    <row r="2001" spans="1:9" ht="12.75" hidden="1" x14ac:dyDescent="0.2">
      <c r="A2001" t="str">
        <f t="shared" si="65"/>
        <v/>
      </c>
      <c r="B2001"/>
      <c r="C2001"/>
      <c r="D2001"/>
      <c r="E2001"/>
      <c r="F2001"/>
      <c r="G2001"/>
      <c r="H2001"/>
      <c r="I2001" s="185"/>
    </row>
    <row r="2002" spans="1:9" ht="12.75" hidden="1" x14ac:dyDescent="0.2">
      <c r="A2002" t="str">
        <f t="shared" si="65"/>
        <v/>
      </c>
      <c r="B2002"/>
      <c r="C2002"/>
      <c r="D2002"/>
      <c r="E2002"/>
      <c r="F2002"/>
      <c r="G2002"/>
      <c r="H2002"/>
      <c r="I2002" s="185"/>
    </row>
    <row r="2003" spans="1:9" ht="12.75" hidden="1" x14ac:dyDescent="0.2">
      <c r="A2003" t="str">
        <f t="shared" si="65"/>
        <v/>
      </c>
      <c r="B2003"/>
      <c r="C2003"/>
      <c r="D2003"/>
      <c r="E2003"/>
      <c r="F2003"/>
      <c r="G2003"/>
      <c r="H2003"/>
      <c r="I2003" s="185"/>
    </row>
    <row r="2004" spans="1:9" ht="12.75" hidden="1" x14ac:dyDescent="0.2">
      <c r="A2004" t="str">
        <f t="shared" si="65"/>
        <v/>
      </c>
      <c r="B2004"/>
      <c r="C2004"/>
      <c r="D2004"/>
      <c r="E2004"/>
      <c r="F2004"/>
      <c r="G2004"/>
      <c r="H2004"/>
      <c r="I2004" s="185"/>
    </row>
    <row r="2005" spans="1:9" ht="12.75" hidden="1" x14ac:dyDescent="0.2">
      <c r="A2005" t="str">
        <f t="shared" si="65"/>
        <v/>
      </c>
      <c r="B2005"/>
      <c r="C2005"/>
      <c r="D2005"/>
      <c r="E2005"/>
      <c r="F2005"/>
      <c r="G2005"/>
      <c r="H2005"/>
      <c r="I2005" s="185"/>
    </row>
    <row r="2006" spans="1:9" ht="12.75" hidden="1" x14ac:dyDescent="0.2">
      <c r="A2006" t="str">
        <f t="shared" si="65"/>
        <v/>
      </c>
      <c r="B2006"/>
      <c r="C2006"/>
      <c r="D2006"/>
      <c r="E2006"/>
      <c r="F2006"/>
      <c r="G2006"/>
      <c r="H2006"/>
      <c r="I2006" s="185"/>
    </row>
    <row r="2007" spans="1:9" ht="12.75" hidden="1" x14ac:dyDescent="0.2">
      <c r="A2007" t="str">
        <f t="shared" si="65"/>
        <v/>
      </c>
      <c r="B2007"/>
      <c r="C2007"/>
      <c r="D2007"/>
      <c r="E2007"/>
      <c r="F2007"/>
      <c r="G2007"/>
      <c r="H2007"/>
      <c r="I2007" s="185"/>
    </row>
    <row r="2008" spans="1:9" ht="12.75" hidden="1" x14ac:dyDescent="0.2">
      <c r="A2008" t="str">
        <f t="shared" si="65"/>
        <v/>
      </c>
      <c r="B2008"/>
      <c r="C2008"/>
      <c r="D2008"/>
      <c r="E2008"/>
      <c r="F2008"/>
      <c r="G2008"/>
      <c r="H2008"/>
      <c r="I2008" s="185"/>
    </row>
    <row r="2009" spans="1:9" ht="12.75" hidden="1" x14ac:dyDescent="0.2">
      <c r="A2009" t="str">
        <f t="shared" si="65"/>
        <v/>
      </c>
      <c r="B2009"/>
      <c r="C2009"/>
      <c r="D2009"/>
      <c r="E2009"/>
      <c r="F2009"/>
      <c r="G2009"/>
      <c r="H2009"/>
      <c r="I2009" s="185"/>
    </row>
    <row r="2010" spans="1:9" ht="12.75" hidden="1" x14ac:dyDescent="0.2">
      <c r="A2010" t="str">
        <f t="shared" si="65"/>
        <v/>
      </c>
      <c r="B2010"/>
      <c r="C2010"/>
      <c r="D2010"/>
      <c r="E2010"/>
      <c r="F2010"/>
      <c r="G2010"/>
      <c r="H2010"/>
      <c r="I2010" s="185"/>
    </row>
    <row r="2011" spans="1:9" ht="12.75" hidden="1" x14ac:dyDescent="0.2">
      <c r="A2011" t="str">
        <f t="shared" si="65"/>
        <v/>
      </c>
      <c r="B2011"/>
      <c r="C2011"/>
      <c r="D2011"/>
      <c r="E2011"/>
      <c r="F2011"/>
      <c r="G2011"/>
      <c r="H2011"/>
      <c r="I2011" s="185"/>
    </row>
    <row r="2012" spans="1:9" ht="12.75" hidden="1" x14ac:dyDescent="0.2">
      <c r="A2012" t="str">
        <f t="shared" si="65"/>
        <v/>
      </c>
      <c r="B2012"/>
      <c r="C2012"/>
      <c r="D2012"/>
      <c r="E2012"/>
      <c r="F2012"/>
      <c r="G2012"/>
      <c r="H2012"/>
      <c r="I2012" s="185"/>
    </row>
    <row r="2013" spans="1:9" ht="12.75" hidden="1" x14ac:dyDescent="0.2">
      <c r="A2013" t="str">
        <f t="shared" si="65"/>
        <v/>
      </c>
      <c r="B2013"/>
      <c r="C2013"/>
      <c r="D2013"/>
      <c r="E2013"/>
      <c r="F2013"/>
      <c r="G2013"/>
      <c r="H2013"/>
      <c r="I2013" s="185"/>
    </row>
    <row r="2014" spans="1:9" ht="12.75" hidden="1" x14ac:dyDescent="0.2">
      <c r="A2014" t="str">
        <f t="shared" si="65"/>
        <v/>
      </c>
      <c r="B2014"/>
      <c r="C2014"/>
      <c r="D2014"/>
      <c r="E2014"/>
      <c r="F2014"/>
      <c r="G2014"/>
      <c r="H2014"/>
      <c r="I2014" s="185"/>
    </row>
    <row r="2015" spans="1:9" ht="12.75" hidden="1" x14ac:dyDescent="0.2">
      <c r="A2015" t="str">
        <f t="shared" si="65"/>
        <v/>
      </c>
      <c r="B2015"/>
      <c r="C2015"/>
      <c r="D2015"/>
      <c r="E2015"/>
      <c r="F2015"/>
      <c r="G2015"/>
      <c r="H2015"/>
      <c r="I2015" s="185"/>
    </row>
    <row r="2016" spans="1:9" ht="12.75" hidden="1" x14ac:dyDescent="0.2">
      <c r="A2016" t="str">
        <f t="shared" si="65"/>
        <v/>
      </c>
      <c r="B2016"/>
      <c r="C2016"/>
      <c r="D2016"/>
      <c r="E2016"/>
      <c r="F2016"/>
      <c r="G2016"/>
      <c r="H2016"/>
      <c r="I2016" s="185"/>
    </row>
    <row r="2017" spans="1:9" ht="12.75" hidden="1" x14ac:dyDescent="0.2">
      <c r="A2017" t="str">
        <f t="shared" si="65"/>
        <v/>
      </c>
      <c r="B2017"/>
      <c r="C2017"/>
      <c r="D2017"/>
      <c r="E2017"/>
      <c r="F2017"/>
      <c r="G2017"/>
      <c r="H2017"/>
      <c r="I2017" s="185"/>
    </row>
    <row r="2018" spans="1:9" ht="12.75" hidden="1" x14ac:dyDescent="0.2">
      <c r="A2018" t="str">
        <f t="shared" si="65"/>
        <v/>
      </c>
      <c r="B2018"/>
      <c r="C2018"/>
      <c r="D2018"/>
      <c r="E2018"/>
      <c r="F2018"/>
      <c r="G2018"/>
      <c r="H2018"/>
      <c r="I2018" s="185"/>
    </row>
    <row r="2019" spans="1:9" ht="12.75" hidden="1" x14ac:dyDescent="0.2">
      <c r="A2019" t="str">
        <f t="shared" si="65"/>
        <v/>
      </c>
      <c r="B2019"/>
      <c r="C2019"/>
      <c r="D2019"/>
      <c r="E2019"/>
      <c r="F2019"/>
      <c r="G2019"/>
      <c r="H2019"/>
      <c r="I2019" s="185"/>
    </row>
    <row r="2020" spans="1:9" ht="12.75" hidden="1" x14ac:dyDescent="0.2">
      <c r="A2020" t="str">
        <f t="shared" si="65"/>
        <v/>
      </c>
      <c r="B2020"/>
      <c r="C2020"/>
      <c r="D2020"/>
      <c r="E2020"/>
      <c r="F2020"/>
      <c r="G2020"/>
      <c r="H2020"/>
      <c r="I2020" s="185"/>
    </row>
    <row r="2021" spans="1:9" ht="12.75" hidden="1" x14ac:dyDescent="0.2">
      <c r="A2021" t="str">
        <f t="shared" si="65"/>
        <v/>
      </c>
      <c r="B2021"/>
      <c r="C2021"/>
      <c r="D2021"/>
      <c r="E2021"/>
      <c r="F2021"/>
      <c r="G2021"/>
      <c r="H2021"/>
      <c r="I2021" s="185"/>
    </row>
    <row r="2022" spans="1:9" ht="12.75" hidden="1" x14ac:dyDescent="0.2">
      <c r="A2022" t="str">
        <f t="shared" si="65"/>
        <v/>
      </c>
      <c r="B2022"/>
      <c r="C2022"/>
      <c r="D2022"/>
      <c r="E2022"/>
      <c r="F2022"/>
      <c r="G2022"/>
      <c r="H2022"/>
      <c r="I2022" s="185"/>
    </row>
    <row r="2023" spans="1:9" ht="12.75" hidden="1" x14ac:dyDescent="0.2">
      <c r="A2023" t="str">
        <f t="shared" si="65"/>
        <v/>
      </c>
      <c r="B2023"/>
      <c r="C2023"/>
      <c r="D2023"/>
      <c r="E2023"/>
      <c r="F2023"/>
      <c r="G2023"/>
      <c r="H2023"/>
      <c r="I2023" s="185"/>
    </row>
    <row r="2024" spans="1:9" ht="12.75" hidden="1" x14ac:dyDescent="0.2">
      <c r="A2024" t="str">
        <f t="shared" si="65"/>
        <v/>
      </c>
      <c r="B2024"/>
      <c r="C2024"/>
      <c r="D2024"/>
      <c r="E2024"/>
      <c r="F2024"/>
      <c r="G2024"/>
      <c r="H2024"/>
      <c r="I2024" s="185"/>
    </row>
    <row r="2025" spans="1:9" ht="12.75" hidden="1" x14ac:dyDescent="0.2">
      <c r="A2025" t="str">
        <f t="shared" si="65"/>
        <v/>
      </c>
      <c r="B2025"/>
      <c r="C2025"/>
      <c r="D2025"/>
      <c r="E2025"/>
      <c r="F2025"/>
      <c r="G2025"/>
      <c r="H2025"/>
      <c r="I2025" s="185"/>
    </row>
    <row r="2026" spans="1:9" ht="12.75" hidden="1" x14ac:dyDescent="0.2">
      <c r="A2026" t="str">
        <f t="shared" si="65"/>
        <v/>
      </c>
      <c r="B2026"/>
      <c r="C2026"/>
      <c r="D2026"/>
      <c r="E2026"/>
      <c r="F2026"/>
      <c r="G2026"/>
      <c r="H2026"/>
      <c r="I2026" s="185"/>
    </row>
    <row r="2027" spans="1:9" ht="12.75" hidden="1" x14ac:dyDescent="0.2">
      <c r="A2027" t="str">
        <f t="shared" si="65"/>
        <v/>
      </c>
      <c r="B2027"/>
      <c r="C2027"/>
      <c r="D2027"/>
      <c r="E2027"/>
      <c r="F2027"/>
      <c r="G2027"/>
      <c r="H2027"/>
      <c r="I2027" s="185"/>
    </row>
    <row r="2028" spans="1:9" ht="12.75" hidden="1" x14ac:dyDescent="0.2">
      <c r="A2028" t="str">
        <f t="shared" si="65"/>
        <v/>
      </c>
      <c r="B2028"/>
      <c r="C2028"/>
      <c r="D2028"/>
      <c r="E2028"/>
      <c r="F2028"/>
      <c r="G2028"/>
      <c r="H2028"/>
      <c r="I2028" s="185"/>
    </row>
    <row r="2029" spans="1:9" ht="12.75" hidden="1" x14ac:dyDescent="0.2">
      <c r="A2029" t="str">
        <f t="shared" si="65"/>
        <v/>
      </c>
      <c r="B2029"/>
      <c r="C2029"/>
      <c r="D2029"/>
      <c r="E2029"/>
      <c r="F2029"/>
      <c r="G2029"/>
      <c r="H2029"/>
      <c r="I2029" s="185"/>
    </row>
    <row r="2030" spans="1:9" ht="12.75" hidden="1" x14ac:dyDescent="0.2">
      <c r="A2030" t="str">
        <f t="shared" si="65"/>
        <v/>
      </c>
      <c r="B2030"/>
      <c r="C2030"/>
      <c r="D2030"/>
      <c r="E2030"/>
      <c r="F2030"/>
      <c r="G2030"/>
      <c r="H2030"/>
      <c r="I2030" s="185"/>
    </row>
    <row r="2031" spans="1:9" ht="12.75" hidden="1" x14ac:dyDescent="0.2">
      <c r="A2031" t="str">
        <f t="shared" si="65"/>
        <v/>
      </c>
      <c r="B2031"/>
      <c r="C2031"/>
      <c r="D2031"/>
      <c r="E2031"/>
      <c r="F2031"/>
      <c r="G2031"/>
      <c r="H2031"/>
      <c r="I2031" s="185"/>
    </row>
    <row r="2032" spans="1:9" ht="12.75" hidden="1" x14ac:dyDescent="0.2">
      <c r="A2032" t="str">
        <f t="shared" si="65"/>
        <v/>
      </c>
      <c r="B2032"/>
      <c r="C2032"/>
      <c r="D2032"/>
      <c r="E2032"/>
      <c r="F2032"/>
      <c r="G2032"/>
      <c r="H2032"/>
      <c r="I2032" s="185"/>
    </row>
    <row r="2033" spans="1:9" ht="12.75" hidden="1" x14ac:dyDescent="0.2">
      <c r="A2033" t="str">
        <f t="shared" si="65"/>
        <v/>
      </c>
      <c r="B2033"/>
      <c r="C2033"/>
      <c r="D2033"/>
      <c r="E2033"/>
      <c r="F2033"/>
      <c r="G2033"/>
      <c r="H2033"/>
      <c r="I2033" s="185"/>
    </row>
    <row r="2034" spans="1:9" x14ac:dyDescent="0.25">
      <c r="B2034" s="117"/>
      <c r="C2034" s="118"/>
      <c r="D2034" s="119"/>
      <c r="E2034" s="118"/>
      <c r="F2034" s="117"/>
      <c r="G2034" s="118"/>
      <c r="I2034" s="185"/>
    </row>
    <row r="2035" spans="1:9" ht="12.75" x14ac:dyDescent="0.2">
      <c r="B2035"/>
      <c r="C2035"/>
      <c r="D2035"/>
      <c r="E2035"/>
      <c r="F2035"/>
      <c r="G2035"/>
      <c r="H2035"/>
    </row>
    <row r="2036" spans="1:9" ht="12.75" x14ac:dyDescent="0.2">
      <c r="B2036"/>
      <c r="C2036"/>
      <c r="D2036"/>
      <c r="E2036"/>
      <c r="F2036"/>
      <c r="G2036"/>
      <c r="H2036"/>
    </row>
    <row r="2037" spans="1:9" ht="12.75" x14ac:dyDescent="0.2">
      <c r="B2037"/>
      <c r="C2037"/>
      <c r="D2037"/>
      <c r="E2037"/>
      <c r="F2037"/>
      <c r="G2037"/>
      <c r="H2037"/>
    </row>
    <row r="2038" spans="1:9" ht="12.75" x14ac:dyDescent="0.2">
      <c r="B2038"/>
      <c r="C2038"/>
      <c r="D2038"/>
      <c r="E2038"/>
      <c r="F2038"/>
      <c r="G2038"/>
      <c r="H2038"/>
    </row>
    <row r="2039" spans="1:9" ht="12.75" x14ac:dyDescent="0.2">
      <c r="B2039"/>
      <c r="C2039"/>
      <c r="D2039"/>
      <c r="E2039"/>
      <c r="F2039"/>
      <c r="G2039"/>
      <c r="H2039"/>
    </row>
    <row r="2040" spans="1:9" ht="12.75" x14ac:dyDescent="0.2">
      <c r="B2040"/>
      <c r="C2040"/>
      <c r="D2040"/>
      <c r="E2040"/>
      <c r="F2040"/>
      <c r="G2040"/>
      <c r="H2040"/>
    </row>
    <row r="2041" spans="1:9" ht="12.75" x14ac:dyDescent="0.2">
      <c r="B2041"/>
      <c r="C2041"/>
      <c r="D2041"/>
      <c r="E2041"/>
      <c r="F2041"/>
      <c r="G2041"/>
      <c r="H2041"/>
    </row>
    <row r="2042" spans="1:9" ht="12.75" x14ac:dyDescent="0.2">
      <c r="B2042"/>
      <c r="C2042"/>
      <c r="D2042"/>
      <c r="E2042"/>
      <c r="F2042"/>
      <c r="G2042"/>
      <c r="H2042"/>
    </row>
    <row r="2043" spans="1:9" ht="12.75" x14ac:dyDescent="0.2">
      <c r="B2043"/>
      <c r="C2043"/>
      <c r="D2043"/>
      <c r="E2043"/>
      <c r="F2043"/>
      <c r="G2043"/>
      <c r="H2043"/>
    </row>
    <row r="2044" spans="1:9" ht="12.75" x14ac:dyDescent="0.2">
      <c r="B2044"/>
      <c r="C2044"/>
      <c r="D2044"/>
      <c r="E2044"/>
      <c r="F2044"/>
      <c r="G2044"/>
      <c r="H2044"/>
    </row>
    <row r="2045" spans="1:9" ht="12.75" x14ac:dyDescent="0.2">
      <c r="B2045"/>
      <c r="C2045"/>
      <c r="D2045"/>
      <c r="E2045"/>
      <c r="F2045"/>
      <c r="G2045"/>
      <c r="H2045"/>
    </row>
    <row r="2046" spans="1:9" ht="12.75" x14ac:dyDescent="0.2">
      <c r="B2046"/>
      <c r="C2046"/>
      <c r="D2046"/>
      <c r="E2046"/>
      <c r="F2046"/>
      <c r="G2046"/>
      <c r="H2046"/>
    </row>
    <row r="2047" spans="1:9" ht="12.75" x14ac:dyDescent="0.2">
      <c r="B2047"/>
      <c r="C2047"/>
      <c r="D2047"/>
      <c r="E2047"/>
      <c r="F2047"/>
      <c r="G2047"/>
      <c r="H2047"/>
    </row>
    <row r="2048" spans="1:9" ht="12.75" x14ac:dyDescent="0.2">
      <c r="B2048"/>
      <c r="C2048"/>
      <c r="D2048"/>
      <c r="E2048"/>
      <c r="F2048"/>
      <c r="G2048"/>
      <c r="H2048"/>
    </row>
    <row r="2049" spans="2:8" ht="12.75" x14ac:dyDescent="0.2">
      <c r="B2049"/>
      <c r="C2049"/>
      <c r="D2049"/>
      <c r="E2049"/>
      <c r="F2049"/>
      <c r="G2049"/>
      <c r="H2049"/>
    </row>
    <row r="2050" spans="2:8" ht="12.75" x14ac:dyDescent="0.2">
      <c r="B2050"/>
      <c r="C2050"/>
      <c r="D2050"/>
      <c r="E2050"/>
      <c r="F2050"/>
      <c r="G2050"/>
      <c r="H2050"/>
    </row>
    <row r="2051" spans="2:8" ht="12.75" x14ac:dyDescent="0.2">
      <c r="B2051"/>
      <c r="C2051"/>
      <c r="D2051"/>
      <c r="E2051"/>
      <c r="F2051"/>
      <c r="G2051"/>
      <c r="H2051"/>
    </row>
    <row r="2052" spans="2:8" ht="12.75" x14ac:dyDescent="0.2">
      <c r="B2052"/>
      <c r="C2052"/>
      <c r="D2052"/>
      <c r="E2052"/>
      <c r="F2052"/>
      <c r="G2052"/>
      <c r="H2052"/>
    </row>
    <row r="2053" spans="2:8" ht="12.75" x14ac:dyDescent="0.2">
      <c r="B2053"/>
      <c r="C2053"/>
      <c r="D2053"/>
      <c r="E2053"/>
      <c r="F2053"/>
      <c r="G2053"/>
      <c r="H2053"/>
    </row>
    <row r="2054" spans="2:8" ht="12.75" x14ac:dyDescent="0.2">
      <c r="B2054"/>
      <c r="C2054"/>
      <c r="D2054"/>
      <c r="E2054"/>
      <c r="F2054"/>
      <c r="G2054"/>
      <c r="H2054"/>
    </row>
    <row r="2055" spans="2:8" ht="12.75" x14ac:dyDescent="0.2">
      <c r="B2055"/>
      <c r="C2055"/>
      <c r="D2055"/>
      <c r="E2055"/>
      <c r="F2055"/>
      <c r="G2055"/>
      <c r="H2055"/>
    </row>
    <row r="2056" spans="2:8" ht="12.75" x14ac:dyDescent="0.2">
      <c r="B2056"/>
      <c r="C2056"/>
      <c r="D2056"/>
      <c r="E2056"/>
      <c r="F2056"/>
      <c r="G2056"/>
      <c r="H2056"/>
    </row>
    <row r="2057" spans="2:8" ht="12.75" x14ac:dyDescent="0.2">
      <c r="B2057"/>
      <c r="C2057"/>
      <c r="D2057"/>
      <c r="E2057"/>
      <c r="F2057"/>
      <c r="G2057"/>
      <c r="H2057"/>
    </row>
    <row r="2058" spans="2:8" ht="12.75" x14ac:dyDescent="0.2">
      <c r="B2058"/>
      <c r="C2058"/>
      <c r="D2058"/>
      <c r="E2058"/>
      <c r="F2058"/>
      <c r="G2058"/>
      <c r="H2058"/>
    </row>
    <row r="2059" spans="2:8" ht="12.75" x14ac:dyDescent="0.2">
      <c r="B2059"/>
      <c r="C2059"/>
      <c r="D2059"/>
      <c r="E2059"/>
      <c r="F2059"/>
      <c r="G2059"/>
      <c r="H2059"/>
    </row>
    <row r="2060" spans="2:8" ht="12.75" x14ac:dyDescent="0.2">
      <c r="B2060"/>
      <c r="C2060"/>
      <c r="D2060"/>
      <c r="E2060"/>
      <c r="F2060"/>
      <c r="G2060"/>
      <c r="H2060"/>
    </row>
    <row r="2061" spans="2:8" ht="12.75" x14ac:dyDescent="0.2">
      <c r="B2061"/>
      <c r="C2061"/>
      <c r="D2061"/>
      <c r="E2061"/>
      <c r="F2061"/>
      <c r="G2061"/>
      <c r="H2061"/>
    </row>
    <row r="2062" spans="2:8" ht="12.75" x14ac:dyDescent="0.2">
      <c r="B2062"/>
      <c r="C2062"/>
      <c r="D2062"/>
      <c r="E2062"/>
      <c r="F2062"/>
      <c r="G2062"/>
      <c r="H2062"/>
    </row>
    <row r="2063" spans="2:8" ht="12.75" x14ac:dyDescent="0.2">
      <c r="B2063"/>
      <c r="C2063"/>
      <c r="D2063"/>
      <c r="E2063"/>
      <c r="F2063"/>
      <c r="G2063"/>
      <c r="H2063"/>
    </row>
    <row r="2064" spans="2:8" ht="12.75" x14ac:dyDescent="0.2">
      <c r="B2064"/>
      <c r="C2064"/>
      <c r="D2064"/>
      <c r="E2064"/>
      <c r="F2064"/>
      <c r="G2064"/>
      <c r="H2064"/>
    </row>
    <row r="2065" spans="2:8" ht="12.75" x14ac:dyDescent="0.2">
      <c r="B2065"/>
      <c r="C2065"/>
      <c r="D2065"/>
      <c r="E2065"/>
      <c r="F2065"/>
      <c r="G2065"/>
      <c r="H2065"/>
    </row>
    <row r="2066" spans="2:8" ht="12.75" x14ac:dyDescent="0.2">
      <c r="B2066"/>
      <c r="C2066"/>
      <c r="D2066"/>
      <c r="E2066"/>
      <c r="F2066"/>
      <c r="G2066"/>
      <c r="H2066"/>
    </row>
    <row r="2067" spans="2:8" ht="12.75" x14ac:dyDescent="0.2">
      <c r="B2067"/>
      <c r="C2067"/>
      <c r="D2067"/>
      <c r="E2067"/>
      <c r="F2067"/>
      <c r="G2067"/>
      <c r="H2067"/>
    </row>
    <row r="2068" spans="2:8" ht="12.75" x14ac:dyDescent="0.2">
      <c r="B2068"/>
      <c r="C2068"/>
      <c r="D2068"/>
      <c r="E2068"/>
      <c r="F2068"/>
      <c r="G2068"/>
      <c r="H2068"/>
    </row>
    <row r="2069" spans="2:8" ht="12.75" x14ac:dyDescent="0.2">
      <c r="B2069"/>
      <c r="C2069"/>
      <c r="D2069"/>
      <c r="E2069"/>
      <c r="F2069"/>
      <c r="G2069"/>
      <c r="H2069"/>
    </row>
    <row r="2070" spans="2:8" ht="12.75" x14ac:dyDescent="0.2">
      <c r="B2070"/>
      <c r="C2070"/>
      <c r="D2070"/>
      <c r="E2070"/>
      <c r="F2070"/>
      <c r="G2070"/>
      <c r="H2070"/>
    </row>
    <row r="2071" spans="2:8" ht="12.75" x14ac:dyDescent="0.2">
      <c r="B2071"/>
      <c r="C2071"/>
      <c r="D2071"/>
      <c r="E2071"/>
      <c r="F2071"/>
      <c r="G2071"/>
      <c r="H2071"/>
    </row>
    <row r="2072" spans="2:8" ht="12.75" x14ac:dyDescent="0.2">
      <c r="B2072"/>
      <c r="C2072"/>
      <c r="D2072"/>
      <c r="E2072"/>
      <c r="F2072"/>
      <c r="G2072"/>
      <c r="H2072"/>
    </row>
    <row r="2073" spans="2:8" ht="12.75" x14ac:dyDescent="0.2">
      <c r="B2073"/>
      <c r="C2073"/>
      <c r="D2073"/>
      <c r="E2073"/>
      <c r="F2073"/>
      <c r="G2073"/>
      <c r="H2073"/>
    </row>
    <row r="2074" spans="2:8" ht="12.75" x14ac:dyDescent="0.2">
      <c r="B2074"/>
      <c r="C2074"/>
      <c r="D2074"/>
      <c r="E2074"/>
      <c r="F2074"/>
      <c r="G2074"/>
      <c r="H2074"/>
    </row>
    <row r="2075" spans="2:8" ht="12.75" x14ac:dyDescent="0.2">
      <c r="B2075"/>
      <c r="C2075"/>
      <c r="D2075"/>
      <c r="E2075"/>
      <c r="F2075"/>
      <c r="G2075"/>
      <c r="H2075"/>
    </row>
    <row r="2076" spans="2:8" ht="12.75" x14ac:dyDescent="0.2">
      <c r="B2076"/>
      <c r="C2076"/>
      <c r="D2076"/>
      <c r="E2076"/>
      <c r="F2076"/>
      <c r="G2076"/>
      <c r="H2076"/>
    </row>
    <row r="2077" spans="2:8" ht="12.75" x14ac:dyDescent="0.2">
      <c r="B2077"/>
      <c r="C2077"/>
      <c r="D2077"/>
      <c r="E2077"/>
      <c r="F2077"/>
      <c r="G2077"/>
      <c r="H2077"/>
    </row>
    <row r="2078" spans="2:8" ht="12.75" x14ac:dyDescent="0.2">
      <c r="B2078"/>
      <c r="C2078"/>
      <c r="D2078"/>
      <c r="E2078"/>
      <c r="F2078"/>
      <c r="G2078"/>
      <c r="H2078"/>
    </row>
    <row r="2079" spans="2:8" ht="12.75" x14ac:dyDescent="0.2">
      <c r="B2079"/>
      <c r="C2079"/>
      <c r="D2079"/>
      <c r="E2079"/>
      <c r="F2079"/>
      <c r="G2079"/>
      <c r="H2079"/>
    </row>
    <row r="2080" spans="2:8" ht="12.75" x14ac:dyDescent="0.2">
      <c r="B2080"/>
      <c r="C2080"/>
      <c r="D2080"/>
      <c r="E2080"/>
      <c r="F2080"/>
      <c r="G2080"/>
      <c r="H2080"/>
    </row>
    <row r="2081" spans="2:8" ht="12.75" x14ac:dyDescent="0.2">
      <c r="B2081"/>
      <c r="C2081"/>
      <c r="D2081"/>
      <c r="E2081"/>
      <c r="F2081"/>
      <c r="G2081"/>
      <c r="H2081"/>
    </row>
    <row r="2082" spans="2:8" ht="12.75" x14ac:dyDescent="0.2">
      <c r="B2082"/>
      <c r="C2082"/>
      <c r="D2082"/>
      <c r="E2082"/>
      <c r="F2082"/>
      <c r="G2082"/>
      <c r="H2082"/>
    </row>
    <row r="2083" spans="2:8" ht="12.75" x14ac:dyDescent="0.2">
      <c r="B2083"/>
      <c r="C2083"/>
      <c r="D2083"/>
      <c r="E2083"/>
      <c r="F2083"/>
      <c r="G2083"/>
      <c r="H2083"/>
    </row>
    <row r="2084" spans="2:8" ht="12.75" x14ac:dyDescent="0.2">
      <c r="B2084"/>
      <c r="C2084"/>
      <c r="D2084"/>
      <c r="E2084"/>
      <c r="F2084"/>
      <c r="G2084"/>
      <c r="H2084"/>
    </row>
    <row r="2085" spans="2:8" ht="12.75" x14ac:dyDescent="0.2">
      <c r="B2085"/>
      <c r="C2085"/>
      <c r="D2085"/>
      <c r="E2085"/>
      <c r="F2085"/>
      <c r="G2085"/>
      <c r="H2085"/>
    </row>
    <row r="2086" spans="2:8" ht="12.75" x14ac:dyDescent="0.2">
      <c r="B2086"/>
      <c r="C2086"/>
      <c r="D2086"/>
      <c r="E2086"/>
      <c r="F2086"/>
      <c r="G2086"/>
      <c r="H2086"/>
    </row>
    <row r="2087" spans="2:8" ht="12.75" x14ac:dyDescent="0.2">
      <c r="B2087"/>
      <c r="C2087"/>
      <c r="D2087"/>
      <c r="E2087"/>
      <c r="F2087"/>
      <c r="G2087"/>
      <c r="H2087"/>
    </row>
    <row r="2088" spans="2:8" ht="12.75" x14ac:dyDescent="0.2">
      <c r="B2088"/>
      <c r="C2088"/>
      <c r="D2088"/>
      <c r="E2088"/>
      <c r="F2088"/>
      <c r="G2088"/>
      <c r="H2088"/>
    </row>
    <row r="2089" spans="2:8" ht="12.75" x14ac:dyDescent="0.2">
      <c r="B2089"/>
      <c r="C2089"/>
      <c r="D2089"/>
      <c r="E2089"/>
      <c r="F2089"/>
      <c r="G2089"/>
      <c r="H2089"/>
    </row>
    <row r="2090" spans="2:8" ht="12.75" x14ac:dyDescent="0.2">
      <c r="B2090"/>
      <c r="C2090"/>
      <c r="D2090"/>
      <c r="E2090"/>
      <c r="F2090"/>
      <c r="G2090"/>
      <c r="H2090"/>
    </row>
    <row r="2091" spans="2:8" ht="12.75" x14ac:dyDescent="0.2">
      <c r="B2091"/>
      <c r="C2091"/>
      <c r="D2091"/>
      <c r="E2091"/>
      <c r="F2091"/>
      <c r="G2091"/>
      <c r="H2091"/>
    </row>
    <row r="2092" spans="2:8" ht="12.75" x14ac:dyDescent="0.2">
      <c r="B2092"/>
      <c r="C2092"/>
      <c r="D2092"/>
      <c r="E2092"/>
      <c r="F2092"/>
      <c r="G2092"/>
      <c r="H2092"/>
    </row>
    <row r="2093" spans="2:8" ht="12.75" x14ac:dyDescent="0.2">
      <c r="B2093"/>
      <c r="C2093"/>
      <c r="D2093"/>
      <c r="E2093"/>
      <c r="F2093"/>
      <c r="G2093"/>
      <c r="H2093"/>
    </row>
    <row r="2094" spans="2:8" ht="12.75" x14ac:dyDescent="0.2">
      <c r="B2094"/>
      <c r="C2094"/>
      <c r="D2094"/>
      <c r="E2094"/>
      <c r="F2094"/>
      <c r="G2094"/>
      <c r="H2094"/>
    </row>
    <row r="2095" spans="2:8" ht="12.75" x14ac:dyDescent="0.2">
      <c r="B2095"/>
      <c r="C2095"/>
      <c r="D2095"/>
      <c r="E2095"/>
      <c r="F2095"/>
      <c r="G2095"/>
      <c r="H2095"/>
    </row>
    <row r="2096" spans="2:8" ht="12.75" x14ac:dyDescent="0.2">
      <c r="B2096"/>
      <c r="C2096"/>
      <c r="D2096"/>
      <c r="E2096"/>
      <c r="F2096"/>
      <c r="G2096"/>
      <c r="H2096"/>
    </row>
    <row r="2097" spans="2:8" ht="12.75" x14ac:dyDescent="0.2">
      <c r="B2097"/>
      <c r="C2097"/>
      <c r="D2097"/>
      <c r="E2097"/>
      <c r="F2097"/>
      <c r="G2097"/>
      <c r="H2097"/>
    </row>
    <row r="2098" spans="2:8" ht="12.75" x14ac:dyDescent="0.2">
      <c r="B2098"/>
      <c r="C2098"/>
      <c r="D2098"/>
      <c r="E2098"/>
      <c r="F2098"/>
      <c r="G2098"/>
      <c r="H2098"/>
    </row>
    <row r="2099" spans="2:8" ht="12.75" x14ac:dyDescent="0.2">
      <c r="B2099"/>
      <c r="C2099"/>
      <c r="D2099"/>
      <c r="E2099"/>
      <c r="F2099"/>
      <c r="G2099"/>
      <c r="H2099"/>
    </row>
    <row r="2100" spans="2:8" ht="12.75" x14ac:dyDescent="0.2">
      <c r="B2100"/>
      <c r="C2100"/>
      <c r="D2100"/>
      <c r="E2100"/>
      <c r="F2100"/>
      <c r="G2100"/>
      <c r="H2100"/>
    </row>
    <row r="2101" spans="2:8" ht="12.75" x14ac:dyDescent="0.2">
      <c r="B2101"/>
      <c r="C2101"/>
      <c r="D2101"/>
      <c r="E2101"/>
      <c r="F2101"/>
      <c r="G2101"/>
      <c r="H2101"/>
    </row>
    <row r="2102" spans="2:8" ht="12.75" x14ac:dyDescent="0.2">
      <c r="B2102"/>
      <c r="C2102"/>
      <c r="D2102"/>
      <c r="E2102"/>
      <c r="F2102"/>
      <c r="G2102"/>
      <c r="H2102"/>
    </row>
    <row r="2103" spans="2:8" ht="12.75" x14ac:dyDescent="0.2">
      <c r="B2103"/>
      <c r="C2103"/>
      <c r="D2103"/>
      <c r="E2103"/>
      <c r="F2103"/>
      <c r="G2103"/>
      <c r="H2103"/>
    </row>
    <row r="2104" spans="2:8" ht="12.75" x14ac:dyDescent="0.2">
      <c r="B2104"/>
      <c r="C2104"/>
      <c r="D2104"/>
      <c r="E2104"/>
      <c r="F2104"/>
      <c r="G2104"/>
      <c r="H2104"/>
    </row>
    <row r="2105" spans="2:8" ht="12.75" x14ac:dyDescent="0.2">
      <c r="B2105"/>
      <c r="C2105"/>
      <c r="D2105"/>
      <c r="E2105"/>
      <c r="F2105"/>
      <c r="G2105"/>
      <c r="H2105"/>
    </row>
    <row r="2106" spans="2:8" ht="12.75" x14ac:dyDescent="0.2">
      <c r="B2106"/>
      <c r="C2106"/>
      <c r="D2106"/>
      <c r="E2106"/>
      <c r="F2106"/>
      <c r="G2106"/>
      <c r="H2106"/>
    </row>
    <row r="2107" spans="2:8" ht="12.75" x14ac:dyDescent="0.2">
      <c r="B2107"/>
      <c r="C2107"/>
      <c r="D2107"/>
      <c r="E2107"/>
      <c r="F2107"/>
      <c r="G2107"/>
      <c r="H2107"/>
    </row>
    <row r="2108" spans="2:8" ht="12.75" x14ac:dyDescent="0.2">
      <c r="B2108"/>
      <c r="C2108"/>
      <c r="D2108"/>
      <c r="E2108"/>
      <c r="F2108"/>
      <c r="G2108"/>
      <c r="H2108"/>
    </row>
    <row r="2109" spans="2:8" ht="12.75" x14ac:dyDescent="0.2">
      <c r="B2109"/>
      <c r="C2109"/>
      <c r="D2109"/>
      <c r="E2109"/>
      <c r="F2109"/>
      <c r="G2109"/>
      <c r="H2109"/>
    </row>
    <row r="2110" spans="2:8" ht="12.75" x14ac:dyDescent="0.2">
      <c r="B2110"/>
      <c r="C2110"/>
      <c r="D2110"/>
      <c r="E2110"/>
      <c r="F2110"/>
      <c r="G2110"/>
      <c r="H2110"/>
    </row>
    <row r="2111" spans="2:8" ht="12.75" x14ac:dyDescent="0.2">
      <c r="B2111"/>
      <c r="C2111"/>
      <c r="D2111"/>
      <c r="E2111"/>
      <c r="F2111"/>
      <c r="G2111"/>
      <c r="H2111"/>
    </row>
    <row r="2112" spans="2:8" ht="12.75" x14ac:dyDescent="0.2">
      <c r="B2112"/>
      <c r="C2112"/>
      <c r="D2112"/>
      <c r="E2112"/>
      <c r="F2112"/>
      <c r="G2112"/>
      <c r="H2112"/>
    </row>
    <row r="2113" spans="2:8" ht="12.75" x14ac:dyDescent="0.2">
      <c r="B2113"/>
      <c r="C2113"/>
      <c r="D2113"/>
      <c r="E2113"/>
      <c r="F2113"/>
      <c r="G2113"/>
      <c r="H2113"/>
    </row>
    <row r="2114" spans="2:8" ht="12.75" x14ac:dyDescent="0.2">
      <c r="B2114"/>
      <c r="C2114"/>
      <c r="D2114"/>
      <c r="E2114"/>
      <c r="F2114"/>
      <c r="G2114"/>
      <c r="H2114"/>
    </row>
    <row r="2115" spans="2:8" ht="12.75" x14ac:dyDescent="0.2">
      <c r="B2115"/>
      <c r="C2115"/>
      <c r="D2115"/>
      <c r="E2115"/>
      <c r="F2115"/>
      <c r="G2115"/>
      <c r="H2115"/>
    </row>
    <row r="2116" spans="2:8" ht="12.75" x14ac:dyDescent="0.2">
      <c r="B2116"/>
      <c r="C2116"/>
      <c r="D2116"/>
      <c r="E2116"/>
      <c r="F2116"/>
      <c r="G2116"/>
      <c r="H2116"/>
    </row>
    <row r="2117" spans="2:8" ht="12.75" x14ac:dyDescent="0.2">
      <c r="B2117"/>
      <c r="C2117"/>
      <c r="D2117"/>
      <c r="E2117"/>
      <c r="F2117"/>
      <c r="G2117"/>
      <c r="H2117"/>
    </row>
    <row r="2118" spans="2:8" ht="12.75" x14ac:dyDescent="0.2">
      <c r="B2118"/>
      <c r="C2118"/>
      <c r="D2118"/>
      <c r="E2118"/>
      <c r="F2118"/>
      <c r="G2118"/>
      <c r="H2118"/>
    </row>
    <row r="2119" spans="2:8" ht="12.75" x14ac:dyDescent="0.2">
      <c r="B2119"/>
      <c r="C2119"/>
      <c r="D2119"/>
      <c r="E2119"/>
      <c r="F2119"/>
      <c r="G2119"/>
      <c r="H2119"/>
    </row>
    <row r="2120" spans="2:8" ht="12.75" x14ac:dyDescent="0.2">
      <c r="B2120"/>
      <c r="C2120"/>
      <c r="D2120"/>
      <c r="E2120"/>
      <c r="F2120"/>
      <c r="G2120"/>
      <c r="H2120"/>
    </row>
    <row r="2121" spans="2:8" ht="12.75" x14ac:dyDescent="0.2">
      <c r="B2121"/>
      <c r="C2121"/>
      <c r="D2121"/>
      <c r="E2121"/>
      <c r="F2121"/>
      <c r="G2121"/>
      <c r="H2121"/>
    </row>
    <row r="2122" spans="2:8" ht="12.75" x14ac:dyDescent="0.2">
      <c r="B2122"/>
      <c r="C2122"/>
      <c r="D2122"/>
      <c r="E2122"/>
      <c r="F2122"/>
      <c r="G2122"/>
      <c r="H2122"/>
    </row>
    <row r="2123" spans="2:8" ht="12.75" x14ac:dyDescent="0.2">
      <c r="B2123"/>
      <c r="C2123"/>
      <c r="D2123"/>
      <c r="E2123"/>
      <c r="F2123"/>
      <c r="G2123"/>
      <c r="H2123"/>
    </row>
    <row r="2124" spans="2:8" ht="12.75" x14ac:dyDescent="0.2">
      <c r="B2124"/>
      <c r="C2124"/>
      <c r="D2124"/>
      <c r="E2124"/>
      <c r="F2124"/>
      <c r="G2124"/>
      <c r="H2124"/>
    </row>
    <row r="2125" spans="2:8" ht="12.75" x14ac:dyDescent="0.2">
      <c r="B2125"/>
      <c r="C2125"/>
      <c r="D2125"/>
      <c r="E2125"/>
      <c r="F2125"/>
      <c r="G2125"/>
      <c r="H2125"/>
    </row>
    <row r="2126" spans="2:8" ht="12.75" x14ac:dyDescent="0.2">
      <c r="B2126"/>
      <c r="C2126"/>
      <c r="D2126"/>
      <c r="E2126"/>
      <c r="F2126"/>
      <c r="G2126"/>
      <c r="H2126"/>
    </row>
    <row r="2127" spans="2:8" ht="12.75" x14ac:dyDescent="0.2">
      <c r="B2127"/>
      <c r="C2127"/>
      <c r="D2127"/>
      <c r="E2127"/>
      <c r="F2127"/>
      <c r="G2127"/>
      <c r="H2127"/>
    </row>
    <row r="2128" spans="2:8" ht="12.75" x14ac:dyDescent="0.2">
      <c r="B2128"/>
      <c r="C2128"/>
      <c r="D2128"/>
      <c r="E2128"/>
      <c r="F2128"/>
      <c r="G2128"/>
      <c r="H2128"/>
    </row>
    <row r="2129" spans="2:8" ht="12.75" x14ac:dyDescent="0.2">
      <c r="B2129"/>
      <c r="C2129"/>
      <c r="D2129"/>
      <c r="E2129"/>
      <c r="F2129"/>
      <c r="G2129"/>
      <c r="H2129"/>
    </row>
    <row r="2130" spans="2:8" ht="12.75" x14ac:dyDescent="0.2">
      <c r="B2130"/>
      <c r="C2130"/>
      <c r="D2130"/>
      <c r="E2130"/>
      <c r="F2130"/>
      <c r="G2130"/>
      <c r="H2130"/>
    </row>
    <row r="2131" spans="2:8" ht="12.75" x14ac:dyDescent="0.2">
      <c r="B2131"/>
      <c r="C2131"/>
      <c r="D2131"/>
      <c r="E2131"/>
      <c r="F2131"/>
      <c r="G2131"/>
      <c r="H2131"/>
    </row>
    <row r="2132" spans="2:8" ht="12.75" x14ac:dyDescent="0.2">
      <c r="B2132"/>
      <c r="C2132"/>
      <c r="D2132"/>
      <c r="E2132"/>
      <c r="F2132"/>
      <c r="G2132"/>
      <c r="H2132"/>
    </row>
    <row r="2133" spans="2:8" ht="12.75" x14ac:dyDescent="0.2">
      <c r="B2133"/>
      <c r="C2133"/>
      <c r="D2133"/>
      <c r="E2133"/>
      <c r="F2133"/>
      <c r="G2133"/>
      <c r="H2133"/>
    </row>
    <row r="2134" spans="2:8" ht="12.75" x14ac:dyDescent="0.2">
      <c r="B2134"/>
      <c r="C2134"/>
      <c r="D2134"/>
      <c r="E2134"/>
      <c r="F2134"/>
      <c r="G2134"/>
      <c r="H2134"/>
    </row>
    <row r="2135" spans="2:8" ht="12.75" x14ac:dyDescent="0.2">
      <c r="B2135"/>
      <c r="C2135"/>
      <c r="D2135"/>
      <c r="E2135"/>
      <c r="F2135"/>
      <c r="G2135"/>
      <c r="H2135"/>
    </row>
    <row r="2136" spans="2:8" ht="12.75" x14ac:dyDescent="0.2">
      <c r="B2136"/>
      <c r="C2136"/>
      <c r="D2136"/>
      <c r="E2136"/>
      <c r="F2136"/>
      <c r="G2136"/>
      <c r="H2136"/>
    </row>
    <row r="2137" spans="2:8" ht="12.75" x14ac:dyDescent="0.2">
      <c r="B2137"/>
      <c r="C2137"/>
      <c r="D2137"/>
      <c r="E2137"/>
      <c r="F2137"/>
      <c r="G2137"/>
      <c r="H2137"/>
    </row>
    <row r="2138" spans="2:8" ht="12.75" x14ac:dyDescent="0.2">
      <c r="B2138"/>
      <c r="C2138"/>
      <c r="D2138"/>
      <c r="E2138"/>
      <c r="F2138"/>
      <c r="G2138"/>
      <c r="H2138"/>
    </row>
    <row r="2139" spans="2:8" ht="12.75" x14ac:dyDescent="0.2">
      <c r="B2139"/>
      <c r="C2139"/>
      <c r="D2139"/>
      <c r="E2139"/>
      <c r="F2139"/>
      <c r="G2139"/>
      <c r="H2139"/>
    </row>
    <row r="2140" spans="2:8" ht="12.75" x14ac:dyDescent="0.2">
      <c r="B2140"/>
      <c r="C2140"/>
      <c r="D2140"/>
      <c r="E2140"/>
      <c r="F2140"/>
      <c r="G2140"/>
      <c r="H2140"/>
    </row>
    <row r="2141" spans="2:8" ht="12.75" x14ac:dyDescent="0.2">
      <c r="B2141"/>
      <c r="C2141"/>
      <c r="D2141"/>
      <c r="E2141"/>
      <c r="F2141"/>
      <c r="G2141"/>
      <c r="H2141"/>
    </row>
    <row r="2142" spans="2:8" ht="12.75" x14ac:dyDescent="0.2">
      <c r="B2142"/>
      <c r="C2142"/>
      <c r="D2142"/>
      <c r="E2142"/>
      <c r="F2142"/>
      <c r="G2142"/>
      <c r="H2142"/>
    </row>
    <row r="2143" spans="2:8" ht="12.75" x14ac:dyDescent="0.2">
      <c r="B2143"/>
      <c r="C2143"/>
      <c r="D2143"/>
      <c r="E2143"/>
      <c r="F2143"/>
      <c r="G2143"/>
      <c r="H2143"/>
    </row>
    <row r="2144" spans="2:8" ht="12.75" x14ac:dyDescent="0.2">
      <c r="B2144"/>
      <c r="C2144"/>
      <c r="D2144"/>
      <c r="E2144"/>
      <c r="F2144"/>
      <c r="G2144"/>
      <c r="H2144"/>
    </row>
    <row r="2145" spans="2:8" ht="12.75" x14ac:dyDescent="0.2">
      <c r="B2145"/>
      <c r="C2145"/>
      <c r="D2145"/>
      <c r="E2145"/>
      <c r="F2145"/>
      <c r="G2145"/>
      <c r="H2145"/>
    </row>
    <row r="2146" spans="2:8" ht="12.75" x14ac:dyDescent="0.2">
      <c r="B2146"/>
      <c r="C2146"/>
      <c r="D2146"/>
      <c r="E2146"/>
      <c r="F2146"/>
      <c r="G2146"/>
      <c r="H2146"/>
    </row>
    <row r="2147" spans="2:8" ht="12.75" x14ac:dyDescent="0.2">
      <c r="B2147"/>
      <c r="C2147"/>
      <c r="D2147"/>
      <c r="E2147"/>
      <c r="F2147"/>
      <c r="G2147"/>
      <c r="H2147"/>
    </row>
    <row r="2148" spans="2:8" ht="12.75" x14ac:dyDescent="0.2">
      <c r="B2148"/>
      <c r="C2148"/>
      <c r="D2148"/>
      <c r="E2148"/>
      <c r="F2148"/>
      <c r="G2148"/>
      <c r="H2148"/>
    </row>
    <row r="2149" spans="2:8" ht="12.75" x14ac:dyDescent="0.2">
      <c r="B2149"/>
      <c r="C2149"/>
      <c r="D2149"/>
      <c r="E2149"/>
      <c r="F2149"/>
      <c r="G2149"/>
      <c r="H2149"/>
    </row>
    <row r="2150" spans="2:8" ht="12.75" x14ac:dyDescent="0.2">
      <c r="B2150"/>
      <c r="C2150"/>
      <c r="D2150"/>
      <c r="E2150"/>
      <c r="F2150"/>
      <c r="G2150"/>
      <c r="H2150"/>
    </row>
    <row r="2151" spans="2:8" ht="12.75" x14ac:dyDescent="0.2">
      <c r="B2151"/>
      <c r="C2151"/>
      <c r="D2151"/>
      <c r="E2151"/>
      <c r="F2151"/>
      <c r="G2151"/>
      <c r="H2151"/>
    </row>
    <row r="2152" spans="2:8" ht="12.75" x14ac:dyDescent="0.2">
      <c r="B2152"/>
      <c r="C2152"/>
      <c r="D2152"/>
      <c r="E2152"/>
      <c r="F2152"/>
      <c r="G2152"/>
      <c r="H2152"/>
    </row>
    <row r="2153" spans="2:8" ht="12.75" x14ac:dyDescent="0.2">
      <c r="B2153"/>
      <c r="C2153"/>
      <c r="D2153"/>
      <c r="E2153"/>
      <c r="F2153"/>
      <c r="G2153"/>
      <c r="H2153"/>
    </row>
    <row r="2154" spans="2:8" ht="12.75" x14ac:dyDescent="0.2">
      <c r="B2154"/>
      <c r="C2154"/>
      <c r="D2154"/>
      <c r="E2154"/>
      <c r="F2154"/>
      <c r="G2154"/>
      <c r="H2154"/>
    </row>
    <row r="2155" spans="2:8" ht="12.75" x14ac:dyDescent="0.2">
      <c r="B2155"/>
      <c r="C2155"/>
      <c r="D2155"/>
      <c r="E2155"/>
      <c r="F2155"/>
      <c r="G2155"/>
      <c r="H2155"/>
    </row>
    <row r="2156" spans="2:8" ht="12.75" x14ac:dyDescent="0.2">
      <c r="B2156"/>
      <c r="C2156"/>
      <c r="D2156"/>
      <c r="E2156"/>
      <c r="F2156"/>
      <c r="G2156"/>
      <c r="H2156"/>
    </row>
    <row r="2157" spans="2:8" ht="12.75" x14ac:dyDescent="0.2">
      <c r="B2157"/>
      <c r="C2157"/>
      <c r="D2157"/>
      <c r="E2157"/>
      <c r="F2157"/>
      <c r="G2157"/>
      <c r="H2157"/>
    </row>
    <row r="2158" spans="2:8" ht="12.75" x14ac:dyDescent="0.2">
      <c r="B2158"/>
      <c r="C2158"/>
      <c r="D2158"/>
      <c r="E2158"/>
      <c r="F2158"/>
      <c r="G2158"/>
      <c r="H2158"/>
    </row>
    <row r="2159" spans="2:8" ht="12.75" x14ac:dyDescent="0.2">
      <c r="B2159"/>
      <c r="C2159"/>
      <c r="D2159"/>
      <c r="E2159"/>
      <c r="F2159"/>
      <c r="G2159"/>
      <c r="H2159"/>
    </row>
    <row r="2160" spans="2:8" ht="12.75" x14ac:dyDescent="0.2">
      <c r="B2160"/>
      <c r="C2160"/>
      <c r="D2160"/>
      <c r="E2160"/>
      <c r="F2160"/>
      <c r="G2160"/>
      <c r="H2160"/>
    </row>
    <row r="2161" spans="2:8" ht="12.75" x14ac:dyDescent="0.2">
      <c r="B2161"/>
      <c r="C2161"/>
      <c r="D2161"/>
      <c r="E2161"/>
      <c r="F2161"/>
      <c r="G2161"/>
      <c r="H2161"/>
    </row>
    <row r="2162" spans="2:8" ht="12.75" x14ac:dyDescent="0.2">
      <c r="B2162"/>
      <c r="C2162"/>
      <c r="D2162"/>
      <c r="E2162"/>
      <c r="F2162"/>
      <c r="G2162"/>
      <c r="H2162"/>
    </row>
    <row r="2163" spans="2:8" ht="12.75" x14ac:dyDescent="0.2">
      <c r="B2163"/>
      <c r="C2163"/>
      <c r="D2163"/>
      <c r="E2163"/>
      <c r="F2163"/>
      <c r="G2163"/>
      <c r="H2163"/>
    </row>
    <row r="2164" spans="2:8" ht="12.75" x14ac:dyDescent="0.2">
      <c r="B2164"/>
      <c r="C2164"/>
      <c r="D2164"/>
      <c r="E2164"/>
      <c r="F2164"/>
      <c r="G2164"/>
      <c r="H2164"/>
    </row>
    <row r="2165" spans="2:8" ht="12.75" x14ac:dyDescent="0.2">
      <c r="B2165"/>
      <c r="C2165"/>
      <c r="D2165"/>
      <c r="E2165"/>
      <c r="F2165"/>
      <c r="G2165"/>
      <c r="H2165"/>
    </row>
    <row r="2166" spans="2:8" ht="12.75" x14ac:dyDescent="0.2">
      <c r="B2166"/>
      <c r="C2166"/>
      <c r="D2166"/>
      <c r="E2166"/>
      <c r="F2166"/>
      <c r="G2166"/>
      <c r="H2166"/>
    </row>
    <row r="2167" spans="2:8" ht="12.75" x14ac:dyDescent="0.2">
      <c r="B2167"/>
      <c r="C2167"/>
      <c r="D2167"/>
      <c r="E2167"/>
      <c r="F2167"/>
      <c r="G2167"/>
      <c r="H2167"/>
    </row>
    <row r="2168" spans="2:8" ht="12.75" x14ac:dyDescent="0.2">
      <c r="B2168"/>
      <c r="C2168"/>
      <c r="D2168"/>
      <c r="E2168"/>
      <c r="F2168"/>
      <c r="G2168"/>
      <c r="H2168"/>
    </row>
    <row r="2169" spans="2:8" ht="12.75" x14ac:dyDescent="0.2">
      <c r="B2169"/>
      <c r="C2169"/>
      <c r="D2169"/>
      <c r="E2169"/>
      <c r="F2169"/>
      <c r="G2169"/>
      <c r="H2169"/>
    </row>
    <row r="2170" spans="2:8" ht="12.75" x14ac:dyDescent="0.2">
      <c r="B2170"/>
      <c r="C2170"/>
      <c r="D2170"/>
      <c r="E2170"/>
      <c r="F2170"/>
      <c r="G2170"/>
      <c r="H2170"/>
    </row>
    <row r="2171" spans="2:8" ht="12.75" x14ac:dyDescent="0.2">
      <c r="B2171"/>
      <c r="C2171"/>
      <c r="D2171"/>
      <c r="E2171"/>
      <c r="F2171"/>
      <c r="G2171"/>
      <c r="H2171"/>
    </row>
    <row r="2172" spans="2:8" ht="12.75" x14ac:dyDescent="0.2">
      <c r="B2172"/>
      <c r="C2172"/>
      <c r="D2172"/>
      <c r="E2172"/>
      <c r="F2172"/>
      <c r="G2172"/>
      <c r="H2172"/>
    </row>
    <row r="2173" spans="2:8" ht="12.75" x14ac:dyDescent="0.2">
      <c r="B2173"/>
      <c r="C2173"/>
      <c r="D2173"/>
      <c r="E2173"/>
      <c r="F2173"/>
      <c r="G2173"/>
      <c r="H2173"/>
    </row>
    <row r="2174" spans="2:8" ht="12.75" x14ac:dyDescent="0.2">
      <c r="B2174"/>
      <c r="C2174"/>
      <c r="D2174"/>
      <c r="E2174"/>
      <c r="F2174"/>
      <c r="G2174"/>
      <c r="H2174"/>
    </row>
    <row r="2175" spans="2:8" ht="12.75" x14ac:dyDescent="0.2">
      <c r="B2175"/>
      <c r="C2175"/>
      <c r="D2175"/>
      <c r="E2175"/>
      <c r="F2175"/>
      <c r="G2175"/>
      <c r="H2175"/>
    </row>
    <row r="2176" spans="2:8" ht="12.75" x14ac:dyDescent="0.2">
      <c r="B2176"/>
      <c r="C2176"/>
      <c r="D2176"/>
      <c r="E2176"/>
      <c r="F2176"/>
      <c r="G2176"/>
      <c r="H2176"/>
    </row>
    <row r="2177" spans="2:8" ht="12.75" x14ac:dyDescent="0.2">
      <c r="B2177"/>
      <c r="C2177"/>
      <c r="D2177"/>
      <c r="E2177"/>
      <c r="F2177"/>
      <c r="G2177"/>
      <c r="H2177"/>
    </row>
    <row r="2178" spans="2:8" ht="12.75" x14ac:dyDescent="0.2">
      <c r="B2178"/>
      <c r="C2178"/>
      <c r="D2178"/>
      <c r="E2178"/>
      <c r="F2178"/>
      <c r="G2178"/>
      <c r="H2178"/>
    </row>
    <row r="2179" spans="2:8" ht="12.75" x14ac:dyDescent="0.2">
      <c r="B2179"/>
      <c r="C2179"/>
      <c r="D2179"/>
      <c r="E2179"/>
      <c r="F2179"/>
      <c r="G2179"/>
      <c r="H2179"/>
    </row>
    <row r="2180" spans="2:8" ht="12.75" x14ac:dyDescent="0.2">
      <c r="B2180"/>
      <c r="C2180"/>
      <c r="D2180"/>
      <c r="E2180"/>
      <c r="F2180"/>
      <c r="G2180"/>
      <c r="H2180"/>
    </row>
    <row r="2181" spans="2:8" ht="12.75" x14ac:dyDescent="0.2">
      <c r="B2181"/>
      <c r="C2181"/>
      <c r="D2181"/>
      <c r="E2181"/>
      <c r="F2181"/>
      <c r="G2181"/>
      <c r="H2181"/>
    </row>
    <row r="2182" spans="2:8" ht="12.75" x14ac:dyDescent="0.2">
      <c r="B2182"/>
      <c r="C2182"/>
      <c r="D2182"/>
      <c r="E2182"/>
      <c r="F2182"/>
      <c r="G2182"/>
      <c r="H2182"/>
    </row>
    <row r="2183" spans="2:8" ht="12.75" x14ac:dyDescent="0.2">
      <c r="B2183"/>
      <c r="C2183"/>
      <c r="D2183"/>
      <c r="E2183"/>
      <c r="F2183"/>
      <c r="G2183"/>
      <c r="H2183"/>
    </row>
    <row r="2184" spans="2:8" ht="12.75" x14ac:dyDescent="0.2">
      <c r="B2184"/>
      <c r="C2184"/>
      <c r="D2184"/>
      <c r="E2184"/>
      <c r="F2184"/>
      <c r="G2184"/>
      <c r="H2184"/>
    </row>
    <row r="2185" spans="2:8" ht="12.75" x14ac:dyDescent="0.2">
      <c r="B2185"/>
      <c r="C2185"/>
      <c r="D2185"/>
      <c r="E2185"/>
      <c r="F2185"/>
      <c r="G2185"/>
      <c r="H2185"/>
    </row>
    <row r="2186" spans="2:8" ht="12.75" x14ac:dyDescent="0.2">
      <c r="B2186"/>
      <c r="C2186"/>
      <c r="D2186"/>
      <c r="E2186"/>
      <c r="F2186"/>
      <c r="G2186"/>
      <c r="H2186"/>
    </row>
    <row r="2187" spans="2:8" ht="12.75" x14ac:dyDescent="0.2">
      <c r="B2187"/>
      <c r="C2187"/>
      <c r="D2187"/>
      <c r="E2187"/>
      <c r="F2187"/>
      <c r="G2187"/>
      <c r="H2187"/>
    </row>
    <row r="2188" spans="2:8" ht="12.75" x14ac:dyDescent="0.2">
      <c r="B2188"/>
      <c r="C2188"/>
      <c r="D2188"/>
      <c r="E2188"/>
      <c r="F2188"/>
      <c r="G2188"/>
      <c r="H2188"/>
    </row>
    <row r="2189" spans="2:8" ht="12.75" x14ac:dyDescent="0.2">
      <c r="B2189"/>
      <c r="C2189"/>
      <c r="D2189"/>
      <c r="E2189"/>
      <c r="F2189"/>
      <c r="G2189"/>
      <c r="H2189"/>
    </row>
    <row r="2190" spans="2:8" ht="12.75" x14ac:dyDescent="0.2">
      <c r="B2190"/>
      <c r="C2190"/>
      <c r="D2190"/>
      <c r="E2190"/>
      <c r="F2190"/>
      <c r="G2190"/>
      <c r="H2190"/>
    </row>
    <row r="2191" spans="2:8" ht="12.75" x14ac:dyDescent="0.2">
      <c r="B2191"/>
      <c r="C2191"/>
      <c r="D2191"/>
      <c r="E2191"/>
      <c r="F2191"/>
      <c r="G2191"/>
      <c r="H2191"/>
    </row>
    <row r="2192" spans="2:8" ht="12.75" x14ac:dyDescent="0.2">
      <c r="B2192"/>
      <c r="C2192"/>
      <c r="D2192"/>
      <c r="E2192"/>
      <c r="F2192"/>
      <c r="G2192"/>
      <c r="H2192"/>
    </row>
    <row r="2193" spans="2:8" ht="12.75" x14ac:dyDescent="0.2">
      <c r="B2193"/>
      <c r="C2193"/>
      <c r="D2193"/>
      <c r="E2193"/>
      <c r="F2193"/>
      <c r="G2193"/>
      <c r="H2193"/>
    </row>
    <row r="2194" spans="2:8" ht="12.75" x14ac:dyDescent="0.2">
      <c r="B2194"/>
      <c r="C2194"/>
      <c r="D2194"/>
      <c r="E2194"/>
      <c r="F2194"/>
      <c r="G2194"/>
      <c r="H2194"/>
    </row>
    <row r="2195" spans="2:8" ht="12.75" x14ac:dyDescent="0.2">
      <c r="B2195"/>
      <c r="C2195"/>
      <c r="D2195"/>
      <c r="E2195"/>
      <c r="F2195"/>
      <c r="G2195"/>
      <c r="H2195"/>
    </row>
    <row r="2196" spans="2:8" ht="12.75" x14ac:dyDescent="0.2">
      <c r="B2196"/>
      <c r="C2196"/>
      <c r="D2196"/>
      <c r="E2196"/>
      <c r="F2196"/>
      <c r="G2196"/>
      <c r="H2196"/>
    </row>
    <row r="2197" spans="2:8" ht="12.75" x14ac:dyDescent="0.2">
      <c r="B2197"/>
      <c r="C2197"/>
      <c r="D2197"/>
      <c r="E2197"/>
      <c r="F2197"/>
      <c r="G2197"/>
      <c r="H2197"/>
    </row>
    <row r="2198" spans="2:8" ht="12.75" x14ac:dyDescent="0.2">
      <c r="B2198"/>
      <c r="C2198"/>
      <c r="D2198"/>
      <c r="E2198"/>
      <c r="F2198"/>
      <c r="G2198"/>
      <c r="H2198"/>
    </row>
    <row r="2199" spans="2:8" ht="12.75" x14ac:dyDescent="0.2">
      <c r="B2199"/>
      <c r="C2199"/>
      <c r="D2199"/>
      <c r="E2199"/>
      <c r="F2199"/>
      <c r="G2199"/>
      <c r="H2199"/>
    </row>
    <row r="2200" spans="2:8" ht="12.75" x14ac:dyDescent="0.2">
      <c r="B2200"/>
      <c r="C2200"/>
      <c r="D2200"/>
      <c r="E2200"/>
      <c r="F2200"/>
      <c r="G2200"/>
      <c r="H2200"/>
    </row>
    <row r="2201" spans="2:8" ht="12.75" x14ac:dyDescent="0.2">
      <c r="B2201"/>
      <c r="C2201"/>
      <c r="D2201"/>
      <c r="E2201"/>
      <c r="F2201"/>
      <c r="G2201"/>
      <c r="H2201"/>
    </row>
    <row r="2202" spans="2:8" ht="12.75" x14ac:dyDescent="0.2">
      <c r="B2202"/>
      <c r="C2202"/>
      <c r="D2202"/>
      <c r="E2202"/>
      <c r="F2202"/>
      <c r="G2202"/>
      <c r="H2202"/>
    </row>
    <row r="2203" spans="2:8" ht="12.75" x14ac:dyDescent="0.2">
      <c r="B2203"/>
      <c r="C2203"/>
      <c r="D2203"/>
      <c r="E2203"/>
      <c r="F2203"/>
      <c r="G2203"/>
      <c r="H2203"/>
    </row>
    <row r="2204" spans="2:8" ht="12.75" x14ac:dyDescent="0.2">
      <c r="B2204"/>
      <c r="C2204"/>
      <c r="D2204"/>
      <c r="E2204"/>
      <c r="F2204"/>
      <c r="G2204"/>
      <c r="H2204"/>
    </row>
    <row r="2205" spans="2:8" ht="12.75" x14ac:dyDescent="0.2">
      <c r="B2205"/>
      <c r="C2205"/>
      <c r="D2205"/>
      <c r="E2205"/>
      <c r="F2205"/>
      <c r="G2205"/>
      <c r="H2205"/>
    </row>
    <row r="2206" spans="2:8" ht="12.75" x14ac:dyDescent="0.2">
      <c r="B2206"/>
      <c r="C2206"/>
      <c r="D2206"/>
      <c r="E2206"/>
      <c r="F2206"/>
      <c r="G2206"/>
      <c r="H2206"/>
    </row>
    <row r="2207" spans="2:8" ht="12.75" x14ac:dyDescent="0.2">
      <c r="B2207"/>
      <c r="C2207"/>
      <c r="D2207"/>
      <c r="E2207"/>
      <c r="F2207"/>
      <c r="G2207"/>
      <c r="H2207"/>
    </row>
    <row r="2208" spans="2:8" ht="12.75" x14ac:dyDescent="0.2">
      <c r="B2208"/>
      <c r="C2208"/>
      <c r="D2208"/>
      <c r="E2208"/>
      <c r="F2208"/>
      <c r="G2208"/>
      <c r="H2208"/>
    </row>
    <row r="2209" spans="2:8" ht="12.75" x14ac:dyDescent="0.2">
      <c r="B2209"/>
      <c r="C2209"/>
      <c r="D2209"/>
      <c r="E2209"/>
      <c r="F2209"/>
      <c r="G2209"/>
      <c r="H2209"/>
    </row>
    <row r="2210" spans="2:8" ht="12.75" x14ac:dyDescent="0.2">
      <c r="B2210"/>
      <c r="C2210"/>
      <c r="D2210"/>
      <c r="E2210"/>
      <c r="F2210"/>
      <c r="G2210"/>
      <c r="H2210"/>
    </row>
    <row r="2211" spans="2:8" ht="12.75" x14ac:dyDescent="0.2">
      <c r="B2211"/>
      <c r="C2211"/>
      <c r="D2211"/>
      <c r="E2211"/>
      <c r="F2211"/>
      <c r="G2211"/>
      <c r="H2211"/>
    </row>
    <row r="2212" spans="2:8" ht="12.75" x14ac:dyDescent="0.2">
      <c r="B2212"/>
      <c r="C2212"/>
      <c r="D2212"/>
      <c r="E2212"/>
      <c r="F2212"/>
      <c r="G2212"/>
      <c r="H2212"/>
    </row>
    <row r="2213" spans="2:8" ht="12.75" x14ac:dyDescent="0.2">
      <c r="B2213"/>
      <c r="C2213"/>
      <c r="D2213"/>
      <c r="E2213"/>
      <c r="F2213"/>
      <c r="G2213"/>
      <c r="H2213"/>
    </row>
    <row r="2214" spans="2:8" ht="12.75" x14ac:dyDescent="0.2">
      <c r="B2214"/>
      <c r="C2214"/>
      <c r="D2214"/>
      <c r="E2214"/>
      <c r="F2214"/>
      <c r="G2214"/>
      <c r="H2214"/>
    </row>
    <row r="2215" spans="2:8" ht="12.75" x14ac:dyDescent="0.2">
      <c r="B2215"/>
      <c r="C2215"/>
      <c r="D2215"/>
      <c r="E2215"/>
      <c r="F2215"/>
      <c r="G2215"/>
      <c r="H2215"/>
    </row>
    <row r="2216" spans="2:8" ht="12.75" x14ac:dyDescent="0.2">
      <c r="B2216"/>
      <c r="C2216"/>
      <c r="D2216"/>
      <c r="E2216"/>
      <c r="F2216"/>
      <c r="G2216"/>
      <c r="H2216"/>
    </row>
    <row r="2217" spans="2:8" ht="12.75" x14ac:dyDescent="0.2">
      <c r="B2217"/>
      <c r="C2217"/>
      <c r="D2217"/>
      <c r="E2217"/>
      <c r="F2217"/>
      <c r="G2217"/>
      <c r="H2217"/>
    </row>
    <row r="2218" spans="2:8" ht="12.75" x14ac:dyDescent="0.2">
      <c r="B2218"/>
      <c r="C2218"/>
      <c r="D2218"/>
      <c r="E2218"/>
      <c r="F2218"/>
      <c r="G2218"/>
      <c r="H2218"/>
    </row>
    <row r="2219" spans="2:8" ht="12.75" x14ac:dyDescent="0.2">
      <c r="B2219"/>
      <c r="C2219"/>
      <c r="D2219"/>
      <c r="E2219"/>
      <c r="F2219"/>
      <c r="G2219"/>
      <c r="H2219"/>
    </row>
    <row r="2220" spans="2:8" ht="12.75" x14ac:dyDescent="0.2">
      <c r="B2220"/>
      <c r="C2220"/>
      <c r="D2220"/>
      <c r="E2220"/>
      <c r="F2220"/>
      <c r="G2220"/>
      <c r="H2220"/>
    </row>
    <row r="2221" spans="2:8" ht="12.75" x14ac:dyDescent="0.2">
      <c r="B2221"/>
      <c r="C2221"/>
      <c r="D2221"/>
      <c r="E2221"/>
      <c r="F2221"/>
      <c r="G2221"/>
      <c r="H2221"/>
    </row>
    <row r="2222" spans="2:8" ht="12.75" x14ac:dyDescent="0.2">
      <c r="B2222"/>
      <c r="C2222"/>
      <c r="D2222"/>
      <c r="E2222"/>
      <c r="F2222"/>
      <c r="G2222"/>
      <c r="H2222"/>
    </row>
    <row r="2223" spans="2:8" ht="12.75" x14ac:dyDescent="0.2">
      <c r="B2223"/>
      <c r="C2223"/>
      <c r="D2223"/>
      <c r="E2223"/>
      <c r="F2223"/>
      <c r="G2223"/>
      <c r="H2223"/>
    </row>
    <row r="2224" spans="2:8" ht="12.75" x14ac:dyDescent="0.2">
      <c r="B2224"/>
      <c r="C2224"/>
      <c r="D2224"/>
      <c r="E2224"/>
      <c r="F2224"/>
      <c r="G2224"/>
      <c r="H2224"/>
    </row>
    <row r="2225" spans="2:8" ht="12.75" x14ac:dyDescent="0.2">
      <c r="B2225"/>
      <c r="C2225"/>
      <c r="D2225"/>
      <c r="E2225"/>
      <c r="F2225"/>
      <c r="G2225"/>
      <c r="H2225"/>
    </row>
    <row r="2226" spans="2:8" ht="12.75" x14ac:dyDescent="0.2">
      <c r="B2226"/>
      <c r="C2226"/>
      <c r="D2226"/>
      <c r="E2226"/>
      <c r="F2226"/>
      <c r="G2226"/>
      <c r="H2226"/>
    </row>
    <row r="2227" spans="2:8" ht="12.75" x14ac:dyDescent="0.2">
      <c r="B2227"/>
      <c r="C2227"/>
      <c r="D2227"/>
      <c r="E2227"/>
      <c r="F2227"/>
      <c r="G2227"/>
      <c r="H2227"/>
    </row>
    <row r="2228" spans="2:8" ht="12.75" x14ac:dyDescent="0.2">
      <c r="B2228"/>
      <c r="C2228"/>
      <c r="D2228"/>
      <c r="E2228"/>
      <c r="F2228"/>
      <c r="G2228"/>
      <c r="H2228"/>
    </row>
    <row r="2229" spans="2:8" ht="12.75" x14ac:dyDescent="0.2">
      <c r="B2229"/>
      <c r="C2229"/>
      <c r="D2229"/>
      <c r="E2229"/>
      <c r="F2229"/>
      <c r="G2229"/>
      <c r="H2229"/>
    </row>
    <row r="2230" spans="2:8" ht="12.75" x14ac:dyDescent="0.2">
      <c r="B2230"/>
      <c r="C2230"/>
      <c r="D2230"/>
      <c r="E2230"/>
      <c r="F2230"/>
      <c r="G2230"/>
      <c r="H2230"/>
    </row>
    <row r="2231" spans="2:8" ht="12.75" x14ac:dyDescent="0.2">
      <c r="B2231"/>
      <c r="C2231"/>
      <c r="D2231"/>
      <c r="E2231"/>
      <c r="F2231"/>
      <c r="G2231"/>
      <c r="H2231"/>
    </row>
    <row r="2232" spans="2:8" ht="12.75" x14ac:dyDescent="0.2">
      <c r="B2232"/>
      <c r="C2232"/>
      <c r="D2232"/>
      <c r="E2232"/>
      <c r="F2232"/>
      <c r="G2232"/>
      <c r="H2232"/>
    </row>
    <row r="2233" spans="2:8" ht="12.75" x14ac:dyDescent="0.2">
      <c r="B2233"/>
      <c r="C2233"/>
      <c r="D2233"/>
      <c r="E2233"/>
      <c r="F2233"/>
      <c r="G2233"/>
      <c r="H2233"/>
    </row>
    <row r="2234" spans="2:8" ht="12.75" x14ac:dyDescent="0.2">
      <c r="B2234"/>
      <c r="C2234"/>
      <c r="D2234"/>
      <c r="E2234"/>
      <c r="F2234"/>
      <c r="G2234"/>
      <c r="H2234"/>
    </row>
    <row r="2235" spans="2:8" ht="12.75" x14ac:dyDescent="0.2">
      <c r="B2235"/>
      <c r="C2235"/>
      <c r="D2235"/>
      <c r="E2235"/>
      <c r="F2235"/>
      <c r="G2235"/>
      <c r="H2235"/>
    </row>
    <row r="2236" spans="2:8" ht="12.75" x14ac:dyDescent="0.2">
      <c r="B2236"/>
      <c r="C2236"/>
      <c r="D2236"/>
      <c r="E2236"/>
      <c r="F2236"/>
      <c r="G2236"/>
      <c r="H2236"/>
    </row>
    <row r="2237" spans="2:8" ht="12.75" x14ac:dyDescent="0.2">
      <c r="B2237"/>
      <c r="C2237"/>
      <c r="D2237"/>
      <c r="E2237"/>
      <c r="F2237"/>
      <c r="G2237"/>
      <c r="H2237"/>
    </row>
    <row r="2238" spans="2:8" ht="12.75" x14ac:dyDescent="0.2">
      <c r="B2238"/>
      <c r="C2238"/>
      <c r="D2238"/>
      <c r="E2238"/>
      <c r="F2238"/>
      <c r="G2238"/>
      <c r="H2238"/>
    </row>
    <row r="2239" spans="2:8" ht="12.75" x14ac:dyDescent="0.2">
      <c r="B2239"/>
      <c r="C2239"/>
      <c r="D2239"/>
      <c r="E2239"/>
      <c r="F2239"/>
      <c r="G2239"/>
      <c r="H2239"/>
    </row>
    <row r="2240" spans="2:8" ht="12.75" x14ac:dyDescent="0.2">
      <c r="B2240"/>
      <c r="C2240"/>
      <c r="D2240"/>
      <c r="E2240"/>
      <c r="F2240"/>
      <c r="G2240"/>
      <c r="H2240"/>
    </row>
    <row r="2241" spans="2:8" ht="12.75" x14ac:dyDescent="0.2">
      <c r="B2241"/>
      <c r="C2241"/>
      <c r="D2241"/>
      <c r="E2241"/>
      <c r="F2241"/>
      <c r="G2241"/>
      <c r="H2241"/>
    </row>
    <row r="2242" spans="2:8" ht="12.75" x14ac:dyDescent="0.2">
      <c r="B2242"/>
      <c r="C2242"/>
      <c r="D2242"/>
      <c r="E2242"/>
      <c r="F2242"/>
      <c r="G2242"/>
      <c r="H2242"/>
    </row>
    <row r="2243" spans="2:8" ht="12.75" x14ac:dyDescent="0.2">
      <c r="B2243"/>
      <c r="C2243"/>
      <c r="D2243"/>
      <c r="E2243"/>
      <c r="F2243"/>
      <c r="G2243"/>
      <c r="H2243"/>
    </row>
    <row r="2244" spans="2:8" ht="12.75" x14ac:dyDescent="0.2">
      <c r="B2244"/>
      <c r="C2244"/>
      <c r="D2244"/>
      <c r="E2244"/>
      <c r="F2244"/>
      <c r="G2244"/>
      <c r="H2244"/>
    </row>
    <row r="2245" spans="2:8" ht="12.75" x14ac:dyDescent="0.2">
      <c r="B2245"/>
      <c r="C2245"/>
      <c r="D2245"/>
      <c r="E2245"/>
      <c r="F2245"/>
      <c r="G2245"/>
      <c r="H2245"/>
    </row>
    <row r="2246" spans="2:8" ht="12.75" x14ac:dyDescent="0.2">
      <c r="B2246"/>
      <c r="C2246"/>
      <c r="D2246"/>
      <c r="E2246"/>
      <c r="F2246"/>
      <c r="G2246"/>
      <c r="H2246"/>
    </row>
    <row r="2247" spans="2:8" ht="12.75" x14ac:dyDescent="0.2">
      <c r="B2247"/>
      <c r="C2247"/>
      <c r="D2247"/>
      <c r="E2247"/>
      <c r="F2247"/>
      <c r="G2247"/>
      <c r="H2247"/>
    </row>
    <row r="2248" spans="2:8" ht="12.75" x14ac:dyDescent="0.2">
      <c r="B2248"/>
      <c r="C2248"/>
      <c r="D2248"/>
      <c r="E2248"/>
      <c r="F2248"/>
      <c r="G2248"/>
      <c r="H2248"/>
    </row>
    <row r="2249" spans="2:8" ht="12.75" x14ac:dyDescent="0.2">
      <c r="B2249"/>
      <c r="C2249"/>
      <c r="D2249"/>
      <c r="E2249"/>
      <c r="F2249"/>
      <c r="G2249"/>
      <c r="H2249"/>
    </row>
    <row r="2250" spans="2:8" ht="12.75" x14ac:dyDescent="0.2">
      <c r="B2250"/>
      <c r="C2250"/>
      <c r="D2250"/>
      <c r="E2250"/>
      <c r="F2250"/>
      <c r="G2250"/>
      <c r="H2250"/>
    </row>
    <row r="2251" spans="2:8" ht="12.75" x14ac:dyDescent="0.2">
      <c r="B2251"/>
      <c r="C2251"/>
      <c r="D2251"/>
      <c r="E2251"/>
      <c r="F2251"/>
      <c r="G2251"/>
      <c r="H2251"/>
    </row>
    <row r="2252" spans="2:8" ht="12.75" x14ac:dyDescent="0.2">
      <c r="B2252"/>
      <c r="C2252"/>
      <c r="D2252"/>
      <c r="E2252"/>
      <c r="F2252"/>
      <c r="G2252"/>
      <c r="H2252"/>
    </row>
    <row r="2253" spans="2:8" ht="12.75" x14ac:dyDescent="0.2">
      <c r="B2253"/>
      <c r="C2253"/>
      <c r="D2253"/>
      <c r="E2253"/>
      <c r="F2253"/>
      <c r="G2253"/>
      <c r="H2253"/>
    </row>
    <row r="2254" spans="2:8" ht="12.75" x14ac:dyDescent="0.2">
      <c r="B2254"/>
      <c r="C2254"/>
      <c r="D2254"/>
      <c r="E2254"/>
      <c r="F2254"/>
      <c r="G2254"/>
      <c r="H2254"/>
    </row>
    <row r="2255" spans="2:8" ht="12.75" x14ac:dyDescent="0.2">
      <c r="B2255"/>
      <c r="C2255"/>
      <c r="D2255"/>
      <c r="E2255"/>
      <c r="F2255"/>
      <c r="G2255"/>
      <c r="H2255"/>
    </row>
    <row r="2256" spans="2:8" ht="12.75" x14ac:dyDescent="0.2">
      <c r="B2256"/>
      <c r="C2256"/>
      <c r="D2256"/>
      <c r="E2256"/>
      <c r="F2256"/>
      <c r="G2256"/>
      <c r="H2256"/>
    </row>
    <row r="2257" spans="2:8" ht="12.75" x14ac:dyDescent="0.2">
      <c r="B2257"/>
      <c r="C2257"/>
      <c r="D2257"/>
      <c r="E2257"/>
      <c r="F2257"/>
      <c r="G2257"/>
      <c r="H2257"/>
    </row>
    <row r="2258" spans="2:8" ht="12.75" x14ac:dyDescent="0.2">
      <c r="B2258"/>
      <c r="C2258"/>
      <c r="D2258"/>
      <c r="E2258"/>
      <c r="F2258"/>
      <c r="G2258"/>
      <c r="H2258"/>
    </row>
    <row r="2259" spans="2:8" ht="12.75" x14ac:dyDescent="0.2">
      <c r="B2259"/>
      <c r="C2259"/>
      <c r="D2259"/>
      <c r="E2259"/>
      <c r="F2259"/>
      <c r="G2259"/>
      <c r="H2259"/>
    </row>
    <row r="2260" spans="2:8" ht="12.75" x14ac:dyDescent="0.2">
      <c r="B2260"/>
      <c r="C2260"/>
      <c r="D2260"/>
      <c r="E2260"/>
      <c r="F2260"/>
      <c r="G2260"/>
      <c r="H2260"/>
    </row>
    <row r="2261" spans="2:8" ht="12.75" x14ac:dyDescent="0.2">
      <c r="B2261"/>
      <c r="C2261"/>
      <c r="D2261"/>
      <c r="E2261"/>
      <c r="F2261"/>
      <c r="G2261"/>
      <c r="H2261"/>
    </row>
    <row r="2262" spans="2:8" ht="12.75" x14ac:dyDescent="0.2">
      <c r="B2262"/>
      <c r="C2262"/>
      <c r="D2262"/>
      <c r="E2262"/>
      <c r="F2262"/>
      <c r="G2262"/>
      <c r="H2262"/>
    </row>
    <row r="2263" spans="2:8" ht="12.75" x14ac:dyDescent="0.2">
      <c r="B2263"/>
      <c r="C2263"/>
      <c r="D2263"/>
      <c r="E2263"/>
      <c r="F2263"/>
      <c r="G2263"/>
      <c r="H2263"/>
    </row>
    <row r="2264" spans="2:8" ht="12.75" x14ac:dyDescent="0.2">
      <c r="B2264"/>
      <c r="C2264"/>
      <c r="D2264"/>
      <c r="E2264"/>
      <c r="F2264"/>
      <c r="G2264"/>
      <c r="H2264"/>
    </row>
    <row r="2265" spans="2:8" ht="12.75" x14ac:dyDescent="0.2">
      <c r="B2265"/>
      <c r="C2265"/>
      <c r="D2265"/>
      <c r="E2265"/>
      <c r="F2265"/>
      <c r="G2265"/>
      <c r="H2265"/>
    </row>
    <row r="2266" spans="2:8" ht="12.75" x14ac:dyDescent="0.2">
      <c r="B2266"/>
      <c r="C2266"/>
      <c r="D2266"/>
      <c r="E2266"/>
      <c r="F2266"/>
      <c r="G2266"/>
      <c r="H2266"/>
    </row>
    <row r="2267" spans="2:8" ht="12.75" x14ac:dyDescent="0.2">
      <c r="B2267"/>
      <c r="C2267"/>
      <c r="D2267"/>
      <c r="E2267"/>
      <c r="F2267"/>
      <c r="G2267"/>
      <c r="H2267"/>
    </row>
    <row r="2268" spans="2:8" ht="12.75" x14ac:dyDescent="0.2">
      <c r="B2268"/>
      <c r="C2268"/>
      <c r="D2268"/>
      <c r="E2268"/>
      <c r="F2268"/>
      <c r="G2268"/>
      <c r="H2268"/>
    </row>
    <row r="2269" spans="2:8" ht="12.75" x14ac:dyDescent="0.2">
      <c r="B2269"/>
      <c r="C2269"/>
      <c r="D2269"/>
      <c r="E2269"/>
      <c r="F2269"/>
      <c r="G2269"/>
      <c r="H2269"/>
    </row>
    <row r="2270" spans="2:8" ht="12.75" x14ac:dyDescent="0.2">
      <c r="B2270"/>
      <c r="C2270"/>
      <c r="D2270"/>
      <c r="E2270"/>
      <c r="F2270"/>
      <c r="G2270"/>
      <c r="H2270"/>
    </row>
    <row r="2271" spans="2:8" ht="12.75" x14ac:dyDescent="0.2">
      <c r="B2271"/>
      <c r="C2271"/>
      <c r="D2271"/>
      <c r="E2271"/>
      <c r="F2271"/>
      <c r="G2271"/>
      <c r="H2271"/>
    </row>
    <row r="2272" spans="2:8" ht="12.75" x14ac:dyDescent="0.2">
      <c r="B2272"/>
      <c r="C2272"/>
      <c r="D2272"/>
      <c r="E2272"/>
      <c r="F2272"/>
      <c r="G2272"/>
      <c r="H2272"/>
    </row>
    <row r="2273" spans="2:8" ht="12.75" x14ac:dyDescent="0.2">
      <c r="B2273"/>
      <c r="C2273"/>
      <c r="D2273"/>
      <c r="E2273"/>
      <c r="F2273"/>
      <c r="G2273"/>
      <c r="H2273"/>
    </row>
    <row r="2274" spans="2:8" ht="12.75" x14ac:dyDescent="0.2">
      <c r="B2274"/>
      <c r="C2274"/>
      <c r="D2274"/>
      <c r="E2274"/>
      <c r="F2274"/>
      <c r="G2274"/>
      <c r="H2274"/>
    </row>
    <row r="2275" spans="2:8" ht="12.75" x14ac:dyDescent="0.2">
      <c r="B2275"/>
      <c r="C2275"/>
      <c r="D2275"/>
      <c r="E2275"/>
      <c r="F2275"/>
      <c r="G2275"/>
      <c r="H2275"/>
    </row>
    <row r="2276" spans="2:8" ht="12.75" x14ac:dyDescent="0.2">
      <c r="B2276"/>
      <c r="C2276"/>
      <c r="D2276"/>
      <c r="E2276"/>
      <c r="F2276"/>
      <c r="G2276"/>
      <c r="H2276"/>
    </row>
    <row r="2277" spans="2:8" ht="12.75" x14ac:dyDescent="0.2">
      <c r="B2277"/>
      <c r="C2277"/>
      <c r="D2277"/>
      <c r="E2277"/>
      <c r="F2277"/>
      <c r="G2277"/>
      <c r="H2277"/>
    </row>
    <row r="2278" spans="2:8" ht="12.75" x14ac:dyDescent="0.2">
      <c r="B2278"/>
      <c r="C2278"/>
      <c r="D2278"/>
      <c r="E2278"/>
      <c r="F2278"/>
      <c r="G2278"/>
      <c r="H2278"/>
    </row>
    <row r="2279" spans="2:8" ht="12.75" x14ac:dyDescent="0.2">
      <c r="B2279"/>
      <c r="C2279"/>
      <c r="D2279"/>
      <c r="E2279"/>
      <c r="F2279"/>
      <c r="G2279"/>
      <c r="H2279"/>
    </row>
    <row r="2280" spans="2:8" ht="12.75" x14ac:dyDescent="0.2">
      <c r="B2280"/>
      <c r="C2280"/>
      <c r="D2280"/>
      <c r="E2280"/>
      <c r="F2280"/>
      <c r="G2280"/>
      <c r="H2280"/>
    </row>
    <row r="2281" spans="2:8" ht="12.75" x14ac:dyDescent="0.2">
      <c r="B2281"/>
      <c r="C2281"/>
      <c r="D2281"/>
      <c r="E2281"/>
      <c r="F2281"/>
      <c r="G2281"/>
      <c r="H2281"/>
    </row>
    <row r="2282" spans="2:8" ht="12.75" x14ac:dyDescent="0.2">
      <c r="B2282"/>
      <c r="C2282"/>
      <c r="D2282"/>
      <c r="E2282"/>
      <c r="F2282"/>
      <c r="G2282"/>
      <c r="H2282"/>
    </row>
    <row r="2283" spans="2:8" ht="12.75" x14ac:dyDescent="0.2">
      <c r="B2283"/>
      <c r="C2283"/>
      <c r="D2283"/>
      <c r="E2283"/>
      <c r="F2283"/>
      <c r="G2283"/>
      <c r="H2283"/>
    </row>
    <row r="2284" spans="2:8" ht="12.75" x14ac:dyDescent="0.2">
      <c r="B2284"/>
      <c r="C2284"/>
      <c r="D2284"/>
      <c r="E2284"/>
      <c r="F2284"/>
      <c r="G2284"/>
      <c r="H2284"/>
    </row>
    <row r="2285" spans="2:8" ht="12.75" x14ac:dyDescent="0.2">
      <c r="B2285"/>
      <c r="C2285"/>
      <c r="D2285"/>
      <c r="E2285"/>
      <c r="F2285"/>
      <c r="G2285"/>
      <c r="H2285"/>
    </row>
    <row r="2286" spans="2:8" ht="12.75" x14ac:dyDescent="0.2">
      <c r="B2286"/>
      <c r="C2286"/>
      <c r="D2286"/>
      <c r="E2286"/>
      <c r="F2286"/>
      <c r="G2286"/>
      <c r="H2286"/>
    </row>
    <row r="2287" spans="2:8" ht="12.75" x14ac:dyDescent="0.2">
      <c r="B2287"/>
      <c r="C2287"/>
      <c r="D2287"/>
      <c r="E2287"/>
      <c r="F2287"/>
      <c r="G2287"/>
      <c r="H2287"/>
    </row>
    <row r="2288" spans="2:8" ht="12.75" x14ac:dyDescent="0.2">
      <c r="B2288"/>
      <c r="C2288"/>
      <c r="D2288"/>
      <c r="E2288"/>
      <c r="F2288"/>
      <c r="G2288"/>
      <c r="H2288"/>
    </row>
    <row r="2289" spans="2:8" ht="12.75" x14ac:dyDescent="0.2">
      <c r="B2289"/>
      <c r="C2289"/>
      <c r="D2289"/>
      <c r="E2289"/>
      <c r="F2289"/>
      <c r="G2289"/>
      <c r="H2289"/>
    </row>
    <row r="2290" spans="2:8" ht="12.75" x14ac:dyDescent="0.2">
      <c r="B2290"/>
      <c r="C2290"/>
      <c r="D2290"/>
      <c r="E2290"/>
      <c r="F2290"/>
      <c r="G2290"/>
      <c r="H2290"/>
    </row>
    <row r="2291" spans="2:8" ht="12.75" x14ac:dyDescent="0.2">
      <c r="B2291"/>
      <c r="C2291"/>
      <c r="D2291"/>
      <c r="E2291"/>
      <c r="F2291"/>
      <c r="G2291"/>
      <c r="H2291"/>
    </row>
    <row r="2292" spans="2:8" ht="12.75" x14ac:dyDescent="0.2">
      <c r="B2292"/>
      <c r="C2292"/>
      <c r="D2292"/>
      <c r="E2292"/>
      <c r="F2292"/>
      <c r="G2292"/>
      <c r="H2292"/>
    </row>
    <row r="2293" spans="2:8" ht="12.75" x14ac:dyDescent="0.2">
      <c r="B2293"/>
      <c r="C2293"/>
      <c r="D2293"/>
      <c r="E2293"/>
      <c r="F2293"/>
      <c r="G2293"/>
      <c r="H2293"/>
    </row>
    <row r="2294" spans="2:8" ht="12.75" x14ac:dyDescent="0.2">
      <c r="B2294"/>
      <c r="C2294"/>
      <c r="D2294"/>
      <c r="E2294"/>
      <c r="F2294"/>
      <c r="G2294"/>
      <c r="H2294"/>
    </row>
    <row r="2295" spans="2:8" ht="12.75" x14ac:dyDescent="0.2">
      <c r="B2295"/>
      <c r="C2295"/>
      <c r="D2295"/>
      <c r="E2295"/>
      <c r="F2295"/>
      <c r="G2295"/>
      <c r="H2295"/>
    </row>
    <row r="2296" spans="2:8" ht="12.75" x14ac:dyDescent="0.2">
      <c r="B2296"/>
      <c r="C2296"/>
      <c r="D2296"/>
      <c r="E2296"/>
      <c r="F2296"/>
      <c r="G2296"/>
      <c r="H2296"/>
    </row>
    <row r="2297" spans="2:8" ht="12.75" x14ac:dyDescent="0.2">
      <c r="B2297"/>
      <c r="C2297"/>
      <c r="D2297"/>
      <c r="E2297"/>
      <c r="F2297"/>
      <c r="G2297"/>
      <c r="H2297"/>
    </row>
    <row r="2298" spans="2:8" ht="12.75" x14ac:dyDescent="0.2">
      <c r="B2298"/>
      <c r="C2298"/>
      <c r="D2298"/>
      <c r="E2298"/>
      <c r="F2298"/>
      <c r="G2298"/>
      <c r="H2298"/>
    </row>
    <row r="2299" spans="2:8" ht="12.75" x14ac:dyDescent="0.2">
      <c r="B2299"/>
      <c r="C2299"/>
      <c r="D2299"/>
      <c r="E2299"/>
      <c r="F2299"/>
      <c r="G2299"/>
      <c r="H2299"/>
    </row>
    <row r="2300" spans="2:8" ht="12.75" x14ac:dyDescent="0.2">
      <c r="B2300"/>
      <c r="C2300"/>
      <c r="D2300"/>
      <c r="E2300"/>
      <c r="F2300"/>
      <c r="G2300"/>
      <c r="H2300"/>
    </row>
    <row r="2301" spans="2:8" ht="12.75" x14ac:dyDescent="0.2">
      <c r="B2301"/>
      <c r="C2301"/>
      <c r="D2301"/>
      <c r="E2301"/>
      <c r="F2301"/>
      <c r="G2301"/>
      <c r="H2301"/>
    </row>
    <row r="2302" spans="2:8" ht="12.75" x14ac:dyDescent="0.2">
      <c r="B2302"/>
      <c r="C2302"/>
      <c r="D2302"/>
      <c r="E2302"/>
      <c r="F2302"/>
      <c r="G2302"/>
      <c r="H2302"/>
    </row>
    <row r="2303" spans="2:8" ht="12.75" x14ac:dyDescent="0.2">
      <c r="B2303"/>
      <c r="C2303"/>
      <c r="D2303"/>
      <c r="E2303"/>
      <c r="F2303"/>
      <c r="G2303"/>
      <c r="H2303"/>
    </row>
    <row r="2304" spans="2:8" ht="12.75" x14ac:dyDescent="0.2">
      <c r="B2304"/>
      <c r="C2304"/>
      <c r="D2304"/>
      <c r="E2304"/>
      <c r="F2304"/>
      <c r="G2304"/>
      <c r="H2304"/>
    </row>
    <row r="2305" spans="2:8" ht="12.75" x14ac:dyDescent="0.2">
      <c r="B2305"/>
      <c r="C2305"/>
      <c r="D2305"/>
      <c r="E2305"/>
      <c r="F2305"/>
      <c r="G2305"/>
      <c r="H2305"/>
    </row>
    <row r="2306" spans="2:8" ht="12.75" x14ac:dyDescent="0.2">
      <c r="B2306"/>
      <c r="C2306"/>
      <c r="D2306"/>
      <c r="E2306"/>
      <c r="F2306"/>
      <c r="G2306"/>
      <c r="H2306"/>
    </row>
    <row r="2307" spans="2:8" ht="12.75" x14ac:dyDescent="0.2">
      <c r="B2307"/>
      <c r="C2307"/>
      <c r="D2307"/>
      <c r="E2307"/>
      <c r="F2307"/>
      <c r="G2307"/>
      <c r="H2307"/>
    </row>
    <row r="2308" spans="2:8" ht="12.75" x14ac:dyDescent="0.2">
      <c r="B2308"/>
      <c r="C2308"/>
      <c r="D2308"/>
      <c r="E2308"/>
      <c r="F2308"/>
      <c r="G2308"/>
      <c r="H2308"/>
    </row>
    <row r="2309" spans="2:8" ht="12.75" x14ac:dyDescent="0.2">
      <c r="B2309"/>
      <c r="C2309"/>
      <c r="D2309"/>
      <c r="E2309"/>
      <c r="F2309"/>
      <c r="G2309"/>
      <c r="H2309"/>
    </row>
    <row r="2310" spans="2:8" ht="12.75" x14ac:dyDescent="0.2">
      <c r="B2310"/>
      <c r="C2310"/>
      <c r="D2310"/>
      <c r="E2310"/>
      <c r="F2310"/>
      <c r="G2310"/>
      <c r="H2310"/>
    </row>
    <row r="2311" spans="2:8" ht="12.75" x14ac:dyDescent="0.2">
      <c r="B2311"/>
      <c r="C2311"/>
      <c r="D2311"/>
      <c r="E2311"/>
      <c r="F2311"/>
      <c r="G2311"/>
      <c r="H2311"/>
    </row>
    <row r="2312" spans="2:8" ht="12.75" x14ac:dyDescent="0.2">
      <c r="B2312"/>
      <c r="C2312"/>
      <c r="D2312"/>
      <c r="E2312"/>
      <c r="F2312"/>
      <c r="G2312"/>
      <c r="H2312"/>
    </row>
    <row r="2313" spans="2:8" ht="12.75" x14ac:dyDescent="0.2">
      <c r="B2313"/>
      <c r="C2313"/>
      <c r="D2313"/>
      <c r="E2313"/>
      <c r="F2313"/>
      <c r="G2313"/>
      <c r="H2313"/>
    </row>
    <row r="2314" spans="2:8" ht="12.75" x14ac:dyDescent="0.2">
      <c r="B2314"/>
      <c r="C2314"/>
      <c r="D2314"/>
      <c r="E2314"/>
      <c r="F2314"/>
      <c r="G2314"/>
      <c r="H2314"/>
    </row>
    <row r="2315" spans="2:8" ht="12.75" x14ac:dyDescent="0.2">
      <c r="B2315"/>
      <c r="C2315"/>
      <c r="D2315"/>
      <c r="E2315"/>
      <c r="F2315"/>
      <c r="G2315"/>
      <c r="H2315"/>
    </row>
    <row r="2316" spans="2:8" ht="12.75" x14ac:dyDescent="0.2">
      <c r="B2316"/>
      <c r="C2316"/>
      <c r="D2316"/>
      <c r="E2316"/>
      <c r="F2316"/>
      <c r="G2316"/>
      <c r="H2316"/>
    </row>
    <row r="2317" spans="2:8" ht="12.75" x14ac:dyDescent="0.2">
      <c r="B2317"/>
      <c r="C2317"/>
      <c r="D2317"/>
      <c r="E2317"/>
      <c r="F2317"/>
      <c r="G2317"/>
      <c r="H2317"/>
    </row>
    <row r="2318" spans="2:8" ht="12.75" x14ac:dyDescent="0.2">
      <c r="B2318"/>
      <c r="C2318"/>
      <c r="D2318"/>
      <c r="E2318"/>
      <c r="F2318"/>
      <c r="G2318"/>
      <c r="H2318"/>
    </row>
    <row r="2319" spans="2:8" ht="12.75" x14ac:dyDescent="0.2">
      <c r="B2319"/>
      <c r="C2319"/>
      <c r="D2319"/>
      <c r="E2319"/>
      <c r="F2319"/>
      <c r="G2319"/>
      <c r="H2319"/>
    </row>
    <row r="2320" spans="2:8" ht="12.75" x14ac:dyDescent="0.2">
      <c r="B2320"/>
      <c r="C2320"/>
      <c r="D2320"/>
      <c r="E2320"/>
      <c r="F2320"/>
      <c r="G2320"/>
      <c r="H2320"/>
    </row>
    <row r="2321" spans="2:8" ht="12.75" x14ac:dyDescent="0.2">
      <c r="B2321"/>
      <c r="C2321"/>
      <c r="D2321"/>
      <c r="E2321"/>
      <c r="F2321"/>
      <c r="G2321"/>
      <c r="H2321"/>
    </row>
    <row r="2322" spans="2:8" ht="12.75" x14ac:dyDescent="0.2">
      <c r="B2322"/>
      <c r="C2322"/>
      <c r="D2322"/>
      <c r="E2322"/>
      <c r="F2322"/>
      <c r="G2322"/>
      <c r="H2322"/>
    </row>
    <row r="2323" spans="2:8" ht="12.75" x14ac:dyDescent="0.2">
      <c r="B2323"/>
      <c r="C2323"/>
      <c r="D2323"/>
      <c r="E2323"/>
      <c r="F2323"/>
      <c r="G2323"/>
      <c r="H2323"/>
    </row>
    <row r="2324" spans="2:8" ht="12.75" x14ac:dyDescent="0.2">
      <c r="B2324"/>
      <c r="C2324"/>
      <c r="D2324"/>
      <c r="E2324"/>
      <c r="F2324"/>
      <c r="G2324"/>
      <c r="H2324"/>
    </row>
    <row r="2325" spans="2:8" ht="12.75" x14ac:dyDescent="0.2">
      <c r="B2325"/>
      <c r="C2325"/>
      <c r="D2325"/>
      <c r="E2325"/>
      <c r="F2325"/>
      <c r="G2325"/>
      <c r="H2325"/>
    </row>
    <row r="2326" spans="2:8" ht="12.75" x14ac:dyDescent="0.2">
      <c r="B2326"/>
      <c r="C2326"/>
      <c r="D2326"/>
      <c r="E2326"/>
      <c r="F2326"/>
      <c r="G2326"/>
      <c r="H2326"/>
    </row>
    <row r="2327" spans="2:8" ht="12.75" x14ac:dyDescent="0.2">
      <c r="B2327"/>
      <c r="C2327"/>
      <c r="D2327"/>
      <c r="E2327"/>
      <c r="F2327"/>
      <c r="G2327"/>
      <c r="H2327"/>
    </row>
    <row r="2328" spans="2:8" ht="12.75" x14ac:dyDescent="0.2">
      <c r="B2328"/>
      <c r="C2328"/>
      <c r="D2328"/>
      <c r="E2328"/>
      <c r="F2328"/>
      <c r="G2328"/>
      <c r="H2328"/>
    </row>
    <row r="2329" spans="2:8" ht="12.75" x14ac:dyDescent="0.2">
      <c r="B2329"/>
      <c r="C2329"/>
      <c r="D2329"/>
      <c r="E2329"/>
      <c r="F2329"/>
      <c r="G2329"/>
      <c r="H2329"/>
    </row>
    <row r="2330" spans="2:8" ht="12.75" x14ac:dyDescent="0.2">
      <c r="B2330"/>
      <c r="C2330"/>
      <c r="D2330"/>
      <c r="E2330"/>
      <c r="F2330"/>
      <c r="G2330"/>
      <c r="H2330"/>
    </row>
    <row r="2331" spans="2:8" ht="12.75" x14ac:dyDescent="0.2">
      <c r="B2331"/>
      <c r="C2331"/>
      <c r="D2331"/>
      <c r="E2331"/>
      <c r="F2331"/>
      <c r="G2331"/>
      <c r="H2331"/>
    </row>
    <row r="2332" spans="2:8" ht="12.75" x14ac:dyDescent="0.2">
      <c r="B2332"/>
      <c r="C2332"/>
      <c r="D2332"/>
      <c r="E2332"/>
      <c r="F2332"/>
      <c r="G2332"/>
      <c r="H2332"/>
    </row>
    <row r="2333" spans="2:8" ht="12.75" x14ac:dyDescent="0.2">
      <c r="B2333"/>
      <c r="C2333"/>
      <c r="D2333"/>
      <c r="E2333"/>
      <c r="F2333"/>
      <c r="G2333"/>
      <c r="H2333"/>
    </row>
    <row r="2334" spans="2:8" ht="12.75" x14ac:dyDescent="0.2">
      <c r="B2334"/>
      <c r="C2334"/>
      <c r="D2334"/>
      <c r="E2334"/>
      <c r="F2334"/>
      <c r="G2334"/>
      <c r="H2334"/>
    </row>
    <row r="2335" spans="2:8" ht="12.75" x14ac:dyDescent="0.2">
      <c r="B2335"/>
      <c r="C2335"/>
      <c r="D2335"/>
      <c r="E2335"/>
      <c r="F2335"/>
      <c r="G2335"/>
      <c r="H2335"/>
    </row>
    <row r="2336" spans="2:8" ht="12.75" x14ac:dyDescent="0.2">
      <c r="B2336"/>
      <c r="C2336"/>
      <c r="D2336"/>
      <c r="E2336"/>
      <c r="F2336"/>
      <c r="G2336"/>
      <c r="H2336"/>
    </row>
    <row r="2337" spans="2:8" ht="12.75" x14ac:dyDescent="0.2">
      <c r="B2337"/>
      <c r="C2337"/>
      <c r="D2337"/>
      <c r="E2337"/>
      <c r="F2337"/>
      <c r="G2337"/>
      <c r="H2337"/>
    </row>
    <row r="2338" spans="2:8" ht="12.75" x14ac:dyDescent="0.2">
      <c r="B2338"/>
      <c r="C2338"/>
      <c r="D2338"/>
      <c r="E2338"/>
      <c r="F2338"/>
      <c r="G2338"/>
      <c r="H2338"/>
    </row>
    <row r="2339" spans="2:8" ht="12.75" x14ac:dyDescent="0.2">
      <c r="B2339"/>
      <c r="C2339"/>
      <c r="D2339"/>
      <c r="E2339"/>
      <c r="F2339"/>
      <c r="G2339"/>
      <c r="H2339"/>
    </row>
    <row r="2340" spans="2:8" ht="12.75" x14ac:dyDescent="0.2">
      <c r="B2340"/>
      <c r="C2340"/>
      <c r="D2340"/>
      <c r="E2340"/>
      <c r="F2340"/>
      <c r="G2340"/>
      <c r="H2340"/>
    </row>
    <row r="2341" spans="2:8" ht="12.75" x14ac:dyDescent="0.2">
      <c r="B2341"/>
      <c r="C2341"/>
      <c r="D2341"/>
      <c r="E2341"/>
      <c r="F2341"/>
      <c r="G2341"/>
      <c r="H2341"/>
    </row>
    <row r="2342" spans="2:8" ht="12.75" x14ac:dyDescent="0.2">
      <c r="B2342"/>
      <c r="C2342"/>
      <c r="D2342"/>
      <c r="E2342"/>
      <c r="F2342"/>
      <c r="G2342"/>
      <c r="H2342"/>
    </row>
    <row r="2343" spans="2:8" ht="12.75" x14ac:dyDescent="0.2">
      <c r="B2343"/>
      <c r="C2343"/>
      <c r="D2343"/>
      <c r="E2343"/>
      <c r="F2343"/>
      <c r="G2343"/>
      <c r="H2343"/>
    </row>
    <row r="2344" spans="2:8" ht="12.75" x14ac:dyDescent="0.2">
      <c r="B2344"/>
      <c r="C2344"/>
      <c r="D2344"/>
      <c r="E2344"/>
      <c r="F2344"/>
      <c r="G2344"/>
      <c r="H2344"/>
    </row>
    <row r="2345" spans="2:8" ht="12.75" x14ac:dyDescent="0.2">
      <c r="B2345"/>
      <c r="C2345"/>
      <c r="D2345"/>
      <c r="E2345"/>
      <c r="F2345"/>
      <c r="G2345"/>
      <c r="H2345"/>
    </row>
    <row r="2346" spans="2:8" ht="12.75" x14ac:dyDescent="0.2">
      <c r="B2346"/>
      <c r="C2346"/>
      <c r="D2346"/>
      <c r="E2346"/>
      <c r="F2346"/>
      <c r="G2346"/>
      <c r="H2346"/>
    </row>
    <row r="2347" spans="2:8" ht="12.75" x14ac:dyDescent="0.2">
      <c r="B2347"/>
      <c r="C2347"/>
      <c r="D2347"/>
      <c r="E2347"/>
      <c r="F2347"/>
      <c r="G2347"/>
      <c r="H2347"/>
    </row>
    <row r="2348" spans="2:8" ht="12.75" x14ac:dyDescent="0.2">
      <c r="B2348"/>
      <c r="C2348"/>
      <c r="D2348"/>
      <c r="E2348"/>
      <c r="F2348"/>
      <c r="G2348"/>
      <c r="H2348"/>
    </row>
    <row r="2349" spans="2:8" ht="12.75" x14ac:dyDescent="0.2">
      <c r="B2349"/>
      <c r="C2349"/>
      <c r="D2349"/>
      <c r="E2349"/>
      <c r="F2349"/>
      <c r="G2349"/>
      <c r="H2349"/>
    </row>
    <row r="2350" spans="2:8" ht="12.75" x14ac:dyDescent="0.2">
      <c r="B2350"/>
      <c r="C2350"/>
      <c r="D2350"/>
      <c r="E2350"/>
      <c r="F2350"/>
      <c r="G2350"/>
      <c r="H2350"/>
    </row>
    <row r="2351" spans="2:8" ht="12.75" x14ac:dyDescent="0.2">
      <c r="B2351"/>
      <c r="C2351"/>
      <c r="D2351"/>
      <c r="E2351"/>
      <c r="F2351"/>
      <c r="G2351"/>
      <c r="H2351"/>
    </row>
    <row r="2352" spans="2:8" ht="12.75" x14ac:dyDescent="0.2">
      <c r="B2352"/>
      <c r="C2352"/>
      <c r="D2352"/>
      <c r="E2352"/>
      <c r="F2352"/>
      <c r="G2352"/>
      <c r="H2352"/>
    </row>
    <row r="2353" spans="2:8" ht="12.75" x14ac:dyDescent="0.2">
      <c r="B2353"/>
      <c r="C2353"/>
      <c r="D2353"/>
      <c r="E2353"/>
      <c r="F2353"/>
      <c r="G2353"/>
      <c r="H2353"/>
    </row>
    <row r="2354" spans="2:8" ht="12.75" x14ac:dyDescent="0.2">
      <c r="B2354"/>
      <c r="C2354"/>
      <c r="D2354"/>
      <c r="E2354"/>
      <c r="F2354"/>
      <c r="G2354"/>
      <c r="H2354"/>
    </row>
    <row r="2355" spans="2:8" ht="12.75" x14ac:dyDescent="0.2">
      <c r="B2355"/>
      <c r="C2355"/>
      <c r="D2355"/>
      <c r="E2355"/>
      <c r="F2355"/>
      <c r="G2355"/>
      <c r="H2355"/>
    </row>
    <row r="2356" spans="2:8" ht="12.75" x14ac:dyDescent="0.2">
      <c r="B2356"/>
      <c r="C2356"/>
      <c r="D2356"/>
      <c r="E2356"/>
      <c r="F2356"/>
      <c r="G2356"/>
      <c r="H2356"/>
    </row>
    <row r="2357" spans="2:8" ht="12.75" x14ac:dyDescent="0.2">
      <c r="B2357"/>
      <c r="C2357"/>
      <c r="D2357"/>
      <c r="E2357"/>
      <c r="F2357"/>
      <c r="G2357"/>
      <c r="H2357"/>
    </row>
    <row r="2358" spans="2:8" ht="12.75" x14ac:dyDescent="0.2">
      <c r="B2358"/>
      <c r="C2358"/>
      <c r="D2358"/>
      <c r="E2358"/>
      <c r="F2358"/>
      <c r="G2358"/>
      <c r="H2358"/>
    </row>
    <row r="2359" spans="2:8" ht="12.75" x14ac:dyDescent="0.2">
      <c r="B2359"/>
      <c r="C2359"/>
      <c r="D2359"/>
      <c r="E2359"/>
      <c r="F2359"/>
      <c r="G2359"/>
      <c r="H2359"/>
    </row>
    <row r="2360" spans="2:8" ht="12.75" x14ac:dyDescent="0.2">
      <c r="B2360"/>
      <c r="C2360"/>
      <c r="D2360"/>
      <c r="E2360"/>
      <c r="F2360"/>
      <c r="G2360"/>
      <c r="H2360"/>
    </row>
    <row r="2361" spans="2:8" ht="12.75" x14ac:dyDescent="0.2">
      <c r="B2361"/>
      <c r="C2361"/>
      <c r="D2361"/>
      <c r="E2361"/>
      <c r="F2361"/>
      <c r="G2361"/>
      <c r="H2361"/>
    </row>
    <row r="2362" spans="2:8" ht="12.75" x14ac:dyDescent="0.2">
      <c r="B2362"/>
      <c r="C2362"/>
      <c r="D2362"/>
      <c r="E2362"/>
      <c r="F2362"/>
      <c r="G2362"/>
      <c r="H2362"/>
    </row>
    <row r="2363" spans="2:8" ht="12.75" x14ac:dyDescent="0.2">
      <c r="B2363"/>
      <c r="C2363"/>
      <c r="D2363"/>
      <c r="E2363"/>
      <c r="F2363"/>
      <c r="G2363"/>
      <c r="H2363"/>
    </row>
    <row r="2364" spans="2:8" ht="12.75" x14ac:dyDescent="0.2">
      <c r="B2364"/>
      <c r="C2364"/>
      <c r="D2364"/>
      <c r="E2364"/>
      <c r="F2364"/>
      <c r="G2364"/>
      <c r="H2364"/>
    </row>
    <row r="2365" spans="2:8" ht="12.75" x14ac:dyDescent="0.2">
      <c r="B2365"/>
      <c r="C2365"/>
      <c r="D2365"/>
      <c r="E2365"/>
      <c r="F2365"/>
      <c r="G2365"/>
      <c r="H2365"/>
    </row>
    <row r="2366" spans="2:8" ht="12.75" x14ac:dyDescent="0.2">
      <c r="B2366"/>
      <c r="C2366"/>
      <c r="D2366"/>
      <c r="E2366"/>
      <c r="F2366"/>
      <c r="G2366"/>
      <c r="H2366"/>
    </row>
    <row r="2367" spans="2:8" ht="12.75" x14ac:dyDescent="0.2">
      <c r="B2367"/>
      <c r="C2367"/>
      <c r="D2367"/>
      <c r="E2367"/>
      <c r="F2367"/>
      <c r="G2367"/>
      <c r="H2367"/>
    </row>
    <row r="2368" spans="2:8" ht="12.75" x14ac:dyDescent="0.2">
      <c r="B2368"/>
      <c r="C2368"/>
      <c r="D2368"/>
      <c r="E2368"/>
      <c r="F2368"/>
      <c r="G2368"/>
      <c r="H2368"/>
    </row>
    <row r="2369" spans="2:8" ht="12.75" x14ac:dyDescent="0.2">
      <c r="B2369"/>
      <c r="C2369"/>
      <c r="D2369"/>
      <c r="E2369"/>
      <c r="F2369"/>
      <c r="G2369"/>
      <c r="H2369"/>
    </row>
    <row r="2370" spans="2:8" ht="12.75" x14ac:dyDescent="0.2">
      <c r="B2370"/>
      <c r="C2370"/>
      <c r="D2370"/>
      <c r="E2370"/>
      <c r="F2370"/>
      <c r="G2370"/>
      <c r="H2370"/>
    </row>
    <row r="2371" spans="2:8" ht="12.75" x14ac:dyDescent="0.2">
      <c r="B2371"/>
      <c r="C2371"/>
      <c r="D2371"/>
      <c r="E2371"/>
      <c r="F2371"/>
      <c r="G2371"/>
      <c r="H2371"/>
    </row>
    <row r="2372" spans="2:8" ht="12.75" x14ac:dyDescent="0.2">
      <c r="B2372"/>
      <c r="C2372"/>
      <c r="D2372"/>
      <c r="E2372"/>
      <c r="F2372"/>
      <c r="G2372"/>
      <c r="H2372"/>
    </row>
    <row r="2373" spans="2:8" ht="12.75" x14ac:dyDescent="0.2">
      <c r="B2373"/>
      <c r="C2373"/>
      <c r="D2373"/>
      <c r="E2373"/>
      <c r="F2373"/>
      <c r="G2373"/>
      <c r="H2373"/>
    </row>
    <row r="2374" spans="2:8" ht="12.75" x14ac:dyDescent="0.2">
      <c r="B2374"/>
      <c r="C2374"/>
      <c r="D2374"/>
      <c r="E2374"/>
      <c r="F2374"/>
      <c r="G2374"/>
      <c r="H2374"/>
    </row>
    <row r="2375" spans="2:8" ht="12.75" x14ac:dyDescent="0.2">
      <c r="B2375"/>
      <c r="C2375"/>
      <c r="D2375"/>
      <c r="E2375"/>
      <c r="F2375"/>
      <c r="G2375"/>
      <c r="H2375"/>
    </row>
    <row r="2376" spans="2:8" ht="12.75" x14ac:dyDescent="0.2">
      <c r="B2376"/>
      <c r="C2376"/>
      <c r="D2376"/>
      <c r="E2376"/>
      <c r="F2376"/>
      <c r="G2376"/>
      <c r="H2376"/>
    </row>
    <row r="2377" spans="2:8" ht="12.75" x14ac:dyDescent="0.2">
      <c r="B2377"/>
      <c r="C2377"/>
      <c r="D2377"/>
      <c r="E2377"/>
      <c r="F2377"/>
      <c r="G2377"/>
      <c r="H2377"/>
    </row>
    <row r="2378" spans="2:8" ht="12.75" x14ac:dyDescent="0.2">
      <c r="B2378"/>
      <c r="C2378"/>
      <c r="D2378"/>
      <c r="E2378"/>
      <c r="F2378"/>
      <c r="G2378"/>
      <c r="H2378"/>
    </row>
    <row r="2379" spans="2:8" ht="12.75" x14ac:dyDescent="0.2">
      <c r="B2379"/>
      <c r="C2379"/>
      <c r="D2379"/>
      <c r="E2379"/>
      <c r="F2379"/>
      <c r="G2379"/>
      <c r="H2379"/>
    </row>
    <row r="2380" spans="2:8" ht="12.75" x14ac:dyDescent="0.2">
      <c r="B2380"/>
      <c r="C2380"/>
      <c r="D2380"/>
      <c r="E2380"/>
      <c r="F2380"/>
      <c r="G2380"/>
      <c r="H2380"/>
    </row>
    <row r="2381" spans="2:8" ht="12.75" x14ac:dyDescent="0.2">
      <c r="B2381"/>
      <c r="C2381"/>
      <c r="D2381"/>
      <c r="E2381"/>
      <c r="F2381"/>
      <c r="G2381"/>
      <c r="H2381"/>
    </row>
    <row r="2382" spans="2:8" ht="12.75" x14ac:dyDescent="0.2">
      <c r="B2382"/>
      <c r="C2382"/>
      <c r="D2382"/>
      <c r="E2382"/>
      <c r="F2382"/>
      <c r="G2382"/>
      <c r="H2382"/>
    </row>
    <row r="2383" spans="2:8" ht="12.75" x14ac:dyDescent="0.2">
      <c r="B2383"/>
      <c r="C2383"/>
      <c r="D2383"/>
      <c r="E2383"/>
      <c r="F2383"/>
      <c r="G2383"/>
      <c r="H2383"/>
    </row>
    <row r="2384" spans="2:8" ht="12.75" x14ac:dyDescent="0.2">
      <c r="B2384"/>
      <c r="C2384"/>
      <c r="D2384"/>
      <c r="E2384"/>
      <c r="F2384"/>
      <c r="G2384"/>
      <c r="H2384"/>
    </row>
    <row r="2385" spans="2:8" ht="12.75" x14ac:dyDescent="0.2">
      <c r="B2385"/>
      <c r="C2385"/>
      <c r="D2385"/>
      <c r="E2385"/>
      <c r="F2385"/>
      <c r="G2385"/>
      <c r="H2385"/>
    </row>
    <row r="2386" spans="2:8" ht="12.75" x14ac:dyDescent="0.2">
      <c r="B2386"/>
      <c r="C2386"/>
      <c r="D2386"/>
      <c r="E2386"/>
      <c r="F2386"/>
      <c r="G2386"/>
      <c r="H2386"/>
    </row>
    <row r="2387" spans="2:8" ht="12.75" x14ac:dyDescent="0.2">
      <c r="B2387"/>
      <c r="C2387"/>
      <c r="D2387"/>
      <c r="E2387"/>
      <c r="F2387"/>
      <c r="G2387"/>
      <c r="H2387"/>
    </row>
    <row r="2388" spans="2:8" ht="12.75" x14ac:dyDescent="0.2">
      <c r="B2388"/>
      <c r="C2388"/>
      <c r="D2388"/>
      <c r="E2388"/>
      <c r="F2388"/>
      <c r="G2388"/>
      <c r="H2388"/>
    </row>
    <row r="2389" spans="2:8" ht="12.75" x14ac:dyDescent="0.2">
      <c r="B2389"/>
      <c r="C2389"/>
      <c r="D2389"/>
      <c r="E2389"/>
      <c r="F2389"/>
      <c r="G2389"/>
      <c r="H2389"/>
    </row>
    <row r="2390" spans="2:8" ht="12.75" x14ac:dyDescent="0.2">
      <c r="B2390"/>
      <c r="C2390"/>
      <c r="D2390"/>
      <c r="E2390"/>
      <c r="F2390"/>
      <c r="G2390"/>
      <c r="H2390"/>
    </row>
    <row r="2391" spans="2:8" ht="12.75" x14ac:dyDescent="0.2">
      <c r="B2391"/>
      <c r="C2391"/>
      <c r="D2391"/>
      <c r="E2391"/>
      <c r="F2391"/>
      <c r="G2391"/>
      <c r="H2391"/>
    </row>
    <row r="2392" spans="2:8" ht="12.75" x14ac:dyDescent="0.2">
      <c r="B2392"/>
      <c r="C2392"/>
      <c r="D2392"/>
      <c r="E2392"/>
      <c r="F2392"/>
      <c r="G2392"/>
      <c r="H2392"/>
    </row>
    <row r="2393" spans="2:8" ht="12.75" x14ac:dyDescent="0.2">
      <c r="B2393"/>
      <c r="C2393"/>
      <c r="D2393"/>
      <c r="E2393"/>
      <c r="F2393"/>
      <c r="G2393"/>
      <c r="H2393"/>
    </row>
    <row r="2394" spans="2:8" ht="12.75" x14ac:dyDescent="0.2">
      <c r="B2394"/>
      <c r="C2394"/>
      <c r="D2394"/>
      <c r="E2394"/>
      <c r="F2394"/>
      <c r="G2394"/>
      <c r="H2394"/>
    </row>
    <row r="2395" spans="2:8" ht="12.75" x14ac:dyDescent="0.2">
      <c r="B2395"/>
      <c r="C2395"/>
      <c r="D2395"/>
      <c r="E2395"/>
      <c r="F2395"/>
      <c r="G2395"/>
      <c r="H2395"/>
    </row>
    <row r="2396" spans="2:8" ht="12.75" x14ac:dyDescent="0.2">
      <c r="B2396"/>
      <c r="C2396"/>
      <c r="D2396"/>
      <c r="E2396"/>
      <c r="F2396"/>
      <c r="G2396"/>
      <c r="H2396"/>
    </row>
    <row r="2397" spans="2:8" ht="12.75" x14ac:dyDescent="0.2">
      <c r="B2397"/>
      <c r="C2397"/>
      <c r="D2397"/>
      <c r="E2397"/>
      <c r="F2397"/>
      <c r="G2397"/>
      <c r="H2397"/>
    </row>
    <row r="2398" spans="2:8" ht="12.75" x14ac:dyDescent="0.2">
      <c r="B2398"/>
      <c r="C2398"/>
      <c r="D2398"/>
      <c r="E2398"/>
      <c r="F2398"/>
      <c r="G2398"/>
      <c r="H2398"/>
    </row>
    <row r="2399" spans="2:8" ht="12.75" x14ac:dyDescent="0.2">
      <c r="B2399"/>
      <c r="C2399"/>
      <c r="D2399"/>
      <c r="E2399"/>
      <c r="F2399"/>
      <c r="G2399"/>
      <c r="H2399"/>
    </row>
    <row r="2400" spans="2:8" ht="12.75" x14ac:dyDescent="0.2">
      <c r="B2400"/>
      <c r="C2400"/>
      <c r="D2400"/>
      <c r="E2400"/>
      <c r="F2400"/>
      <c r="G2400"/>
      <c r="H2400"/>
    </row>
    <row r="2401" spans="2:8" ht="12.75" x14ac:dyDescent="0.2">
      <c r="B2401"/>
      <c r="C2401"/>
      <c r="D2401"/>
      <c r="E2401"/>
      <c r="F2401"/>
      <c r="G2401"/>
      <c r="H2401"/>
    </row>
    <row r="2402" spans="2:8" ht="12.75" x14ac:dyDescent="0.2">
      <c r="B2402"/>
      <c r="C2402"/>
      <c r="D2402"/>
      <c r="E2402"/>
      <c r="F2402"/>
      <c r="G2402"/>
      <c r="H2402"/>
    </row>
    <row r="2403" spans="2:8" ht="12.75" x14ac:dyDescent="0.2">
      <c r="B2403"/>
      <c r="C2403"/>
      <c r="D2403"/>
      <c r="E2403"/>
      <c r="F2403"/>
      <c r="G2403"/>
      <c r="H2403"/>
    </row>
    <row r="2404" spans="2:8" ht="12.75" x14ac:dyDescent="0.2">
      <c r="B2404"/>
      <c r="C2404"/>
      <c r="D2404"/>
      <c r="E2404"/>
      <c r="F2404"/>
      <c r="G2404"/>
      <c r="H2404"/>
    </row>
    <row r="2405" spans="2:8" ht="12.75" x14ac:dyDescent="0.2">
      <c r="B2405"/>
      <c r="C2405"/>
      <c r="D2405"/>
      <c r="E2405"/>
      <c r="F2405"/>
      <c r="G2405"/>
      <c r="H2405"/>
    </row>
    <row r="2406" spans="2:8" ht="12.75" x14ac:dyDescent="0.2">
      <c r="B2406"/>
      <c r="C2406"/>
      <c r="D2406"/>
      <c r="E2406"/>
      <c r="F2406"/>
      <c r="G2406"/>
      <c r="H2406"/>
    </row>
    <row r="2407" spans="2:8" ht="12.75" x14ac:dyDescent="0.2">
      <c r="B2407"/>
      <c r="C2407"/>
      <c r="D2407"/>
      <c r="E2407"/>
      <c r="F2407"/>
      <c r="G2407"/>
      <c r="H2407"/>
    </row>
    <row r="2408" spans="2:8" ht="12.75" x14ac:dyDescent="0.2">
      <c r="B2408"/>
      <c r="C2408"/>
      <c r="D2408"/>
      <c r="E2408"/>
      <c r="F2408"/>
      <c r="G2408"/>
      <c r="H2408"/>
    </row>
    <row r="2409" spans="2:8" ht="12.75" x14ac:dyDescent="0.2">
      <c r="B2409"/>
      <c r="C2409"/>
      <c r="D2409"/>
      <c r="E2409"/>
      <c r="F2409"/>
      <c r="G2409"/>
      <c r="H2409"/>
    </row>
    <row r="2410" spans="2:8" ht="12.75" x14ac:dyDescent="0.2">
      <c r="B2410"/>
      <c r="C2410"/>
      <c r="D2410"/>
      <c r="E2410"/>
      <c r="F2410"/>
      <c r="G2410"/>
      <c r="H2410"/>
    </row>
    <row r="2411" spans="2:8" ht="12.75" x14ac:dyDescent="0.2">
      <c r="B2411"/>
      <c r="C2411"/>
      <c r="D2411"/>
      <c r="E2411"/>
      <c r="F2411"/>
      <c r="G2411"/>
      <c r="H2411"/>
    </row>
    <row r="2412" spans="2:8" ht="12.75" x14ac:dyDescent="0.2">
      <c r="B2412"/>
      <c r="C2412"/>
      <c r="D2412"/>
      <c r="E2412"/>
      <c r="F2412"/>
      <c r="G2412"/>
      <c r="H2412"/>
    </row>
    <row r="2413" spans="2:8" ht="12.75" x14ac:dyDescent="0.2">
      <c r="B2413"/>
      <c r="C2413"/>
      <c r="D2413"/>
      <c r="E2413"/>
      <c r="F2413"/>
      <c r="G2413"/>
      <c r="H2413"/>
    </row>
    <row r="2414" spans="2:8" ht="12.75" x14ac:dyDescent="0.2">
      <c r="B2414"/>
      <c r="C2414"/>
      <c r="D2414"/>
      <c r="E2414"/>
      <c r="F2414"/>
      <c r="G2414"/>
      <c r="H2414"/>
    </row>
    <row r="2415" spans="2:8" ht="12.75" x14ac:dyDescent="0.2">
      <c r="B2415"/>
      <c r="C2415"/>
      <c r="D2415"/>
      <c r="E2415"/>
      <c r="F2415"/>
      <c r="G2415"/>
      <c r="H2415"/>
    </row>
    <row r="2416" spans="2:8" ht="12.75" x14ac:dyDescent="0.2">
      <c r="B2416"/>
      <c r="C2416"/>
      <c r="D2416"/>
      <c r="E2416"/>
      <c r="F2416"/>
      <c r="G2416"/>
      <c r="H2416"/>
    </row>
    <row r="2417" spans="2:8" ht="12.75" x14ac:dyDescent="0.2">
      <c r="B2417"/>
      <c r="C2417"/>
      <c r="D2417"/>
      <c r="E2417"/>
      <c r="F2417"/>
      <c r="G2417"/>
      <c r="H2417"/>
    </row>
    <row r="2418" spans="2:8" ht="12.75" x14ac:dyDescent="0.2">
      <c r="B2418"/>
      <c r="C2418"/>
      <c r="D2418"/>
      <c r="E2418"/>
      <c r="F2418"/>
      <c r="G2418"/>
      <c r="H2418"/>
    </row>
    <row r="2419" spans="2:8" ht="12.75" x14ac:dyDescent="0.2">
      <c r="B2419"/>
      <c r="C2419"/>
      <c r="D2419"/>
      <c r="E2419"/>
      <c r="F2419"/>
      <c r="G2419"/>
      <c r="H2419"/>
    </row>
    <row r="2420" spans="2:8" ht="12.75" x14ac:dyDescent="0.2">
      <c r="B2420"/>
      <c r="C2420"/>
      <c r="D2420"/>
      <c r="E2420"/>
      <c r="F2420"/>
      <c r="G2420"/>
      <c r="H2420"/>
    </row>
    <row r="2421" spans="2:8" ht="12.75" x14ac:dyDescent="0.2">
      <c r="B2421"/>
      <c r="C2421"/>
      <c r="D2421"/>
      <c r="E2421"/>
      <c r="F2421"/>
      <c r="G2421"/>
      <c r="H2421"/>
    </row>
    <row r="2422" spans="2:8" ht="12.75" x14ac:dyDescent="0.2">
      <c r="B2422"/>
      <c r="C2422"/>
      <c r="D2422"/>
      <c r="E2422"/>
      <c r="F2422"/>
      <c r="G2422"/>
      <c r="H2422"/>
    </row>
    <row r="2423" spans="2:8" ht="12.75" x14ac:dyDescent="0.2">
      <c r="B2423"/>
      <c r="C2423"/>
      <c r="D2423"/>
      <c r="E2423"/>
      <c r="F2423"/>
      <c r="G2423"/>
      <c r="H2423"/>
    </row>
    <row r="2424" spans="2:8" ht="12.75" x14ac:dyDescent="0.2">
      <c r="B2424"/>
      <c r="C2424"/>
      <c r="D2424"/>
      <c r="E2424"/>
      <c r="F2424"/>
      <c r="G2424"/>
      <c r="H2424"/>
    </row>
    <row r="2425" spans="2:8" ht="12.75" x14ac:dyDescent="0.2">
      <c r="B2425"/>
      <c r="C2425"/>
      <c r="D2425"/>
      <c r="E2425"/>
      <c r="F2425"/>
      <c r="G2425"/>
      <c r="H2425"/>
    </row>
    <row r="2426" spans="2:8" ht="12.75" x14ac:dyDescent="0.2">
      <c r="B2426"/>
      <c r="C2426"/>
      <c r="D2426"/>
      <c r="E2426"/>
      <c r="F2426"/>
      <c r="G2426"/>
      <c r="H2426"/>
    </row>
    <row r="2427" spans="2:8" ht="12.75" x14ac:dyDescent="0.2">
      <c r="B2427"/>
      <c r="C2427"/>
      <c r="D2427"/>
      <c r="E2427"/>
      <c r="F2427"/>
      <c r="G2427"/>
      <c r="H2427"/>
    </row>
    <row r="2428" spans="2:8" ht="12.75" x14ac:dyDescent="0.2">
      <c r="B2428"/>
      <c r="C2428"/>
      <c r="D2428"/>
      <c r="E2428"/>
      <c r="F2428"/>
      <c r="G2428"/>
      <c r="H2428"/>
    </row>
    <row r="2429" spans="2:8" ht="12.75" x14ac:dyDescent="0.2">
      <c r="B2429"/>
      <c r="C2429"/>
      <c r="D2429"/>
      <c r="E2429"/>
      <c r="F2429"/>
      <c r="G2429"/>
      <c r="H2429"/>
    </row>
    <row r="2430" spans="2:8" ht="12.75" x14ac:dyDescent="0.2">
      <c r="B2430"/>
      <c r="C2430"/>
      <c r="D2430"/>
      <c r="E2430"/>
      <c r="F2430"/>
      <c r="G2430"/>
      <c r="H2430"/>
    </row>
    <row r="2431" spans="2:8" ht="12.75" x14ac:dyDescent="0.2">
      <c r="B2431"/>
      <c r="C2431"/>
      <c r="D2431"/>
      <c r="E2431"/>
      <c r="F2431"/>
      <c r="G2431"/>
      <c r="H2431"/>
    </row>
    <row r="2432" spans="2:8" ht="12.75" x14ac:dyDescent="0.2">
      <c r="B2432"/>
      <c r="C2432"/>
      <c r="D2432"/>
      <c r="E2432"/>
      <c r="F2432"/>
      <c r="G2432"/>
      <c r="H2432"/>
    </row>
    <row r="2433" spans="2:8" ht="12.75" x14ac:dyDescent="0.2">
      <c r="B2433"/>
      <c r="C2433"/>
      <c r="D2433"/>
      <c r="E2433"/>
      <c r="F2433"/>
      <c r="G2433"/>
      <c r="H2433"/>
    </row>
    <row r="2434" spans="2:8" ht="12.75" x14ac:dyDescent="0.2">
      <c r="B2434"/>
      <c r="C2434"/>
      <c r="D2434"/>
      <c r="E2434"/>
      <c r="F2434"/>
      <c r="G2434"/>
      <c r="H2434"/>
    </row>
    <row r="2435" spans="2:8" ht="12.75" x14ac:dyDescent="0.2">
      <c r="B2435"/>
      <c r="C2435"/>
      <c r="D2435"/>
      <c r="E2435"/>
      <c r="F2435"/>
      <c r="G2435"/>
      <c r="H2435"/>
    </row>
    <row r="2436" spans="2:8" ht="12.75" x14ac:dyDescent="0.2">
      <c r="B2436"/>
      <c r="C2436"/>
      <c r="D2436"/>
      <c r="E2436"/>
      <c r="F2436"/>
      <c r="G2436"/>
      <c r="H2436"/>
    </row>
    <row r="2437" spans="2:8" ht="12.75" x14ac:dyDescent="0.2">
      <c r="B2437"/>
      <c r="C2437"/>
      <c r="D2437"/>
      <c r="E2437"/>
      <c r="F2437"/>
      <c r="G2437"/>
      <c r="H2437"/>
    </row>
    <row r="2438" spans="2:8" ht="12.75" x14ac:dyDescent="0.2">
      <c r="B2438"/>
      <c r="C2438"/>
      <c r="D2438"/>
      <c r="E2438"/>
      <c r="F2438"/>
      <c r="G2438"/>
      <c r="H2438"/>
    </row>
    <row r="2439" spans="2:8" ht="12.75" x14ac:dyDescent="0.2">
      <c r="B2439"/>
      <c r="C2439"/>
      <c r="D2439"/>
      <c r="E2439"/>
      <c r="F2439"/>
      <c r="G2439"/>
      <c r="H2439"/>
    </row>
    <row r="2440" spans="2:8" ht="12.75" x14ac:dyDescent="0.2">
      <c r="B2440"/>
      <c r="C2440"/>
      <c r="D2440"/>
      <c r="E2440"/>
      <c r="F2440"/>
      <c r="G2440"/>
      <c r="H2440"/>
    </row>
    <row r="2441" spans="2:8" ht="12.75" x14ac:dyDescent="0.2">
      <c r="B2441"/>
      <c r="C2441"/>
      <c r="D2441"/>
      <c r="E2441"/>
      <c r="F2441"/>
      <c r="G2441"/>
      <c r="H2441"/>
    </row>
    <row r="2442" spans="2:8" ht="12.75" x14ac:dyDescent="0.2">
      <c r="B2442"/>
      <c r="C2442"/>
      <c r="D2442"/>
      <c r="E2442"/>
      <c r="F2442"/>
      <c r="G2442"/>
      <c r="H2442"/>
    </row>
    <row r="2443" spans="2:8" ht="12.75" x14ac:dyDescent="0.2">
      <c r="B2443"/>
      <c r="C2443"/>
      <c r="D2443"/>
      <c r="E2443"/>
      <c r="F2443"/>
      <c r="G2443"/>
      <c r="H2443"/>
    </row>
    <row r="2444" spans="2:8" ht="12.75" x14ac:dyDescent="0.2">
      <c r="B2444"/>
      <c r="C2444"/>
      <c r="D2444"/>
      <c r="E2444"/>
      <c r="F2444"/>
      <c r="G2444"/>
      <c r="H2444"/>
    </row>
    <row r="2445" spans="2:8" ht="12.75" x14ac:dyDescent="0.2">
      <c r="B2445"/>
      <c r="C2445"/>
      <c r="D2445"/>
      <c r="E2445"/>
      <c r="F2445"/>
      <c r="G2445"/>
      <c r="H2445"/>
    </row>
    <row r="2446" spans="2:8" ht="12.75" x14ac:dyDescent="0.2">
      <c r="B2446"/>
      <c r="C2446"/>
      <c r="D2446"/>
      <c r="E2446"/>
      <c r="F2446"/>
      <c r="G2446"/>
      <c r="H2446"/>
    </row>
    <row r="2447" spans="2:8" ht="12.75" x14ac:dyDescent="0.2">
      <c r="B2447"/>
      <c r="C2447"/>
      <c r="D2447"/>
      <c r="E2447"/>
      <c r="F2447"/>
      <c r="G2447"/>
      <c r="H2447"/>
    </row>
    <row r="2448" spans="2:8" ht="12.75" x14ac:dyDescent="0.2">
      <c r="B2448"/>
      <c r="C2448"/>
      <c r="D2448"/>
      <c r="E2448"/>
      <c r="F2448"/>
      <c r="G2448"/>
      <c r="H2448"/>
    </row>
    <row r="2449" spans="2:8" ht="12.75" x14ac:dyDescent="0.2">
      <c r="B2449"/>
      <c r="C2449"/>
      <c r="D2449"/>
      <c r="E2449"/>
      <c r="F2449"/>
      <c r="G2449"/>
      <c r="H2449"/>
    </row>
    <row r="2450" spans="2:8" ht="12.75" x14ac:dyDescent="0.2">
      <c r="B2450"/>
      <c r="C2450"/>
      <c r="D2450"/>
      <c r="E2450"/>
      <c r="F2450"/>
      <c r="G2450"/>
      <c r="H2450"/>
    </row>
    <row r="2451" spans="2:8" ht="12.75" x14ac:dyDescent="0.2">
      <c r="B2451"/>
      <c r="C2451"/>
      <c r="D2451"/>
      <c r="E2451"/>
      <c r="F2451"/>
      <c r="G2451"/>
      <c r="H2451"/>
    </row>
    <row r="2452" spans="2:8" ht="12.75" x14ac:dyDescent="0.2">
      <c r="B2452"/>
      <c r="C2452"/>
      <c r="D2452"/>
      <c r="E2452"/>
      <c r="F2452"/>
      <c r="G2452"/>
      <c r="H2452"/>
    </row>
    <row r="2453" spans="2:8" ht="12.75" x14ac:dyDescent="0.2">
      <c r="B2453"/>
      <c r="C2453"/>
      <c r="D2453"/>
      <c r="E2453"/>
      <c r="F2453"/>
      <c r="G2453"/>
      <c r="H2453"/>
    </row>
    <row r="2454" spans="2:8" ht="12.75" x14ac:dyDescent="0.2">
      <c r="B2454"/>
      <c r="C2454"/>
      <c r="D2454"/>
      <c r="E2454"/>
      <c r="F2454"/>
      <c r="G2454"/>
      <c r="H2454"/>
    </row>
    <row r="2455" spans="2:8" ht="12.75" x14ac:dyDescent="0.2">
      <c r="B2455"/>
      <c r="C2455"/>
      <c r="D2455"/>
      <c r="E2455"/>
      <c r="F2455"/>
      <c r="G2455"/>
      <c r="H2455"/>
    </row>
    <row r="2456" spans="2:8" ht="12.75" x14ac:dyDescent="0.2">
      <c r="B2456"/>
      <c r="C2456"/>
      <c r="D2456"/>
      <c r="E2456"/>
      <c r="F2456"/>
      <c r="G2456"/>
      <c r="H2456"/>
    </row>
    <row r="2457" spans="2:8" ht="12.75" x14ac:dyDescent="0.2">
      <c r="B2457"/>
      <c r="C2457"/>
      <c r="D2457"/>
      <c r="E2457"/>
      <c r="F2457"/>
      <c r="G2457"/>
      <c r="H2457"/>
    </row>
    <row r="2458" spans="2:8" ht="12.75" x14ac:dyDescent="0.2">
      <c r="B2458"/>
      <c r="C2458"/>
      <c r="D2458"/>
      <c r="E2458"/>
      <c r="F2458"/>
      <c r="G2458"/>
      <c r="H2458"/>
    </row>
    <row r="2459" spans="2:8" ht="12.75" x14ac:dyDescent="0.2">
      <c r="B2459"/>
      <c r="C2459"/>
      <c r="D2459"/>
      <c r="E2459"/>
      <c r="F2459"/>
      <c r="G2459"/>
      <c r="H2459"/>
    </row>
    <row r="2460" spans="2:8" ht="12.75" x14ac:dyDescent="0.2">
      <c r="B2460"/>
      <c r="C2460"/>
      <c r="D2460"/>
      <c r="E2460"/>
      <c r="F2460"/>
      <c r="G2460"/>
      <c r="H2460"/>
    </row>
    <row r="2461" spans="2:8" ht="12.75" x14ac:dyDescent="0.2">
      <c r="B2461"/>
      <c r="C2461"/>
      <c r="D2461"/>
      <c r="E2461"/>
      <c r="F2461"/>
      <c r="G2461"/>
      <c r="H2461"/>
    </row>
    <row r="2462" spans="2:8" ht="12.75" x14ac:dyDescent="0.2">
      <c r="B2462"/>
      <c r="C2462"/>
      <c r="D2462"/>
      <c r="E2462"/>
      <c r="F2462"/>
      <c r="G2462"/>
      <c r="H2462"/>
    </row>
    <row r="2463" spans="2:8" ht="12.75" x14ac:dyDescent="0.2">
      <c r="B2463"/>
      <c r="C2463"/>
      <c r="D2463"/>
      <c r="E2463"/>
      <c r="F2463"/>
      <c r="G2463"/>
      <c r="H2463"/>
    </row>
    <row r="2464" spans="2:8" ht="12.75" x14ac:dyDescent="0.2">
      <c r="B2464"/>
      <c r="C2464"/>
      <c r="D2464"/>
      <c r="E2464"/>
      <c r="F2464"/>
      <c r="G2464"/>
      <c r="H2464"/>
    </row>
    <row r="2465" spans="2:8" ht="12.75" x14ac:dyDescent="0.2">
      <c r="B2465"/>
      <c r="C2465"/>
      <c r="D2465"/>
      <c r="E2465"/>
      <c r="F2465"/>
      <c r="G2465"/>
      <c r="H2465"/>
    </row>
    <row r="2466" spans="2:8" ht="12.75" x14ac:dyDescent="0.2">
      <c r="B2466"/>
      <c r="C2466"/>
      <c r="D2466"/>
      <c r="E2466"/>
      <c r="F2466"/>
      <c r="G2466"/>
      <c r="H2466"/>
    </row>
    <row r="2467" spans="2:8" ht="12.75" x14ac:dyDescent="0.2">
      <c r="B2467"/>
      <c r="C2467"/>
      <c r="D2467"/>
      <c r="E2467"/>
      <c r="F2467"/>
      <c r="G2467"/>
      <c r="H2467"/>
    </row>
    <row r="2468" spans="2:8" ht="12.75" x14ac:dyDescent="0.2">
      <c r="B2468"/>
      <c r="C2468"/>
      <c r="D2468"/>
      <c r="E2468"/>
      <c r="F2468"/>
      <c r="G2468"/>
      <c r="H2468"/>
    </row>
    <row r="2469" spans="2:8" ht="12.75" x14ac:dyDescent="0.2">
      <c r="B2469"/>
      <c r="C2469"/>
      <c r="D2469"/>
      <c r="E2469"/>
      <c r="F2469"/>
      <c r="G2469"/>
      <c r="H2469"/>
    </row>
    <row r="2470" spans="2:8" ht="12.75" x14ac:dyDescent="0.2">
      <c r="B2470"/>
      <c r="C2470"/>
      <c r="D2470"/>
      <c r="E2470"/>
      <c r="F2470"/>
      <c r="G2470"/>
      <c r="H2470"/>
    </row>
    <row r="2471" spans="2:8" ht="12.75" x14ac:dyDescent="0.2">
      <c r="B2471"/>
      <c r="C2471"/>
      <c r="D2471"/>
      <c r="E2471"/>
      <c r="F2471"/>
      <c r="G2471"/>
      <c r="H2471"/>
    </row>
    <row r="2472" spans="2:8" ht="12.75" x14ac:dyDescent="0.2">
      <c r="B2472"/>
      <c r="C2472"/>
      <c r="D2472"/>
      <c r="E2472"/>
      <c r="F2472"/>
      <c r="G2472"/>
      <c r="H2472"/>
    </row>
    <row r="2473" spans="2:8" ht="12.75" x14ac:dyDescent="0.2">
      <c r="B2473"/>
      <c r="C2473"/>
      <c r="D2473"/>
      <c r="E2473"/>
      <c r="F2473"/>
      <c r="G2473"/>
      <c r="H2473"/>
    </row>
    <row r="2474" spans="2:8" ht="12.75" x14ac:dyDescent="0.2">
      <c r="B2474"/>
      <c r="C2474"/>
      <c r="D2474"/>
      <c r="E2474"/>
      <c r="F2474"/>
      <c r="G2474"/>
      <c r="H2474"/>
    </row>
    <row r="2475" spans="2:8" ht="12.75" x14ac:dyDescent="0.2">
      <c r="B2475"/>
      <c r="C2475"/>
      <c r="D2475"/>
      <c r="E2475"/>
      <c r="F2475"/>
      <c r="G2475"/>
      <c r="H2475"/>
    </row>
    <row r="2476" spans="2:8" ht="12.75" x14ac:dyDescent="0.2">
      <c r="B2476"/>
      <c r="C2476"/>
      <c r="D2476"/>
      <c r="E2476"/>
      <c r="F2476"/>
      <c r="G2476"/>
      <c r="H2476"/>
    </row>
    <row r="2477" spans="2:8" ht="12.75" x14ac:dyDescent="0.2">
      <c r="B2477"/>
      <c r="C2477"/>
      <c r="D2477"/>
      <c r="E2477"/>
      <c r="F2477"/>
      <c r="G2477"/>
      <c r="H2477"/>
    </row>
    <row r="2478" spans="2:8" ht="12.75" x14ac:dyDescent="0.2">
      <c r="B2478"/>
      <c r="C2478"/>
      <c r="D2478"/>
      <c r="E2478"/>
      <c r="F2478"/>
      <c r="G2478"/>
      <c r="H2478"/>
    </row>
    <row r="2479" spans="2:8" ht="12.75" x14ac:dyDescent="0.2">
      <c r="B2479"/>
      <c r="C2479"/>
      <c r="D2479"/>
      <c r="E2479"/>
      <c r="F2479"/>
      <c r="G2479"/>
      <c r="H2479"/>
    </row>
    <row r="2480" spans="2:8" ht="12.75" x14ac:dyDescent="0.2">
      <c r="B2480"/>
      <c r="C2480"/>
      <c r="D2480"/>
      <c r="E2480"/>
      <c r="F2480"/>
      <c r="G2480"/>
      <c r="H2480"/>
    </row>
    <row r="2481" spans="2:8" ht="12.75" x14ac:dyDescent="0.2">
      <c r="B2481"/>
      <c r="C2481"/>
      <c r="D2481"/>
      <c r="E2481"/>
      <c r="F2481"/>
      <c r="G2481"/>
      <c r="H2481"/>
    </row>
    <row r="2482" spans="2:8" ht="12.75" x14ac:dyDescent="0.2">
      <c r="B2482"/>
      <c r="C2482"/>
      <c r="D2482"/>
      <c r="E2482"/>
      <c r="F2482"/>
      <c r="G2482"/>
      <c r="H2482"/>
    </row>
    <row r="2483" spans="2:8" ht="12.75" x14ac:dyDescent="0.2">
      <c r="B2483"/>
      <c r="C2483"/>
      <c r="D2483"/>
      <c r="E2483"/>
      <c r="F2483"/>
      <c r="G2483"/>
      <c r="H2483"/>
    </row>
    <row r="2484" spans="2:8" ht="12.75" x14ac:dyDescent="0.2">
      <c r="B2484"/>
      <c r="C2484"/>
      <c r="D2484"/>
      <c r="E2484"/>
      <c r="F2484"/>
      <c r="G2484"/>
      <c r="H2484"/>
    </row>
    <row r="2485" spans="2:8" ht="12.75" x14ac:dyDescent="0.2">
      <c r="B2485"/>
      <c r="C2485"/>
      <c r="D2485"/>
      <c r="E2485"/>
      <c r="F2485"/>
      <c r="G2485"/>
      <c r="H2485"/>
    </row>
    <row r="2486" spans="2:8" ht="12.75" x14ac:dyDescent="0.2">
      <c r="B2486"/>
      <c r="C2486"/>
      <c r="D2486"/>
      <c r="E2486"/>
      <c r="F2486"/>
      <c r="G2486"/>
      <c r="H2486"/>
    </row>
    <row r="2487" spans="2:8" ht="12.75" x14ac:dyDescent="0.2">
      <c r="B2487"/>
      <c r="C2487"/>
      <c r="D2487"/>
      <c r="E2487"/>
      <c r="F2487"/>
      <c r="G2487"/>
      <c r="H2487"/>
    </row>
    <row r="2488" spans="2:8" ht="12.75" x14ac:dyDescent="0.2">
      <c r="B2488"/>
      <c r="C2488"/>
      <c r="D2488"/>
      <c r="E2488"/>
      <c r="F2488"/>
      <c r="G2488"/>
      <c r="H2488"/>
    </row>
    <row r="2489" spans="2:8" ht="12.75" x14ac:dyDescent="0.2">
      <c r="B2489"/>
      <c r="C2489"/>
      <c r="D2489"/>
      <c r="E2489"/>
      <c r="F2489"/>
      <c r="G2489"/>
      <c r="H2489"/>
    </row>
    <row r="2490" spans="2:8" ht="12.75" x14ac:dyDescent="0.2">
      <c r="B2490"/>
      <c r="C2490"/>
      <c r="D2490"/>
      <c r="E2490"/>
      <c r="F2490"/>
      <c r="G2490"/>
      <c r="H2490"/>
    </row>
    <row r="2491" spans="2:8" ht="12.75" x14ac:dyDescent="0.2">
      <c r="B2491"/>
      <c r="C2491"/>
      <c r="D2491"/>
      <c r="E2491"/>
      <c r="F2491"/>
      <c r="G2491"/>
      <c r="H2491"/>
    </row>
    <row r="2492" spans="2:8" ht="12.75" x14ac:dyDescent="0.2">
      <c r="B2492"/>
      <c r="C2492"/>
      <c r="D2492"/>
      <c r="E2492"/>
      <c r="F2492"/>
      <c r="G2492"/>
      <c r="H2492"/>
    </row>
    <row r="2493" spans="2:8" ht="12.75" x14ac:dyDescent="0.2">
      <c r="B2493"/>
      <c r="C2493"/>
      <c r="D2493"/>
      <c r="E2493"/>
      <c r="F2493"/>
      <c r="G2493"/>
      <c r="H2493"/>
    </row>
    <row r="2494" spans="2:8" ht="12.75" x14ac:dyDescent="0.2">
      <c r="B2494"/>
      <c r="C2494"/>
      <c r="D2494"/>
      <c r="E2494"/>
      <c r="F2494"/>
      <c r="G2494"/>
      <c r="H2494"/>
    </row>
    <row r="2495" spans="2:8" ht="12.75" x14ac:dyDescent="0.2">
      <c r="B2495"/>
      <c r="C2495"/>
      <c r="D2495"/>
      <c r="E2495"/>
      <c r="F2495"/>
      <c r="G2495"/>
      <c r="H2495"/>
    </row>
    <row r="2496" spans="2:8" ht="12.75" x14ac:dyDescent="0.2">
      <c r="B2496"/>
      <c r="C2496"/>
      <c r="D2496"/>
      <c r="E2496"/>
      <c r="F2496"/>
      <c r="G2496"/>
      <c r="H2496"/>
    </row>
    <row r="2497" spans="2:8" ht="12.75" x14ac:dyDescent="0.2">
      <c r="B2497"/>
      <c r="C2497"/>
      <c r="D2497"/>
      <c r="E2497"/>
      <c r="F2497"/>
      <c r="G2497"/>
      <c r="H2497"/>
    </row>
    <row r="2498" spans="2:8" ht="12.75" x14ac:dyDescent="0.2">
      <c r="B2498"/>
      <c r="C2498"/>
      <c r="D2498"/>
      <c r="E2498"/>
      <c r="F2498"/>
      <c r="G2498"/>
      <c r="H2498"/>
    </row>
    <row r="2499" spans="2:8" ht="12.75" x14ac:dyDescent="0.2">
      <c r="B2499"/>
      <c r="C2499"/>
      <c r="D2499"/>
      <c r="E2499"/>
      <c r="F2499"/>
      <c r="G2499"/>
      <c r="H2499"/>
    </row>
    <row r="2500" spans="2:8" ht="12.75" x14ac:dyDescent="0.2">
      <c r="B2500"/>
      <c r="C2500"/>
      <c r="D2500"/>
      <c r="E2500"/>
      <c r="F2500"/>
      <c r="G2500"/>
      <c r="H2500"/>
    </row>
    <row r="2501" spans="2:8" ht="12.75" x14ac:dyDescent="0.2">
      <c r="B2501"/>
      <c r="C2501"/>
      <c r="D2501"/>
      <c r="E2501"/>
      <c r="F2501"/>
      <c r="G2501"/>
      <c r="H2501"/>
    </row>
    <row r="2502" spans="2:8" ht="12.75" x14ac:dyDescent="0.2">
      <c r="B2502"/>
      <c r="C2502"/>
      <c r="D2502"/>
      <c r="E2502"/>
      <c r="F2502"/>
      <c r="G2502"/>
      <c r="H2502"/>
    </row>
    <row r="2503" spans="2:8" ht="12.75" x14ac:dyDescent="0.2">
      <c r="B2503"/>
      <c r="C2503"/>
      <c r="D2503"/>
      <c r="E2503"/>
      <c r="F2503"/>
      <c r="G2503"/>
      <c r="H2503"/>
    </row>
    <row r="2504" spans="2:8" ht="12.75" x14ac:dyDescent="0.2">
      <c r="B2504"/>
      <c r="C2504"/>
      <c r="D2504"/>
      <c r="E2504"/>
      <c r="F2504"/>
      <c r="G2504"/>
      <c r="H2504"/>
    </row>
    <row r="2505" spans="2:8" ht="12.75" x14ac:dyDescent="0.2">
      <c r="B2505"/>
      <c r="C2505"/>
      <c r="D2505"/>
      <c r="E2505"/>
      <c r="F2505"/>
      <c r="G2505"/>
      <c r="H2505"/>
    </row>
    <row r="2506" spans="2:8" ht="12.75" x14ac:dyDescent="0.2">
      <c r="B2506"/>
      <c r="C2506"/>
      <c r="D2506"/>
      <c r="E2506"/>
      <c r="F2506"/>
      <c r="G2506"/>
      <c r="H2506"/>
    </row>
    <row r="2507" spans="2:8" ht="12.75" x14ac:dyDescent="0.2">
      <c r="B2507"/>
      <c r="C2507"/>
      <c r="D2507"/>
      <c r="E2507"/>
      <c r="F2507"/>
      <c r="G2507"/>
      <c r="H2507"/>
    </row>
    <row r="2508" spans="2:8" ht="12.75" x14ac:dyDescent="0.2">
      <c r="B2508"/>
      <c r="C2508"/>
      <c r="D2508"/>
      <c r="E2508"/>
      <c r="F2508"/>
      <c r="G2508"/>
      <c r="H2508"/>
    </row>
    <row r="2509" spans="2:8" ht="12.75" x14ac:dyDescent="0.2">
      <c r="B2509"/>
      <c r="C2509"/>
      <c r="D2509"/>
      <c r="E2509"/>
      <c r="F2509"/>
      <c r="G2509"/>
      <c r="H2509"/>
    </row>
    <row r="2510" spans="2:8" ht="12.75" x14ac:dyDescent="0.2">
      <c r="B2510"/>
      <c r="C2510"/>
      <c r="D2510"/>
      <c r="E2510"/>
      <c r="F2510"/>
      <c r="G2510"/>
      <c r="H2510"/>
    </row>
    <row r="2511" spans="2:8" ht="12.75" x14ac:dyDescent="0.2">
      <c r="B2511"/>
      <c r="C2511"/>
      <c r="D2511"/>
      <c r="E2511"/>
      <c r="F2511"/>
      <c r="G2511"/>
      <c r="H2511"/>
    </row>
    <row r="2512" spans="2:8" ht="12.75" x14ac:dyDescent="0.2">
      <c r="B2512"/>
      <c r="C2512"/>
      <c r="D2512"/>
      <c r="E2512"/>
      <c r="F2512"/>
      <c r="G2512"/>
      <c r="H2512"/>
    </row>
    <row r="2513" spans="2:8" ht="12.75" x14ac:dyDescent="0.2">
      <c r="B2513"/>
      <c r="C2513"/>
      <c r="D2513"/>
      <c r="E2513"/>
      <c r="F2513"/>
      <c r="G2513"/>
      <c r="H2513"/>
    </row>
    <row r="2514" spans="2:8" ht="12.75" x14ac:dyDescent="0.2">
      <c r="B2514"/>
      <c r="C2514"/>
      <c r="D2514"/>
      <c r="E2514"/>
      <c r="F2514"/>
      <c r="G2514"/>
      <c r="H2514"/>
    </row>
    <row r="2515" spans="2:8" ht="12.75" x14ac:dyDescent="0.2">
      <c r="B2515"/>
      <c r="C2515"/>
      <c r="D2515"/>
      <c r="E2515"/>
      <c r="F2515"/>
      <c r="G2515"/>
      <c r="H2515"/>
    </row>
    <row r="2516" spans="2:8" ht="12.75" x14ac:dyDescent="0.2">
      <c r="B2516"/>
      <c r="C2516"/>
      <c r="D2516"/>
      <c r="E2516"/>
      <c r="F2516"/>
      <c r="G2516"/>
      <c r="H2516"/>
    </row>
    <row r="2517" spans="2:8" ht="12.75" x14ac:dyDescent="0.2">
      <c r="B2517"/>
      <c r="C2517"/>
      <c r="D2517"/>
      <c r="E2517"/>
      <c r="F2517"/>
      <c r="G2517"/>
      <c r="H2517"/>
    </row>
    <row r="2518" spans="2:8" ht="12.75" x14ac:dyDescent="0.2">
      <c r="B2518"/>
      <c r="C2518"/>
      <c r="D2518"/>
      <c r="E2518"/>
      <c r="F2518"/>
      <c r="G2518"/>
      <c r="H2518"/>
    </row>
    <row r="2519" spans="2:8" ht="12.75" x14ac:dyDescent="0.2">
      <c r="B2519"/>
      <c r="C2519"/>
      <c r="D2519"/>
      <c r="E2519"/>
      <c r="F2519"/>
      <c r="G2519"/>
      <c r="H2519"/>
    </row>
    <row r="2520" spans="2:8" ht="12.75" x14ac:dyDescent="0.2">
      <c r="B2520"/>
      <c r="C2520"/>
      <c r="D2520"/>
      <c r="E2520"/>
      <c r="F2520"/>
      <c r="G2520"/>
      <c r="H2520"/>
    </row>
    <row r="2521" spans="2:8" ht="12.75" x14ac:dyDescent="0.2">
      <c r="B2521"/>
      <c r="C2521"/>
      <c r="D2521"/>
      <c r="E2521"/>
      <c r="F2521"/>
      <c r="G2521"/>
      <c r="H2521"/>
    </row>
    <row r="2522" spans="2:8" ht="12.75" x14ac:dyDescent="0.2">
      <c r="B2522"/>
      <c r="C2522"/>
      <c r="D2522"/>
      <c r="E2522"/>
      <c r="F2522"/>
      <c r="G2522"/>
      <c r="H2522"/>
    </row>
    <row r="2523" spans="2:8" ht="12.75" x14ac:dyDescent="0.2">
      <c r="B2523"/>
      <c r="C2523"/>
      <c r="D2523"/>
      <c r="E2523"/>
      <c r="F2523"/>
      <c r="G2523"/>
      <c r="H2523"/>
    </row>
    <row r="2524" spans="2:8" ht="12.75" x14ac:dyDescent="0.2">
      <c r="B2524"/>
      <c r="C2524"/>
      <c r="D2524"/>
      <c r="E2524"/>
      <c r="F2524"/>
      <c r="G2524"/>
      <c r="H2524"/>
    </row>
    <row r="2525" spans="2:8" ht="12.75" x14ac:dyDescent="0.2">
      <c r="B2525"/>
      <c r="C2525"/>
      <c r="D2525"/>
      <c r="E2525"/>
      <c r="F2525"/>
      <c r="G2525"/>
      <c r="H2525"/>
    </row>
    <row r="2526" spans="2:8" ht="12.75" x14ac:dyDescent="0.2">
      <c r="B2526"/>
      <c r="C2526"/>
      <c r="D2526"/>
      <c r="E2526"/>
      <c r="F2526"/>
      <c r="G2526"/>
      <c r="H2526"/>
    </row>
    <row r="2527" spans="2:8" ht="12.75" x14ac:dyDescent="0.2">
      <c r="B2527"/>
      <c r="C2527"/>
      <c r="D2527"/>
      <c r="E2527"/>
      <c r="F2527"/>
      <c r="G2527"/>
      <c r="H2527"/>
    </row>
    <row r="2528" spans="2:8" ht="12.75" x14ac:dyDescent="0.2">
      <c r="B2528"/>
      <c r="C2528"/>
      <c r="D2528"/>
      <c r="E2528"/>
      <c r="F2528"/>
      <c r="G2528"/>
      <c r="H2528"/>
    </row>
    <row r="2529" spans="2:8" ht="12.75" x14ac:dyDescent="0.2">
      <c r="B2529"/>
      <c r="C2529"/>
      <c r="D2529"/>
      <c r="E2529"/>
      <c r="F2529"/>
      <c r="G2529"/>
      <c r="H2529"/>
    </row>
    <row r="2530" spans="2:8" ht="12.75" x14ac:dyDescent="0.2">
      <c r="B2530"/>
      <c r="C2530"/>
      <c r="D2530"/>
      <c r="E2530"/>
      <c r="F2530"/>
      <c r="G2530"/>
      <c r="H2530"/>
    </row>
    <row r="2531" spans="2:8" ht="12.75" x14ac:dyDescent="0.2">
      <c r="B2531"/>
      <c r="C2531"/>
      <c r="D2531"/>
      <c r="E2531"/>
      <c r="F2531"/>
      <c r="G2531"/>
      <c r="H2531"/>
    </row>
    <row r="2532" spans="2:8" ht="12.75" x14ac:dyDescent="0.2">
      <c r="B2532"/>
      <c r="C2532"/>
      <c r="D2532"/>
      <c r="E2532"/>
      <c r="F2532"/>
      <c r="G2532"/>
      <c r="H2532"/>
    </row>
    <row r="2533" spans="2:8" ht="12.75" x14ac:dyDescent="0.2">
      <c r="B2533"/>
      <c r="C2533"/>
      <c r="D2533"/>
      <c r="E2533"/>
      <c r="F2533"/>
      <c r="G2533"/>
      <c r="H2533"/>
    </row>
    <row r="2534" spans="2:8" ht="12.75" x14ac:dyDescent="0.2">
      <c r="B2534"/>
      <c r="C2534"/>
      <c r="D2534"/>
      <c r="E2534"/>
      <c r="F2534"/>
      <c r="G2534"/>
      <c r="H2534"/>
    </row>
    <row r="2535" spans="2:8" ht="12.75" x14ac:dyDescent="0.2">
      <c r="B2535"/>
      <c r="C2535"/>
      <c r="D2535"/>
      <c r="E2535"/>
      <c r="F2535"/>
      <c r="G2535"/>
      <c r="H2535"/>
    </row>
    <row r="2536" spans="2:8" ht="12.75" x14ac:dyDescent="0.2">
      <c r="B2536"/>
      <c r="C2536"/>
      <c r="D2536"/>
      <c r="E2536"/>
      <c r="F2536"/>
      <c r="G2536"/>
      <c r="H2536"/>
    </row>
    <row r="2537" spans="2:8" ht="12.75" x14ac:dyDescent="0.2">
      <c r="B2537"/>
      <c r="C2537"/>
      <c r="D2537"/>
      <c r="E2537"/>
      <c r="F2537"/>
      <c r="G2537"/>
      <c r="H2537"/>
    </row>
    <row r="2538" spans="2:8" ht="12.75" x14ac:dyDescent="0.2">
      <c r="B2538"/>
      <c r="C2538"/>
      <c r="D2538"/>
      <c r="E2538"/>
      <c r="F2538"/>
      <c r="G2538"/>
      <c r="H2538"/>
    </row>
    <row r="2539" spans="2:8" ht="12.75" x14ac:dyDescent="0.2">
      <c r="B2539"/>
      <c r="C2539"/>
      <c r="D2539"/>
      <c r="E2539"/>
      <c r="F2539"/>
      <c r="G2539"/>
      <c r="H2539"/>
    </row>
    <row r="2540" spans="2:8" ht="12.75" x14ac:dyDescent="0.2">
      <c r="B2540"/>
      <c r="C2540"/>
      <c r="D2540"/>
      <c r="E2540"/>
      <c r="F2540"/>
      <c r="G2540"/>
      <c r="H2540"/>
    </row>
    <row r="2541" spans="2:8" ht="12.75" x14ac:dyDescent="0.2">
      <c r="B2541"/>
      <c r="C2541"/>
      <c r="D2541"/>
      <c r="E2541"/>
      <c r="F2541"/>
      <c r="G2541"/>
      <c r="H2541"/>
    </row>
    <row r="2542" spans="2:8" ht="12.75" x14ac:dyDescent="0.2">
      <c r="B2542"/>
      <c r="C2542"/>
      <c r="D2542"/>
      <c r="E2542"/>
      <c r="F2542"/>
      <c r="G2542"/>
      <c r="H2542"/>
    </row>
    <row r="2543" spans="2:8" ht="12.75" x14ac:dyDescent="0.2">
      <c r="B2543"/>
      <c r="C2543"/>
      <c r="D2543"/>
      <c r="E2543"/>
      <c r="F2543"/>
      <c r="G2543"/>
      <c r="H2543"/>
    </row>
    <row r="2544" spans="2:8" ht="12.75" x14ac:dyDescent="0.2">
      <c r="B2544"/>
      <c r="C2544"/>
      <c r="D2544"/>
      <c r="E2544"/>
      <c r="F2544"/>
      <c r="G2544"/>
      <c r="H2544"/>
    </row>
    <row r="2545" spans="2:8" ht="12.75" x14ac:dyDescent="0.2">
      <c r="B2545"/>
      <c r="C2545"/>
      <c r="D2545"/>
      <c r="E2545"/>
      <c r="F2545"/>
      <c r="G2545"/>
      <c r="H2545"/>
    </row>
    <row r="2546" spans="2:8" ht="12.75" x14ac:dyDescent="0.2">
      <c r="B2546"/>
      <c r="C2546"/>
      <c r="D2546"/>
      <c r="E2546"/>
      <c r="F2546"/>
      <c r="G2546"/>
      <c r="H2546"/>
    </row>
    <row r="2547" spans="2:8" ht="12.75" x14ac:dyDescent="0.2">
      <c r="B2547"/>
      <c r="C2547"/>
      <c r="D2547"/>
      <c r="E2547"/>
      <c r="F2547"/>
      <c r="G2547"/>
      <c r="H2547"/>
    </row>
    <row r="2548" spans="2:8" ht="12.75" x14ac:dyDescent="0.2">
      <c r="B2548"/>
      <c r="C2548"/>
      <c r="D2548"/>
      <c r="E2548"/>
      <c r="F2548"/>
      <c r="G2548"/>
      <c r="H2548"/>
    </row>
    <row r="2549" spans="2:8" ht="12.75" x14ac:dyDescent="0.2">
      <c r="B2549"/>
      <c r="C2549"/>
      <c r="D2549"/>
      <c r="E2549"/>
      <c r="F2549"/>
      <c r="G2549"/>
      <c r="H2549"/>
    </row>
    <row r="2550" spans="2:8" ht="12.75" x14ac:dyDescent="0.2">
      <c r="B2550"/>
      <c r="C2550"/>
      <c r="D2550"/>
      <c r="E2550"/>
      <c r="F2550"/>
      <c r="G2550"/>
      <c r="H2550"/>
    </row>
    <row r="2551" spans="2:8" ht="12.75" x14ac:dyDescent="0.2">
      <c r="B2551"/>
      <c r="C2551"/>
      <c r="D2551"/>
      <c r="E2551"/>
      <c r="F2551"/>
      <c r="G2551"/>
      <c r="H2551"/>
    </row>
    <row r="2552" spans="2:8" ht="12.75" x14ac:dyDescent="0.2">
      <c r="B2552"/>
      <c r="C2552"/>
      <c r="D2552"/>
      <c r="E2552"/>
      <c r="F2552"/>
      <c r="G2552"/>
      <c r="H2552"/>
    </row>
    <row r="2553" spans="2:8" ht="12.75" x14ac:dyDescent="0.2">
      <c r="B2553"/>
      <c r="C2553"/>
      <c r="D2553"/>
      <c r="E2553"/>
      <c r="F2553"/>
      <c r="G2553"/>
      <c r="H2553"/>
    </row>
    <row r="2554" spans="2:8" ht="12.75" x14ac:dyDescent="0.2">
      <c r="B2554"/>
      <c r="C2554"/>
      <c r="D2554"/>
      <c r="E2554"/>
      <c r="F2554"/>
      <c r="G2554"/>
      <c r="H2554"/>
    </row>
    <row r="2555" spans="2:8" ht="12.75" x14ac:dyDescent="0.2">
      <c r="B2555"/>
      <c r="C2555"/>
      <c r="D2555"/>
      <c r="E2555"/>
      <c r="F2555"/>
      <c r="G2555"/>
      <c r="H2555"/>
    </row>
    <row r="2556" spans="2:8" ht="12.75" x14ac:dyDescent="0.2">
      <c r="B2556"/>
      <c r="C2556"/>
      <c r="D2556"/>
      <c r="E2556"/>
      <c r="F2556"/>
      <c r="G2556"/>
      <c r="H2556"/>
    </row>
    <row r="2557" spans="2:8" ht="12.75" x14ac:dyDescent="0.2">
      <c r="B2557"/>
      <c r="C2557"/>
      <c r="D2557"/>
      <c r="E2557"/>
      <c r="F2557"/>
      <c r="G2557"/>
      <c r="H2557"/>
    </row>
    <row r="2558" spans="2:8" ht="12.75" x14ac:dyDescent="0.2">
      <c r="B2558"/>
      <c r="C2558"/>
      <c r="D2558"/>
      <c r="E2558"/>
      <c r="F2558"/>
      <c r="G2558"/>
      <c r="H2558"/>
    </row>
    <row r="2559" spans="2:8" ht="12.75" x14ac:dyDescent="0.2">
      <c r="B2559"/>
      <c r="C2559"/>
      <c r="D2559"/>
      <c r="E2559"/>
      <c r="F2559"/>
      <c r="G2559"/>
      <c r="H2559"/>
    </row>
    <row r="2560" spans="2:8" ht="12.75" x14ac:dyDescent="0.2">
      <c r="B2560"/>
      <c r="C2560"/>
      <c r="D2560"/>
      <c r="E2560"/>
      <c r="F2560"/>
      <c r="G2560"/>
      <c r="H2560"/>
    </row>
    <row r="2561" spans="2:8" ht="12.75" x14ac:dyDescent="0.2">
      <c r="B2561"/>
      <c r="C2561"/>
      <c r="D2561"/>
      <c r="E2561"/>
      <c r="F2561"/>
      <c r="G2561"/>
      <c r="H2561"/>
    </row>
    <row r="2562" spans="2:8" ht="12.75" x14ac:dyDescent="0.2">
      <c r="B2562"/>
      <c r="C2562"/>
      <c r="D2562"/>
      <c r="E2562"/>
      <c r="F2562"/>
      <c r="G2562"/>
      <c r="H2562"/>
    </row>
    <row r="2563" spans="2:8" ht="12.75" x14ac:dyDescent="0.2">
      <c r="B2563"/>
      <c r="C2563"/>
      <c r="D2563"/>
      <c r="E2563"/>
      <c r="F2563"/>
      <c r="G2563"/>
      <c r="H2563"/>
    </row>
    <row r="2564" spans="2:8" ht="12.75" x14ac:dyDescent="0.2">
      <c r="B2564"/>
      <c r="C2564"/>
      <c r="D2564"/>
      <c r="E2564"/>
      <c r="F2564"/>
      <c r="G2564"/>
      <c r="H2564"/>
    </row>
    <row r="2565" spans="2:8" ht="12.75" x14ac:dyDescent="0.2">
      <c r="B2565"/>
      <c r="C2565"/>
      <c r="D2565"/>
      <c r="E2565"/>
      <c r="F2565"/>
      <c r="G2565"/>
      <c r="H2565"/>
    </row>
    <row r="2566" spans="2:8" ht="12.75" x14ac:dyDescent="0.2">
      <c r="B2566"/>
      <c r="C2566"/>
      <c r="D2566"/>
      <c r="E2566"/>
      <c r="F2566"/>
      <c r="G2566"/>
      <c r="H2566"/>
    </row>
    <row r="2567" spans="2:8" ht="12.75" x14ac:dyDescent="0.2">
      <c r="B2567"/>
      <c r="C2567"/>
      <c r="D2567"/>
      <c r="E2567"/>
      <c r="F2567"/>
      <c r="G2567"/>
      <c r="H2567"/>
    </row>
    <row r="2568" spans="2:8" ht="12.75" x14ac:dyDescent="0.2">
      <c r="B2568"/>
      <c r="C2568"/>
      <c r="D2568"/>
      <c r="E2568"/>
      <c r="F2568"/>
      <c r="G2568"/>
      <c r="H2568"/>
    </row>
    <row r="2569" spans="2:8" ht="12.75" x14ac:dyDescent="0.2">
      <c r="B2569"/>
      <c r="C2569"/>
      <c r="D2569"/>
      <c r="E2569"/>
      <c r="F2569"/>
      <c r="G2569"/>
      <c r="H2569"/>
    </row>
    <row r="2570" spans="2:8" ht="12.75" x14ac:dyDescent="0.2">
      <c r="B2570"/>
      <c r="C2570"/>
      <c r="D2570"/>
      <c r="E2570"/>
      <c r="F2570"/>
      <c r="G2570"/>
      <c r="H2570"/>
    </row>
    <row r="2571" spans="2:8" ht="12.75" x14ac:dyDescent="0.2">
      <c r="B2571"/>
      <c r="C2571"/>
      <c r="D2571"/>
      <c r="E2571"/>
      <c r="F2571"/>
      <c r="G2571"/>
      <c r="H2571"/>
    </row>
    <row r="2572" spans="2:8" ht="12.75" x14ac:dyDescent="0.2">
      <c r="B2572"/>
      <c r="C2572"/>
      <c r="D2572"/>
      <c r="E2572"/>
      <c r="F2572"/>
      <c r="G2572"/>
      <c r="H2572"/>
    </row>
    <row r="2573" spans="2:8" ht="12.75" x14ac:dyDescent="0.2">
      <c r="B2573"/>
      <c r="C2573"/>
      <c r="D2573"/>
      <c r="E2573"/>
      <c r="F2573"/>
      <c r="G2573"/>
      <c r="H2573"/>
    </row>
    <row r="2574" spans="2:8" ht="12.75" x14ac:dyDescent="0.2">
      <c r="B2574"/>
      <c r="C2574"/>
      <c r="D2574"/>
      <c r="E2574"/>
      <c r="F2574"/>
      <c r="G2574"/>
      <c r="H2574"/>
    </row>
    <row r="2575" spans="2:8" ht="12.75" x14ac:dyDescent="0.2">
      <c r="B2575"/>
      <c r="C2575"/>
      <c r="D2575"/>
      <c r="E2575"/>
      <c r="F2575"/>
      <c r="G2575"/>
      <c r="H2575"/>
    </row>
    <row r="2576" spans="2:8" ht="12.75" x14ac:dyDescent="0.2">
      <c r="B2576"/>
      <c r="C2576"/>
      <c r="D2576"/>
      <c r="E2576"/>
      <c r="F2576"/>
      <c r="G2576"/>
      <c r="H2576"/>
    </row>
    <row r="2577" spans="2:8" ht="12.75" x14ac:dyDescent="0.2">
      <c r="B2577"/>
      <c r="C2577"/>
      <c r="D2577"/>
      <c r="E2577"/>
      <c r="F2577"/>
      <c r="G2577"/>
      <c r="H2577"/>
    </row>
    <row r="2578" spans="2:8" ht="12.75" x14ac:dyDescent="0.2">
      <c r="B2578"/>
      <c r="C2578"/>
      <c r="D2578"/>
      <c r="E2578"/>
      <c r="F2578"/>
      <c r="G2578"/>
      <c r="H2578"/>
    </row>
    <row r="2579" spans="2:8" ht="12.75" x14ac:dyDescent="0.2">
      <c r="B2579"/>
      <c r="C2579"/>
      <c r="D2579"/>
      <c r="E2579"/>
      <c r="F2579"/>
      <c r="G2579"/>
      <c r="H2579"/>
    </row>
    <row r="2580" spans="2:8" ht="12.75" x14ac:dyDescent="0.2">
      <c r="B2580"/>
      <c r="C2580"/>
      <c r="D2580"/>
      <c r="E2580"/>
      <c r="F2580"/>
      <c r="G2580"/>
      <c r="H2580"/>
    </row>
    <row r="2581" spans="2:8" ht="12.75" x14ac:dyDescent="0.2">
      <c r="B2581"/>
      <c r="C2581"/>
      <c r="D2581"/>
      <c r="E2581"/>
      <c r="F2581"/>
      <c r="G2581"/>
      <c r="H2581"/>
    </row>
    <row r="2582" spans="2:8" ht="12.75" x14ac:dyDescent="0.2">
      <c r="B2582"/>
      <c r="C2582"/>
      <c r="D2582"/>
      <c r="E2582"/>
      <c r="F2582"/>
      <c r="G2582"/>
      <c r="H2582"/>
    </row>
    <row r="2583" spans="2:8" ht="12.75" x14ac:dyDescent="0.2">
      <c r="B2583"/>
      <c r="C2583"/>
      <c r="D2583"/>
      <c r="E2583"/>
      <c r="F2583"/>
      <c r="G2583"/>
      <c r="H2583"/>
    </row>
    <row r="2584" spans="2:8" ht="12.75" x14ac:dyDescent="0.2">
      <c r="B2584"/>
      <c r="C2584"/>
      <c r="D2584"/>
      <c r="E2584"/>
      <c r="F2584"/>
      <c r="G2584"/>
      <c r="H2584"/>
    </row>
    <row r="2585" spans="2:8" ht="12.75" x14ac:dyDescent="0.2">
      <c r="B2585"/>
      <c r="C2585"/>
      <c r="D2585"/>
      <c r="E2585"/>
      <c r="F2585"/>
      <c r="G2585"/>
      <c r="H2585"/>
    </row>
    <row r="2586" spans="2:8" ht="12.75" x14ac:dyDescent="0.2">
      <c r="B2586"/>
      <c r="C2586"/>
      <c r="D2586"/>
      <c r="E2586"/>
      <c r="F2586"/>
      <c r="G2586"/>
      <c r="H2586"/>
    </row>
    <row r="2587" spans="2:8" ht="12.75" x14ac:dyDescent="0.2">
      <c r="B2587"/>
      <c r="C2587"/>
      <c r="D2587"/>
      <c r="E2587"/>
      <c r="F2587"/>
      <c r="G2587"/>
      <c r="H2587"/>
    </row>
    <row r="2588" spans="2:8" ht="12.75" x14ac:dyDescent="0.2">
      <c r="B2588"/>
      <c r="C2588"/>
      <c r="D2588"/>
      <c r="E2588"/>
      <c r="F2588"/>
      <c r="G2588"/>
      <c r="H2588"/>
    </row>
    <row r="2589" spans="2:8" ht="12.75" x14ac:dyDescent="0.2">
      <c r="B2589"/>
      <c r="C2589"/>
      <c r="D2589"/>
      <c r="E2589"/>
      <c r="F2589"/>
      <c r="G2589"/>
      <c r="H2589"/>
    </row>
    <row r="2590" spans="2:8" ht="12.75" x14ac:dyDescent="0.2">
      <c r="B2590"/>
      <c r="C2590"/>
      <c r="D2590"/>
      <c r="E2590"/>
      <c r="F2590"/>
      <c r="G2590"/>
      <c r="H2590"/>
    </row>
    <row r="2591" spans="2:8" ht="12.75" x14ac:dyDescent="0.2">
      <c r="B2591"/>
      <c r="C2591"/>
      <c r="D2591"/>
      <c r="E2591"/>
      <c r="F2591"/>
      <c r="G2591"/>
      <c r="H2591"/>
    </row>
    <row r="2592" spans="2:8" ht="12.75" x14ac:dyDescent="0.2">
      <c r="B2592"/>
      <c r="C2592"/>
      <c r="D2592"/>
      <c r="E2592"/>
      <c r="F2592"/>
      <c r="G2592"/>
      <c r="H2592"/>
    </row>
    <row r="2593" spans="2:8" ht="12.75" x14ac:dyDescent="0.2">
      <c r="B2593"/>
      <c r="C2593"/>
      <c r="D2593"/>
      <c r="E2593"/>
      <c r="F2593"/>
      <c r="G2593"/>
      <c r="H2593"/>
    </row>
    <row r="2594" spans="2:8" ht="12.75" x14ac:dyDescent="0.2">
      <c r="B2594"/>
      <c r="C2594"/>
      <c r="D2594"/>
      <c r="E2594"/>
      <c r="F2594"/>
      <c r="G2594"/>
      <c r="H2594"/>
    </row>
    <row r="2595" spans="2:8" ht="12.75" x14ac:dyDescent="0.2">
      <c r="B2595"/>
      <c r="C2595"/>
      <c r="D2595"/>
      <c r="E2595"/>
      <c r="F2595"/>
      <c r="G2595"/>
      <c r="H2595"/>
    </row>
    <row r="2596" spans="2:8" ht="12.75" x14ac:dyDescent="0.2">
      <c r="B2596"/>
      <c r="C2596"/>
      <c r="D2596"/>
      <c r="E2596"/>
      <c r="F2596"/>
      <c r="G2596"/>
      <c r="H2596"/>
    </row>
    <row r="2597" spans="2:8" ht="12.75" x14ac:dyDescent="0.2">
      <c r="B2597"/>
      <c r="C2597"/>
      <c r="D2597"/>
      <c r="E2597"/>
      <c r="F2597"/>
      <c r="G2597"/>
      <c r="H2597"/>
    </row>
    <row r="2598" spans="2:8" ht="12.75" x14ac:dyDescent="0.2">
      <c r="B2598"/>
      <c r="C2598"/>
      <c r="D2598"/>
      <c r="E2598"/>
      <c r="F2598"/>
      <c r="G2598"/>
      <c r="H2598"/>
    </row>
    <row r="2599" spans="2:8" ht="12.75" x14ac:dyDescent="0.2">
      <c r="B2599"/>
      <c r="C2599"/>
      <c r="D2599"/>
      <c r="E2599"/>
      <c r="F2599"/>
      <c r="G2599"/>
      <c r="H2599"/>
    </row>
    <row r="2600" spans="2:8" ht="12.75" x14ac:dyDescent="0.2">
      <c r="B2600"/>
      <c r="C2600"/>
      <c r="D2600"/>
      <c r="E2600"/>
      <c r="F2600"/>
      <c r="G2600"/>
      <c r="H2600"/>
    </row>
    <row r="2601" spans="2:8" ht="12.75" x14ac:dyDescent="0.2">
      <c r="B2601"/>
      <c r="C2601"/>
      <c r="D2601"/>
      <c r="E2601"/>
      <c r="F2601"/>
      <c r="G2601"/>
      <c r="H2601"/>
    </row>
    <row r="2602" spans="2:8" ht="12.75" x14ac:dyDescent="0.2">
      <c r="B2602"/>
      <c r="C2602"/>
      <c r="D2602"/>
      <c r="E2602"/>
      <c r="F2602"/>
      <c r="G2602"/>
      <c r="H2602"/>
    </row>
    <row r="2603" spans="2:8" ht="12.75" x14ac:dyDescent="0.2">
      <c r="B2603"/>
      <c r="C2603"/>
      <c r="D2603"/>
      <c r="E2603"/>
      <c r="F2603"/>
      <c r="G2603"/>
      <c r="H2603"/>
    </row>
    <row r="2604" spans="2:8" ht="12.75" x14ac:dyDescent="0.2">
      <c r="B2604"/>
      <c r="C2604"/>
      <c r="D2604"/>
      <c r="E2604"/>
      <c r="F2604"/>
      <c r="G2604"/>
      <c r="H2604"/>
    </row>
    <row r="2605" spans="2:8" ht="12.75" x14ac:dyDescent="0.2">
      <c r="B2605"/>
      <c r="C2605"/>
      <c r="D2605"/>
      <c r="E2605"/>
      <c r="F2605"/>
      <c r="G2605"/>
      <c r="H2605"/>
    </row>
    <row r="2606" spans="2:8" ht="12.75" x14ac:dyDescent="0.2">
      <c r="B2606"/>
      <c r="C2606"/>
      <c r="D2606"/>
      <c r="E2606"/>
      <c r="F2606"/>
      <c r="G2606"/>
      <c r="H2606"/>
    </row>
    <row r="2607" spans="2:8" ht="12.75" x14ac:dyDescent="0.2">
      <c r="B2607"/>
      <c r="C2607"/>
      <c r="D2607"/>
      <c r="E2607"/>
      <c r="F2607"/>
      <c r="G2607"/>
      <c r="H2607"/>
    </row>
    <row r="2608" spans="2:8" ht="12.75" x14ac:dyDescent="0.2">
      <c r="B2608"/>
      <c r="C2608"/>
      <c r="D2608"/>
      <c r="E2608"/>
      <c r="F2608"/>
      <c r="G2608"/>
      <c r="H2608"/>
    </row>
    <row r="2609" spans="2:8" ht="12.75" x14ac:dyDescent="0.2">
      <c r="B2609"/>
      <c r="C2609"/>
      <c r="D2609"/>
      <c r="E2609"/>
      <c r="F2609"/>
      <c r="G2609"/>
      <c r="H2609"/>
    </row>
    <row r="2610" spans="2:8" ht="12.75" x14ac:dyDescent="0.2">
      <c r="B2610"/>
      <c r="C2610"/>
      <c r="D2610"/>
      <c r="E2610"/>
      <c r="F2610"/>
      <c r="G2610"/>
      <c r="H2610"/>
    </row>
    <row r="2611" spans="2:8" ht="12.75" x14ac:dyDescent="0.2">
      <c r="B2611"/>
      <c r="C2611"/>
      <c r="D2611"/>
      <c r="E2611"/>
      <c r="F2611"/>
      <c r="G2611"/>
      <c r="H2611"/>
    </row>
    <row r="2612" spans="2:8" ht="12.75" x14ac:dyDescent="0.2">
      <c r="B2612"/>
      <c r="C2612"/>
      <c r="D2612"/>
      <c r="E2612"/>
      <c r="F2612"/>
      <c r="G2612"/>
      <c r="H2612"/>
    </row>
    <row r="2613" spans="2:8" ht="12.75" x14ac:dyDescent="0.2">
      <c r="B2613"/>
      <c r="C2613"/>
      <c r="D2613"/>
      <c r="E2613"/>
      <c r="F2613"/>
      <c r="G2613"/>
      <c r="H2613"/>
    </row>
    <row r="2614" spans="2:8" ht="12.75" x14ac:dyDescent="0.2">
      <c r="B2614"/>
      <c r="C2614"/>
      <c r="D2614"/>
      <c r="E2614"/>
      <c r="F2614"/>
      <c r="G2614"/>
      <c r="H2614"/>
    </row>
    <row r="2615" spans="2:8" ht="12.75" x14ac:dyDescent="0.2">
      <c r="B2615"/>
      <c r="C2615"/>
      <c r="D2615"/>
      <c r="E2615"/>
      <c r="F2615"/>
      <c r="G2615"/>
      <c r="H2615"/>
    </row>
    <row r="2616" spans="2:8" ht="12.75" x14ac:dyDescent="0.2">
      <c r="B2616"/>
      <c r="C2616"/>
      <c r="D2616"/>
      <c r="E2616"/>
      <c r="F2616"/>
      <c r="G2616"/>
      <c r="H2616"/>
    </row>
    <row r="2617" spans="2:8" ht="12.75" x14ac:dyDescent="0.2">
      <c r="B2617"/>
      <c r="C2617"/>
      <c r="D2617"/>
      <c r="E2617"/>
      <c r="F2617"/>
      <c r="G2617"/>
      <c r="H2617"/>
    </row>
    <row r="2618" spans="2:8" ht="12.75" x14ac:dyDescent="0.2">
      <c r="B2618"/>
      <c r="C2618"/>
      <c r="D2618"/>
      <c r="E2618"/>
      <c r="F2618"/>
      <c r="G2618"/>
      <c r="H2618"/>
    </row>
    <row r="2619" spans="2:8" ht="12.75" x14ac:dyDescent="0.2">
      <c r="B2619"/>
      <c r="C2619"/>
      <c r="D2619"/>
      <c r="E2619"/>
      <c r="F2619"/>
      <c r="G2619"/>
      <c r="H2619"/>
    </row>
    <row r="2620" spans="2:8" ht="12.75" x14ac:dyDescent="0.2">
      <c r="B2620"/>
      <c r="C2620"/>
      <c r="D2620"/>
      <c r="E2620"/>
      <c r="F2620"/>
      <c r="G2620"/>
      <c r="H2620"/>
    </row>
    <row r="2621" spans="2:8" ht="12.75" x14ac:dyDescent="0.2">
      <c r="B2621"/>
      <c r="C2621"/>
      <c r="D2621"/>
      <c r="E2621"/>
      <c r="F2621"/>
      <c r="G2621"/>
      <c r="H2621"/>
    </row>
    <row r="2622" spans="2:8" ht="12.75" x14ac:dyDescent="0.2">
      <c r="B2622"/>
      <c r="C2622"/>
      <c r="D2622"/>
      <c r="E2622"/>
      <c r="F2622"/>
      <c r="G2622"/>
      <c r="H2622"/>
    </row>
    <row r="2623" spans="2:8" ht="12.75" x14ac:dyDescent="0.2">
      <c r="B2623"/>
      <c r="C2623"/>
      <c r="D2623"/>
      <c r="E2623"/>
      <c r="F2623"/>
      <c r="G2623"/>
      <c r="H2623"/>
    </row>
    <row r="2624" spans="2:8" ht="12.75" x14ac:dyDescent="0.2">
      <c r="B2624"/>
      <c r="C2624"/>
      <c r="D2624"/>
      <c r="E2624"/>
      <c r="F2624"/>
      <c r="G2624"/>
      <c r="H2624"/>
    </row>
    <row r="2625" spans="2:8" ht="12.75" x14ac:dyDescent="0.2">
      <c r="B2625"/>
      <c r="C2625"/>
      <c r="D2625"/>
      <c r="E2625"/>
      <c r="F2625"/>
      <c r="G2625"/>
      <c r="H2625"/>
    </row>
    <row r="2626" spans="2:8" ht="12.75" x14ac:dyDescent="0.2">
      <c r="B2626"/>
      <c r="C2626"/>
      <c r="D2626"/>
      <c r="E2626"/>
      <c r="F2626"/>
      <c r="G2626"/>
      <c r="H2626"/>
    </row>
    <row r="2627" spans="2:8" ht="12.75" x14ac:dyDescent="0.2">
      <c r="B2627"/>
      <c r="C2627"/>
      <c r="D2627"/>
      <c r="E2627"/>
      <c r="F2627"/>
      <c r="G2627"/>
      <c r="H2627"/>
    </row>
    <row r="2628" spans="2:8" ht="12.75" x14ac:dyDescent="0.2">
      <c r="B2628"/>
      <c r="C2628"/>
      <c r="D2628"/>
      <c r="E2628"/>
      <c r="F2628"/>
      <c r="G2628"/>
      <c r="H2628"/>
    </row>
    <row r="2629" spans="2:8" ht="12.75" x14ac:dyDescent="0.2">
      <c r="B2629"/>
      <c r="C2629"/>
      <c r="D2629"/>
      <c r="E2629"/>
      <c r="F2629"/>
      <c r="G2629"/>
      <c r="H2629"/>
    </row>
    <row r="2630" spans="2:8" ht="12.75" x14ac:dyDescent="0.2">
      <c r="B2630"/>
      <c r="C2630"/>
      <c r="D2630"/>
      <c r="E2630"/>
      <c r="F2630"/>
      <c r="G2630"/>
      <c r="H2630"/>
    </row>
    <row r="2631" spans="2:8" ht="12.75" x14ac:dyDescent="0.2">
      <c r="B2631"/>
      <c r="C2631"/>
      <c r="D2631"/>
      <c r="E2631"/>
      <c r="F2631"/>
      <c r="G2631"/>
      <c r="H2631"/>
    </row>
    <row r="2632" spans="2:8" ht="12.75" x14ac:dyDescent="0.2">
      <c r="B2632"/>
      <c r="C2632"/>
      <c r="D2632"/>
      <c r="E2632"/>
      <c r="F2632"/>
      <c r="G2632"/>
      <c r="H2632"/>
    </row>
    <row r="2633" spans="2:8" ht="12.75" x14ac:dyDescent="0.2">
      <c r="B2633"/>
      <c r="C2633"/>
      <c r="D2633"/>
      <c r="E2633"/>
      <c r="F2633"/>
      <c r="G2633"/>
      <c r="H2633"/>
    </row>
    <row r="2634" spans="2:8" ht="12.75" x14ac:dyDescent="0.2">
      <c r="B2634"/>
      <c r="C2634"/>
      <c r="D2634"/>
      <c r="E2634"/>
      <c r="F2634"/>
      <c r="G2634"/>
      <c r="H2634"/>
    </row>
    <row r="2635" spans="2:8" ht="12.75" x14ac:dyDescent="0.2">
      <c r="B2635"/>
      <c r="C2635"/>
      <c r="D2635"/>
      <c r="E2635"/>
      <c r="F2635"/>
      <c r="G2635"/>
      <c r="H2635"/>
    </row>
    <row r="2636" spans="2:8" ht="12.75" x14ac:dyDescent="0.2">
      <c r="B2636"/>
      <c r="C2636"/>
      <c r="D2636"/>
      <c r="E2636"/>
      <c r="F2636"/>
      <c r="G2636"/>
      <c r="H2636"/>
    </row>
    <row r="2637" spans="2:8" ht="12.75" x14ac:dyDescent="0.2">
      <c r="B2637"/>
      <c r="C2637"/>
      <c r="D2637"/>
      <c r="E2637"/>
      <c r="F2637"/>
      <c r="G2637"/>
      <c r="H2637"/>
    </row>
    <row r="2638" spans="2:8" ht="12.75" x14ac:dyDescent="0.2">
      <c r="B2638"/>
      <c r="C2638"/>
      <c r="D2638"/>
      <c r="E2638"/>
      <c r="F2638"/>
      <c r="G2638"/>
      <c r="H2638"/>
    </row>
    <row r="2639" spans="2:8" ht="12.75" x14ac:dyDescent="0.2">
      <c r="B2639"/>
      <c r="C2639"/>
      <c r="D2639"/>
      <c r="E2639"/>
      <c r="F2639"/>
      <c r="G2639"/>
      <c r="H2639"/>
    </row>
    <row r="2640" spans="2:8" ht="12.75" x14ac:dyDescent="0.2">
      <c r="B2640"/>
      <c r="C2640"/>
      <c r="D2640"/>
      <c r="E2640"/>
      <c r="F2640"/>
      <c r="G2640"/>
      <c r="H2640"/>
    </row>
    <row r="2641" spans="2:8" ht="12.75" x14ac:dyDescent="0.2">
      <c r="B2641"/>
      <c r="C2641"/>
      <c r="D2641"/>
      <c r="E2641"/>
      <c r="F2641"/>
      <c r="G2641"/>
      <c r="H2641"/>
    </row>
    <row r="2642" spans="2:8" ht="12.75" x14ac:dyDescent="0.2">
      <c r="B2642"/>
      <c r="C2642"/>
      <c r="D2642"/>
      <c r="E2642"/>
      <c r="F2642"/>
      <c r="G2642"/>
      <c r="H2642"/>
    </row>
    <row r="2643" spans="2:8" ht="12.75" x14ac:dyDescent="0.2">
      <c r="B2643"/>
      <c r="C2643"/>
      <c r="D2643"/>
      <c r="E2643"/>
      <c r="F2643"/>
      <c r="G2643"/>
      <c r="H2643"/>
    </row>
    <row r="2644" spans="2:8" ht="12.75" x14ac:dyDescent="0.2">
      <c r="B2644"/>
      <c r="C2644"/>
      <c r="D2644"/>
      <c r="E2644"/>
      <c r="F2644"/>
      <c r="G2644"/>
      <c r="H2644"/>
    </row>
    <row r="2645" spans="2:8" ht="12.75" x14ac:dyDescent="0.2">
      <c r="B2645"/>
      <c r="C2645"/>
      <c r="D2645"/>
      <c r="E2645"/>
      <c r="F2645"/>
      <c r="G2645"/>
      <c r="H2645"/>
    </row>
    <row r="2646" spans="2:8" ht="12.75" x14ac:dyDescent="0.2">
      <c r="B2646"/>
      <c r="C2646"/>
      <c r="D2646"/>
      <c r="E2646"/>
      <c r="F2646"/>
      <c r="G2646"/>
      <c r="H2646"/>
    </row>
    <row r="2647" spans="2:8" ht="12.75" x14ac:dyDescent="0.2">
      <c r="B2647"/>
      <c r="C2647"/>
      <c r="D2647"/>
      <c r="E2647"/>
      <c r="F2647"/>
      <c r="G2647"/>
      <c r="H2647"/>
    </row>
    <row r="2648" spans="2:8" ht="12.75" x14ac:dyDescent="0.2">
      <c r="B2648"/>
      <c r="C2648"/>
      <c r="D2648"/>
      <c r="E2648"/>
      <c r="F2648"/>
      <c r="G2648"/>
      <c r="H2648"/>
    </row>
    <row r="2649" spans="2:8" ht="12.75" x14ac:dyDescent="0.2">
      <c r="B2649"/>
      <c r="C2649"/>
      <c r="D2649"/>
      <c r="E2649"/>
      <c r="F2649"/>
      <c r="G2649"/>
      <c r="H2649"/>
    </row>
    <row r="2650" spans="2:8" ht="12.75" x14ac:dyDescent="0.2">
      <c r="B2650"/>
      <c r="C2650"/>
      <c r="D2650"/>
      <c r="E2650"/>
      <c r="F2650"/>
      <c r="G2650"/>
      <c r="H2650"/>
    </row>
    <row r="2651" spans="2:8" ht="12.75" x14ac:dyDescent="0.2">
      <c r="B2651"/>
      <c r="C2651"/>
      <c r="D2651"/>
      <c r="E2651"/>
      <c r="F2651"/>
      <c r="G2651"/>
      <c r="H2651"/>
    </row>
    <row r="2652" spans="2:8" ht="12.75" x14ac:dyDescent="0.2">
      <c r="B2652"/>
      <c r="C2652"/>
      <c r="D2652"/>
      <c r="E2652"/>
      <c r="F2652"/>
      <c r="G2652"/>
      <c r="H2652"/>
    </row>
    <row r="2653" spans="2:8" ht="12.75" x14ac:dyDescent="0.2">
      <c r="B2653"/>
      <c r="C2653"/>
      <c r="D2653"/>
      <c r="E2653"/>
      <c r="F2653"/>
      <c r="G2653"/>
      <c r="H2653"/>
    </row>
    <row r="2654" spans="2:8" ht="12.75" x14ac:dyDescent="0.2">
      <c r="B2654"/>
      <c r="C2654"/>
      <c r="D2654"/>
      <c r="E2654"/>
      <c r="F2654"/>
      <c r="G2654"/>
      <c r="H2654"/>
    </row>
    <row r="2655" spans="2:8" ht="12.75" x14ac:dyDescent="0.2">
      <c r="B2655"/>
      <c r="C2655"/>
      <c r="D2655"/>
      <c r="E2655"/>
      <c r="F2655"/>
      <c r="G2655"/>
      <c r="H2655"/>
    </row>
    <row r="2656" spans="2:8" ht="12.75" x14ac:dyDescent="0.2">
      <c r="B2656"/>
      <c r="C2656"/>
      <c r="D2656"/>
      <c r="E2656"/>
      <c r="F2656"/>
      <c r="G2656"/>
      <c r="H2656"/>
    </row>
    <row r="2657" spans="2:8" ht="12.75" x14ac:dyDescent="0.2">
      <c r="B2657"/>
      <c r="C2657"/>
      <c r="D2657"/>
      <c r="E2657"/>
      <c r="F2657"/>
      <c r="G2657"/>
      <c r="H2657"/>
    </row>
    <row r="2658" spans="2:8" ht="12.75" x14ac:dyDescent="0.2">
      <c r="B2658"/>
      <c r="C2658"/>
      <c r="D2658"/>
      <c r="E2658"/>
      <c r="F2658"/>
      <c r="G2658"/>
      <c r="H2658"/>
    </row>
    <row r="2659" spans="2:8" ht="12.75" x14ac:dyDescent="0.2">
      <c r="B2659"/>
      <c r="C2659"/>
      <c r="D2659"/>
      <c r="E2659"/>
      <c r="F2659"/>
      <c r="G2659"/>
      <c r="H2659"/>
    </row>
    <row r="2660" spans="2:8" ht="12.75" x14ac:dyDescent="0.2">
      <c r="B2660"/>
      <c r="C2660"/>
      <c r="D2660"/>
      <c r="E2660"/>
      <c r="F2660"/>
      <c r="G2660"/>
      <c r="H2660"/>
    </row>
    <row r="2661" spans="2:8" ht="12.75" x14ac:dyDescent="0.2">
      <c r="B2661"/>
      <c r="C2661"/>
      <c r="D2661"/>
      <c r="E2661"/>
      <c r="F2661"/>
      <c r="G2661"/>
      <c r="H2661"/>
    </row>
    <row r="2662" spans="2:8" ht="12.75" x14ac:dyDescent="0.2">
      <c r="B2662"/>
      <c r="C2662"/>
      <c r="D2662"/>
      <c r="E2662"/>
      <c r="F2662"/>
      <c r="G2662"/>
      <c r="H2662"/>
    </row>
    <row r="2663" spans="2:8" ht="12.75" x14ac:dyDescent="0.2">
      <c r="B2663"/>
      <c r="C2663"/>
      <c r="D2663"/>
      <c r="E2663"/>
      <c r="F2663"/>
      <c r="G2663"/>
      <c r="H2663"/>
    </row>
    <row r="2664" spans="2:8" ht="12.75" x14ac:dyDescent="0.2">
      <c r="B2664"/>
      <c r="C2664"/>
      <c r="D2664"/>
      <c r="E2664"/>
      <c r="F2664"/>
      <c r="G2664"/>
      <c r="H2664"/>
    </row>
    <row r="2665" spans="2:8" ht="12.75" x14ac:dyDescent="0.2">
      <c r="B2665"/>
      <c r="C2665"/>
      <c r="D2665"/>
      <c r="E2665"/>
      <c r="F2665"/>
      <c r="G2665"/>
      <c r="H2665"/>
    </row>
    <row r="2666" spans="2:8" ht="12.75" x14ac:dyDescent="0.2">
      <c r="B2666"/>
      <c r="C2666"/>
      <c r="D2666"/>
      <c r="E2666"/>
      <c r="F2666"/>
      <c r="G2666"/>
      <c r="H2666"/>
    </row>
    <row r="2667" spans="2:8" ht="12.75" x14ac:dyDescent="0.2">
      <c r="B2667"/>
      <c r="C2667"/>
      <c r="D2667"/>
      <c r="E2667"/>
      <c r="F2667"/>
      <c r="G2667"/>
      <c r="H2667"/>
    </row>
    <row r="2668" spans="2:8" ht="12.75" x14ac:dyDescent="0.2">
      <c r="B2668"/>
      <c r="C2668"/>
      <c r="D2668"/>
      <c r="E2668"/>
      <c r="F2668"/>
      <c r="G2668"/>
      <c r="H2668"/>
    </row>
    <row r="2669" spans="2:8" ht="12.75" x14ac:dyDescent="0.2">
      <c r="B2669"/>
      <c r="C2669"/>
      <c r="D2669"/>
      <c r="E2669"/>
      <c r="F2669"/>
      <c r="G2669"/>
      <c r="H2669"/>
    </row>
    <row r="2670" spans="2:8" ht="12.75" x14ac:dyDescent="0.2">
      <c r="B2670"/>
      <c r="C2670"/>
      <c r="D2670"/>
      <c r="E2670"/>
      <c r="F2670"/>
      <c r="G2670"/>
      <c r="H2670"/>
    </row>
    <row r="2671" spans="2:8" ht="12.75" x14ac:dyDescent="0.2">
      <c r="B2671"/>
      <c r="C2671"/>
      <c r="D2671"/>
      <c r="E2671"/>
      <c r="F2671"/>
      <c r="G2671"/>
      <c r="H2671"/>
    </row>
    <row r="2672" spans="2:8" ht="12.75" x14ac:dyDescent="0.2">
      <c r="B2672"/>
      <c r="C2672"/>
      <c r="D2672"/>
      <c r="E2672"/>
      <c r="F2672"/>
      <c r="G2672"/>
      <c r="H2672"/>
    </row>
    <row r="2673" spans="2:8" ht="12.75" x14ac:dyDescent="0.2">
      <c r="B2673"/>
      <c r="C2673"/>
      <c r="D2673"/>
      <c r="E2673"/>
      <c r="F2673"/>
      <c r="G2673"/>
      <c r="H2673"/>
    </row>
    <row r="2674" spans="2:8" ht="12.75" x14ac:dyDescent="0.2">
      <c r="B2674"/>
      <c r="C2674"/>
      <c r="D2674"/>
      <c r="E2674"/>
      <c r="F2674"/>
      <c r="G2674"/>
      <c r="H2674"/>
    </row>
    <row r="2675" spans="2:8" ht="12.75" x14ac:dyDescent="0.2">
      <c r="B2675"/>
      <c r="C2675"/>
      <c r="D2675"/>
      <c r="E2675"/>
      <c r="F2675"/>
      <c r="G2675"/>
      <c r="H2675"/>
    </row>
    <row r="2676" spans="2:8" ht="12.75" x14ac:dyDescent="0.2">
      <c r="B2676"/>
      <c r="C2676"/>
      <c r="D2676"/>
      <c r="E2676"/>
      <c r="F2676"/>
      <c r="G2676"/>
      <c r="H2676"/>
    </row>
    <row r="2677" spans="2:8" ht="12.75" x14ac:dyDescent="0.2">
      <c r="B2677"/>
      <c r="C2677"/>
      <c r="D2677"/>
      <c r="E2677"/>
      <c r="F2677"/>
      <c r="G2677"/>
      <c r="H2677"/>
    </row>
    <row r="2678" spans="2:8" ht="12.75" x14ac:dyDescent="0.2">
      <c r="B2678"/>
      <c r="C2678"/>
      <c r="D2678"/>
      <c r="E2678"/>
      <c r="F2678"/>
      <c r="G2678"/>
      <c r="H2678"/>
    </row>
    <row r="2679" spans="2:8" ht="12.75" x14ac:dyDescent="0.2">
      <c r="B2679"/>
      <c r="C2679"/>
      <c r="D2679"/>
      <c r="E2679"/>
      <c r="F2679"/>
      <c r="G2679"/>
      <c r="H2679"/>
    </row>
    <row r="2680" spans="2:8" ht="12.75" x14ac:dyDescent="0.2">
      <c r="B2680"/>
      <c r="C2680"/>
      <c r="D2680"/>
      <c r="E2680"/>
      <c r="F2680"/>
      <c r="G2680"/>
      <c r="H2680"/>
    </row>
    <row r="2681" spans="2:8" ht="12.75" x14ac:dyDescent="0.2">
      <c r="B2681"/>
      <c r="C2681"/>
      <c r="D2681"/>
      <c r="E2681"/>
      <c r="F2681"/>
      <c r="G2681"/>
      <c r="H2681"/>
    </row>
    <row r="2682" spans="2:8" ht="12.75" x14ac:dyDescent="0.2">
      <c r="B2682"/>
      <c r="C2682"/>
      <c r="D2682"/>
      <c r="E2682"/>
      <c r="F2682"/>
      <c r="G2682"/>
      <c r="H2682"/>
    </row>
    <row r="2683" spans="2:8" ht="12.75" x14ac:dyDescent="0.2">
      <c r="B2683"/>
      <c r="C2683"/>
      <c r="D2683"/>
      <c r="E2683"/>
      <c r="F2683"/>
      <c r="G2683"/>
      <c r="H2683"/>
    </row>
    <row r="2684" spans="2:8" ht="12.75" x14ac:dyDescent="0.2">
      <c r="B2684"/>
      <c r="C2684"/>
      <c r="D2684"/>
      <c r="E2684"/>
      <c r="F2684"/>
      <c r="G2684"/>
      <c r="H2684"/>
    </row>
    <row r="2685" spans="2:8" ht="12.75" x14ac:dyDescent="0.2">
      <c r="B2685"/>
      <c r="C2685"/>
      <c r="D2685"/>
      <c r="E2685"/>
      <c r="F2685"/>
      <c r="G2685"/>
      <c r="H2685"/>
    </row>
    <row r="2686" spans="2:8" ht="12.75" x14ac:dyDescent="0.2">
      <c r="B2686"/>
      <c r="C2686"/>
      <c r="D2686"/>
      <c r="E2686"/>
      <c r="F2686"/>
      <c r="G2686"/>
      <c r="H2686"/>
    </row>
    <row r="2687" spans="2:8" ht="12.75" x14ac:dyDescent="0.2">
      <c r="B2687"/>
      <c r="C2687"/>
      <c r="D2687"/>
      <c r="E2687"/>
      <c r="F2687"/>
      <c r="G2687"/>
      <c r="H2687"/>
    </row>
    <row r="2688" spans="2:8" ht="12.75" x14ac:dyDescent="0.2">
      <c r="B2688"/>
      <c r="C2688"/>
      <c r="D2688"/>
      <c r="E2688"/>
      <c r="F2688"/>
      <c r="G2688"/>
      <c r="H2688"/>
    </row>
    <row r="2689" spans="2:8" ht="12.75" x14ac:dyDescent="0.2">
      <c r="B2689"/>
      <c r="C2689"/>
      <c r="D2689"/>
      <c r="E2689"/>
      <c r="F2689"/>
      <c r="G2689"/>
      <c r="H2689"/>
    </row>
    <row r="2690" spans="2:8" ht="12.75" x14ac:dyDescent="0.2">
      <c r="B2690"/>
      <c r="C2690"/>
      <c r="D2690"/>
      <c r="E2690"/>
      <c r="F2690"/>
      <c r="G2690"/>
      <c r="H2690"/>
    </row>
    <row r="2691" spans="2:8" ht="12.75" x14ac:dyDescent="0.2">
      <c r="B2691"/>
      <c r="C2691"/>
      <c r="D2691"/>
      <c r="E2691"/>
      <c r="F2691"/>
      <c r="G2691"/>
      <c r="H2691"/>
    </row>
    <row r="2692" spans="2:8" ht="12.75" x14ac:dyDescent="0.2">
      <c r="B2692"/>
      <c r="C2692"/>
      <c r="D2692"/>
      <c r="E2692"/>
      <c r="F2692"/>
      <c r="G2692"/>
      <c r="H2692"/>
    </row>
    <row r="2693" spans="2:8" ht="12.75" x14ac:dyDescent="0.2">
      <c r="B2693"/>
      <c r="C2693"/>
      <c r="D2693"/>
      <c r="E2693"/>
      <c r="F2693"/>
      <c r="G2693"/>
      <c r="H2693"/>
    </row>
    <row r="2694" spans="2:8" ht="12.75" x14ac:dyDescent="0.2">
      <c r="B2694"/>
      <c r="C2694"/>
      <c r="D2694"/>
      <c r="E2694"/>
      <c r="F2694"/>
      <c r="G2694"/>
      <c r="H2694"/>
    </row>
    <row r="2695" spans="2:8" ht="12.75" x14ac:dyDescent="0.2">
      <c r="B2695"/>
      <c r="C2695"/>
      <c r="D2695"/>
      <c r="E2695"/>
      <c r="F2695"/>
      <c r="G2695"/>
      <c r="H2695"/>
    </row>
    <row r="2696" spans="2:8" ht="12.75" x14ac:dyDescent="0.2">
      <c r="B2696"/>
      <c r="C2696"/>
      <c r="D2696"/>
      <c r="E2696"/>
      <c r="F2696"/>
      <c r="G2696"/>
      <c r="H2696"/>
    </row>
    <row r="2697" spans="2:8" ht="12.75" x14ac:dyDescent="0.2">
      <c r="B2697"/>
      <c r="C2697"/>
      <c r="D2697"/>
      <c r="E2697"/>
      <c r="F2697"/>
      <c r="G2697"/>
      <c r="H2697"/>
    </row>
    <row r="2698" spans="2:8" ht="12.75" x14ac:dyDescent="0.2">
      <c r="B2698"/>
      <c r="C2698"/>
      <c r="D2698"/>
      <c r="E2698"/>
      <c r="F2698"/>
      <c r="G2698"/>
      <c r="H2698"/>
    </row>
    <row r="2699" spans="2:8" ht="12.75" x14ac:dyDescent="0.2">
      <c r="B2699"/>
      <c r="C2699"/>
      <c r="D2699"/>
      <c r="E2699"/>
      <c r="F2699"/>
      <c r="G2699"/>
      <c r="H2699"/>
    </row>
    <row r="2700" spans="2:8" ht="12.75" x14ac:dyDescent="0.2">
      <c r="B2700"/>
      <c r="C2700"/>
      <c r="D2700"/>
      <c r="E2700"/>
      <c r="F2700"/>
      <c r="G2700"/>
      <c r="H2700"/>
    </row>
    <row r="2701" spans="2:8" ht="12.75" x14ac:dyDescent="0.2">
      <c r="B2701"/>
      <c r="C2701"/>
      <c r="D2701"/>
      <c r="E2701"/>
      <c r="F2701"/>
      <c r="G2701"/>
      <c r="H2701"/>
    </row>
    <row r="2702" spans="2:8" ht="12.75" x14ac:dyDescent="0.2">
      <c r="B2702"/>
      <c r="C2702"/>
      <c r="D2702"/>
      <c r="E2702"/>
      <c r="F2702"/>
      <c r="G2702"/>
      <c r="H2702"/>
    </row>
    <row r="2703" spans="2:8" ht="12.75" x14ac:dyDescent="0.2">
      <c r="B2703"/>
      <c r="C2703"/>
      <c r="D2703"/>
      <c r="E2703"/>
      <c r="F2703"/>
      <c r="G2703"/>
      <c r="H2703"/>
    </row>
    <row r="2704" spans="2:8" ht="12.75" x14ac:dyDescent="0.2">
      <c r="B2704"/>
      <c r="C2704"/>
      <c r="D2704"/>
      <c r="E2704"/>
      <c r="F2704"/>
      <c r="G2704"/>
      <c r="H2704"/>
    </row>
    <row r="2705" spans="2:8" ht="12.75" x14ac:dyDescent="0.2">
      <c r="B2705"/>
      <c r="C2705"/>
      <c r="D2705"/>
      <c r="E2705"/>
      <c r="F2705"/>
      <c r="G2705"/>
      <c r="H2705"/>
    </row>
    <row r="2706" spans="2:8" ht="12.75" x14ac:dyDescent="0.2">
      <c r="B2706"/>
      <c r="C2706"/>
      <c r="D2706"/>
      <c r="E2706"/>
      <c r="F2706"/>
      <c r="G2706"/>
      <c r="H2706"/>
    </row>
    <row r="2707" spans="2:8" ht="12.75" x14ac:dyDescent="0.2">
      <c r="B2707"/>
      <c r="C2707"/>
      <c r="D2707"/>
      <c r="E2707"/>
      <c r="F2707"/>
      <c r="G2707"/>
      <c r="H2707"/>
    </row>
    <row r="2708" spans="2:8" ht="12.75" x14ac:dyDescent="0.2">
      <c r="B2708"/>
      <c r="C2708"/>
      <c r="D2708"/>
      <c r="E2708"/>
      <c r="F2708"/>
      <c r="G2708"/>
      <c r="H2708"/>
    </row>
    <row r="2709" spans="2:8" ht="12.75" x14ac:dyDescent="0.2">
      <c r="B2709"/>
      <c r="C2709"/>
      <c r="D2709"/>
      <c r="E2709"/>
      <c r="F2709"/>
      <c r="G2709"/>
      <c r="H2709"/>
    </row>
    <row r="2710" spans="2:8" ht="12.75" x14ac:dyDescent="0.2">
      <c r="B2710"/>
      <c r="C2710"/>
      <c r="D2710"/>
      <c r="E2710"/>
      <c r="F2710"/>
      <c r="G2710"/>
      <c r="H2710"/>
    </row>
    <row r="2711" spans="2:8" ht="12.75" x14ac:dyDescent="0.2">
      <c r="B2711"/>
      <c r="C2711"/>
      <c r="D2711"/>
      <c r="E2711"/>
      <c r="F2711"/>
      <c r="G2711"/>
      <c r="H2711"/>
    </row>
    <row r="2712" spans="2:8" ht="12.75" x14ac:dyDescent="0.2">
      <c r="B2712"/>
      <c r="C2712"/>
      <c r="D2712"/>
      <c r="E2712"/>
      <c r="F2712"/>
      <c r="G2712"/>
      <c r="H2712"/>
    </row>
    <row r="2713" spans="2:8" ht="12.75" x14ac:dyDescent="0.2">
      <c r="B2713"/>
      <c r="C2713"/>
      <c r="D2713"/>
      <c r="E2713"/>
      <c r="F2713"/>
      <c r="G2713"/>
      <c r="H2713"/>
    </row>
    <row r="2714" spans="2:8" ht="12.75" x14ac:dyDescent="0.2">
      <c r="B2714"/>
      <c r="C2714"/>
      <c r="D2714"/>
      <c r="E2714"/>
      <c r="F2714"/>
      <c r="G2714"/>
      <c r="H2714"/>
    </row>
    <row r="2715" spans="2:8" ht="12.75" x14ac:dyDescent="0.2">
      <c r="B2715"/>
      <c r="C2715"/>
      <c r="D2715"/>
      <c r="E2715"/>
      <c r="F2715"/>
      <c r="G2715"/>
      <c r="H2715"/>
    </row>
    <row r="2716" spans="2:8" ht="12.75" x14ac:dyDescent="0.2">
      <c r="B2716"/>
      <c r="C2716"/>
      <c r="D2716"/>
      <c r="E2716"/>
      <c r="F2716"/>
      <c r="G2716"/>
      <c r="H2716"/>
    </row>
    <row r="2717" spans="2:8" ht="12.75" x14ac:dyDescent="0.2">
      <c r="B2717"/>
      <c r="C2717"/>
      <c r="D2717"/>
      <c r="E2717"/>
      <c r="F2717"/>
      <c r="G2717"/>
      <c r="H2717"/>
    </row>
    <row r="2718" spans="2:8" ht="12.75" x14ac:dyDescent="0.2">
      <c r="B2718"/>
      <c r="C2718"/>
      <c r="D2718"/>
      <c r="E2718"/>
      <c r="F2718"/>
      <c r="G2718"/>
      <c r="H2718"/>
    </row>
    <row r="2719" spans="2:8" ht="12.75" x14ac:dyDescent="0.2">
      <c r="B2719"/>
      <c r="C2719"/>
      <c r="D2719"/>
      <c r="E2719"/>
      <c r="F2719"/>
      <c r="G2719"/>
      <c r="H2719"/>
    </row>
    <row r="2720" spans="2:8" ht="12.75" x14ac:dyDescent="0.2">
      <c r="B2720"/>
      <c r="C2720"/>
      <c r="D2720"/>
      <c r="E2720"/>
      <c r="F2720"/>
      <c r="G2720"/>
      <c r="H2720"/>
    </row>
    <row r="2721" spans="2:8" ht="12.75" x14ac:dyDescent="0.2">
      <c r="B2721"/>
      <c r="C2721"/>
      <c r="D2721"/>
      <c r="E2721"/>
      <c r="F2721"/>
      <c r="G2721"/>
      <c r="H2721"/>
    </row>
    <row r="2722" spans="2:8" ht="12.75" x14ac:dyDescent="0.2">
      <c r="B2722"/>
      <c r="C2722"/>
      <c r="D2722"/>
      <c r="E2722"/>
      <c r="F2722"/>
      <c r="G2722"/>
      <c r="H2722"/>
    </row>
    <row r="2723" spans="2:8" ht="12.75" x14ac:dyDescent="0.2">
      <c r="B2723"/>
      <c r="C2723"/>
      <c r="D2723"/>
      <c r="E2723"/>
      <c r="F2723"/>
      <c r="G2723"/>
      <c r="H2723"/>
    </row>
    <row r="2724" spans="2:8" ht="12.75" x14ac:dyDescent="0.2">
      <c r="B2724"/>
      <c r="C2724"/>
      <c r="D2724"/>
      <c r="E2724"/>
      <c r="F2724"/>
      <c r="G2724"/>
      <c r="H2724"/>
    </row>
    <row r="2725" spans="2:8" ht="12.75" x14ac:dyDescent="0.2">
      <c r="B2725"/>
      <c r="C2725"/>
      <c r="D2725"/>
      <c r="E2725"/>
      <c r="F2725"/>
      <c r="G2725"/>
      <c r="H2725"/>
    </row>
    <row r="2726" spans="2:8" ht="12.75" x14ac:dyDescent="0.2">
      <c r="B2726"/>
      <c r="C2726"/>
      <c r="D2726"/>
      <c r="E2726"/>
      <c r="F2726"/>
      <c r="G2726"/>
      <c r="H2726"/>
    </row>
    <row r="2727" spans="2:8" ht="12.75" x14ac:dyDescent="0.2">
      <c r="B2727"/>
      <c r="C2727"/>
      <c r="D2727"/>
      <c r="E2727"/>
      <c r="F2727"/>
      <c r="G2727"/>
      <c r="H2727"/>
    </row>
    <row r="2728" spans="2:8" ht="12.75" x14ac:dyDescent="0.2">
      <c r="B2728"/>
      <c r="C2728"/>
      <c r="D2728"/>
      <c r="E2728"/>
      <c r="F2728"/>
      <c r="G2728"/>
      <c r="H2728"/>
    </row>
    <row r="2729" spans="2:8" ht="12.75" x14ac:dyDescent="0.2">
      <c r="B2729"/>
      <c r="C2729"/>
      <c r="D2729"/>
      <c r="E2729"/>
      <c r="F2729"/>
      <c r="G2729"/>
      <c r="H2729"/>
    </row>
    <row r="2730" spans="2:8" ht="12.75" x14ac:dyDescent="0.2">
      <c r="B2730"/>
      <c r="C2730"/>
      <c r="D2730"/>
      <c r="E2730"/>
      <c r="F2730"/>
      <c r="G2730"/>
      <c r="H2730"/>
    </row>
    <row r="2731" spans="2:8" ht="12.75" x14ac:dyDescent="0.2">
      <c r="B2731"/>
      <c r="C2731"/>
      <c r="D2731"/>
      <c r="E2731"/>
      <c r="F2731"/>
      <c r="G2731"/>
      <c r="H2731"/>
    </row>
    <row r="2732" spans="2:8" ht="12.75" x14ac:dyDescent="0.2">
      <c r="B2732"/>
      <c r="C2732"/>
      <c r="D2732"/>
      <c r="E2732"/>
      <c r="F2732"/>
      <c r="G2732"/>
      <c r="H2732"/>
    </row>
    <row r="2733" spans="2:8" ht="12.75" x14ac:dyDescent="0.2">
      <c r="B2733"/>
      <c r="C2733"/>
      <c r="D2733"/>
      <c r="E2733"/>
      <c r="F2733"/>
      <c r="G2733"/>
      <c r="H2733"/>
    </row>
    <row r="2734" spans="2:8" ht="12.75" x14ac:dyDescent="0.2">
      <c r="B2734"/>
      <c r="C2734"/>
      <c r="D2734"/>
      <c r="E2734"/>
      <c r="F2734"/>
      <c r="G2734"/>
      <c r="H2734"/>
    </row>
    <row r="2735" spans="2:8" ht="12.75" x14ac:dyDescent="0.2">
      <c r="B2735"/>
      <c r="C2735"/>
      <c r="D2735"/>
      <c r="E2735"/>
      <c r="F2735"/>
      <c r="G2735"/>
      <c r="H2735"/>
    </row>
    <row r="2736" spans="2:8" ht="12.75" x14ac:dyDescent="0.2">
      <c r="B2736"/>
      <c r="C2736"/>
      <c r="D2736"/>
      <c r="E2736"/>
      <c r="F2736"/>
      <c r="G2736"/>
      <c r="H2736"/>
    </row>
    <row r="2737" spans="2:8" ht="12.75" x14ac:dyDescent="0.2">
      <c r="B2737"/>
      <c r="C2737"/>
      <c r="D2737"/>
      <c r="E2737"/>
      <c r="F2737"/>
      <c r="G2737"/>
      <c r="H2737"/>
    </row>
    <row r="2738" spans="2:8" ht="12.75" x14ac:dyDescent="0.2">
      <c r="B2738"/>
      <c r="C2738"/>
      <c r="D2738"/>
      <c r="E2738"/>
      <c r="F2738"/>
      <c r="G2738"/>
      <c r="H2738"/>
    </row>
    <row r="2739" spans="2:8" ht="12.75" x14ac:dyDescent="0.2">
      <c r="B2739"/>
      <c r="C2739"/>
      <c r="D2739"/>
      <c r="E2739"/>
      <c r="F2739"/>
      <c r="G2739"/>
      <c r="H2739"/>
    </row>
    <row r="2740" spans="2:8" ht="12.75" x14ac:dyDescent="0.2">
      <c r="B2740"/>
      <c r="C2740"/>
      <c r="D2740"/>
      <c r="E2740"/>
      <c r="F2740"/>
      <c r="G2740"/>
      <c r="H2740"/>
    </row>
    <row r="2741" spans="2:8" ht="12.75" x14ac:dyDescent="0.2">
      <c r="B2741"/>
      <c r="C2741"/>
      <c r="D2741"/>
      <c r="E2741"/>
      <c r="F2741"/>
      <c r="G2741"/>
      <c r="H2741"/>
    </row>
    <row r="2742" spans="2:8" ht="12.75" x14ac:dyDescent="0.2">
      <c r="B2742"/>
      <c r="C2742"/>
      <c r="D2742"/>
      <c r="E2742"/>
      <c r="F2742"/>
      <c r="G2742"/>
      <c r="H2742"/>
    </row>
    <row r="2743" spans="2:8" ht="12.75" x14ac:dyDescent="0.2">
      <c r="B2743"/>
      <c r="C2743"/>
      <c r="D2743"/>
      <c r="E2743"/>
      <c r="F2743"/>
      <c r="G2743"/>
      <c r="H2743"/>
    </row>
    <row r="2744" spans="2:8" ht="12.75" x14ac:dyDescent="0.2">
      <c r="B2744"/>
      <c r="C2744"/>
      <c r="D2744"/>
      <c r="E2744"/>
      <c r="F2744"/>
      <c r="G2744"/>
      <c r="H2744"/>
    </row>
    <row r="2745" spans="2:8" ht="12.75" x14ac:dyDescent="0.2">
      <c r="B2745"/>
      <c r="C2745"/>
      <c r="D2745"/>
      <c r="E2745"/>
      <c r="F2745"/>
      <c r="G2745"/>
      <c r="H2745"/>
    </row>
    <row r="2746" spans="2:8" ht="12.75" x14ac:dyDescent="0.2">
      <c r="B2746"/>
      <c r="C2746"/>
      <c r="D2746"/>
      <c r="E2746"/>
      <c r="F2746"/>
      <c r="G2746"/>
      <c r="H2746"/>
    </row>
    <row r="2747" spans="2:8" ht="12.75" x14ac:dyDescent="0.2">
      <c r="B2747"/>
      <c r="C2747"/>
      <c r="D2747"/>
      <c r="E2747"/>
      <c r="F2747"/>
      <c r="G2747"/>
      <c r="H2747"/>
    </row>
    <row r="2748" spans="2:8" ht="12.75" x14ac:dyDescent="0.2">
      <c r="B2748"/>
      <c r="C2748"/>
      <c r="D2748"/>
      <c r="E2748"/>
      <c r="F2748"/>
      <c r="G2748"/>
      <c r="H2748"/>
    </row>
    <row r="2749" spans="2:8" ht="12.75" x14ac:dyDescent="0.2">
      <c r="B2749"/>
      <c r="C2749"/>
      <c r="D2749"/>
      <c r="E2749"/>
      <c r="F2749"/>
      <c r="G2749"/>
      <c r="H2749"/>
    </row>
    <row r="2750" spans="2:8" ht="12.75" x14ac:dyDescent="0.2">
      <c r="B2750"/>
      <c r="C2750"/>
      <c r="D2750"/>
      <c r="E2750"/>
      <c r="F2750"/>
      <c r="G2750"/>
      <c r="H2750"/>
    </row>
    <row r="2751" spans="2:8" ht="12.75" x14ac:dyDescent="0.2">
      <c r="B2751"/>
      <c r="C2751"/>
      <c r="D2751"/>
      <c r="E2751"/>
      <c r="F2751"/>
      <c r="G2751"/>
      <c r="H2751"/>
    </row>
    <row r="2752" spans="2:8" ht="12.75" x14ac:dyDescent="0.2">
      <c r="B2752"/>
      <c r="C2752"/>
      <c r="D2752"/>
      <c r="E2752"/>
      <c r="F2752"/>
      <c r="G2752"/>
      <c r="H2752"/>
    </row>
    <row r="2753" spans="2:8" ht="12.75" x14ac:dyDescent="0.2">
      <c r="B2753"/>
      <c r="C2753"/>
      <c r="D2753"/>
      <c r="E2753"/>
      <c r="F2753"/>
      <c r="G2753"/>
      <c r="H2753"/>
    </row>
    <row r="2754" spans="2:8" ht="12.75" x14ac:dyDescent="0.2">
      <c r="B2754"/>
      <c r="C2754"/>
      <c r="D2754"/>
      <c r="E2754"/>
      <c r="F2754"/>
      <c r="G2754"/>
      <c r="H2754"/>
    </row>
    <row r="2755" spans="2:8" ht="12.75" x14ac:dyDescent="0.2">
      <c r="B2755"/>
      <c r="C2755"/>
      <c r="D2755"/>
      <c r="E2755"/>
      <c r="F2755"/>
      <c r="G2755"/>
      <c r="H2755"/>
    </row>
    <row r="2756" spans="2:8" ht="12.75" x14ac:dyDescent="0.2">
      <c r="B2756"/>
      <c r="C2756"/>
      <c r="D2756"/>
      <c r="E2756"/>
      <c r="F2756"/>
      <c r="G2756"/>
      <c r="H2756"/>
    </row>
    <row r="2757" spans="2:8" ht="12.75" x14ac:dyDescent="0.2">
      <c r="B2757"/>
      <c r="C2757"/>
      <c r="D2757"/>
      <c r="E2757"/>
      <c r="F2757"/>
      <c r="G2757"/>
      <c r="H2757"/>
    </row>
    <row r="2758" spans="2:8" ht="12.75" x14ac:dyDescent="0.2">
      <c r="B2758"/>
      <c r="C2758"/>
      <c r="D2758"/>
      <c r="E2758"/>
      <c r="F2758"/>
      <c r="G2758"/>
      <c r="H2758"/>
    </row>
    <row r="2759" spans="2:8" ht="12.75" x14ac:dyDescent="0.2">
      <c r="B2759"/>
      <c r="C2759"/>
      <c r="D2759"/>
      <c r="E2759"/>
      <c r="F2759"/>
      <c r="G2759"/>
      <c r="H2759"/>
    </row>
    <row r="2760" spans="2:8" ht="12.75" x14ac:dyDescent="0.2">
      <c r="B2760"/>
      <c r="C2760"/>
      <c r="D2760"/>
      <c r="E2760"/>
      <c r="F2760"/>
      <c r="G2760"/>
      <c r="H2760"/>
    </row>
    <row r="2761" spans="2:8" ht="12.75" x14ac:dyDescent="0.2">
      <c r="B2761"/>
      <c r="C2761"/>
      <c r="D2761"/>
      <c r="E2761"/>
      <c r="F2761"/>
      <c r="G2761"/>
      <c r="H2761"/>
    </row>
    <row r="2762" spans="2:8" ht="12.75" x14ac:dyDescent="0.2">
      <c r="B2762"/>
      <c r="C2762"/>
      <c r="D2762"/>
      <c r="E2762"/>
      <c r="F2762"/>
      <c r="G2762"/>
      <c r="H2762"/>
    </row>
    <row r="2763" spans="2:8" ht="12.75" x14ac:dyDescent="0.2">
      <c r="B2763"/>
      <c r="C2763"/>
      <c r="D2763"/>
      <c r="E2763"/>
      <c r="F2763"/>
      <c r="G2763"/>
      <c r="H2763"/>
    </row>
    <row r="2764" spans="2:8" ht="12.75" x14ac:dyDescent="0.2">
      <c r="B2764"/>
      <c r="C2764"/>
      <c r="D2764"/>
      <c r="E2764"/>
      <c r="F2764"/>
      <c r="G2764"/>
      <c r="H2764"/>
    </row>
    <row r="2765" spans="2:8" ht="12.75" x14ac:dyDescent="0.2">
      <c r="B2765"/>
      <c r="C2765"/>
      <c r="D2765"/>
      <c r="E2765"/>
      <c r="F2765"/>
      <c r="G2765"/>
      <c r="H2765"/>
    </row>
    <row r="2766" spans="2:8" ht="12.75" x14ac:dyDescent="0.2">
      <c r="B2766"/>
      <c r="C2766"/>
      <c r="D2766"/>
      <c r="E2766"/>
      <c r="F2766"/>
      <c r="G2766"/>
      <c r="H2766"/>
    </row>
    <row r="2767" spans="2:8" ht="12.75" x14ac:dyDescent="0.2">
      <c r="B2767"/>
      <c r="C2767"/>
      <c r="D2767"/>
      <c r="E2767"/>
      <c r="F2767"/>
      <c r="G2767"/>
      <c r="H2767"/>
    </row>
    <row r="2768" spans="2:8" ht="12.75" x14ac:dyDescent="0.2">
      <c r="B2768"/>
      <c r="C2768"/>
      <c r="D2768"/>
      <c r="E2768"/>
      <c r="F2768"/>
      <c r="G2768"/>
      <c r="H2768"/>
    </row>
    <row r="2769" spans="2:8" ht="12.75" x14ac:dyDescent="0.2">
      <c r="B2769"/>
      <c r="C2769"/>
      <c r="D2769"/>
      <c r="E2769"/>
      <c r="F2769"/>
      <c r="G2769"/>
      <c r="H2769"/>
    </row>
    <row r="2770" spans="2:8" ht="12.75" x14ac:dyDescent="0.2">
      <c r="B2770"/>
      <c r="C2770"/>
      <c r="D2770"/>
      <c r="E2770"/>
      <c r="F2770"/>
      <c r="G2770"/>
      <c r="H2770"/>
    </row>
    <row r="2771" spans="2:8" ht="12.75" x14ac:dyDescent="0.2">
      <c r="B2771"/>
      <c r="C2771"/>
      <c r="D2771"/>
      <c r="E2771"/>
      <c r="F2771"/>
      <c r="G2771"/>
      <c r="H2771"/>
    </row>
    <row r="2772" spans="2:8" ht="12.75" x14ac:dyDescent="0.2">
      <c r="B2772"/>
      <c r="C2772"/>
      <c r="D2772"/>
      <c r="E2772"/>
      <c r="F2772"/>
      <c r="G2772"/>
      <c r="H2772"/>
    </row>
    <row r="2773" spans="2:8" ht="12.75" x14ac:dyDescent="0.2">
      <c r="B2773"/>
      <c r="C2773"/>
      <c r="D2773"/>
      <c r="E2773"/>
      <c r="F2773"/>
      <c r="G2773"/>
      <c r="H2773"/>
    </row>
    <row r="2774" spans="2:8" ht="12.75" x14ac:dyDescent="0.2">
      <c r="B2774"/>
      <c r="C2774"/>
      <c r="D2774"/>
      <c r="E2774"/>
      <c r="F2774"/>
      <c r="G2774"/>
      <c r="H2774"/>
    </row>
    <row r="2775" spans="2:8" ht="12.75" x14ac:dyDescent="0.2">
      <c r="B2775"/>
      <c r="C2775"/>
      <c r="D2775"/>
      <c r="E2775"/>
      <c r="F2775"/>
      <c r="G2775"/>
      <c r="H2775"/>
    </row>
    <row r="2776" spans="2:8" ht="12.75" x14ac:dyDescent="0.2">
      <c r="B2776"/>
      <c r="C2776"/>
      <c r="D2776"/>
      <c r="E2776"/>
      <c r="F2776"/>
      <c r="G2776"/>
      <c r="H2776"/>
    </row>
    <row r="2777" spans="2:8" ht="12.75" x14ac:dyDescent="0.2">
      <c r="B2777"/>
      <c r="C2777"/>
      <c r="D2777"/>
      <c r="E2777"/>
      <c r="F2777"/>
      <c r="G2777"/>
      <c r="H2777"/>
    </row>
    <row r="2778" spans="2:8" ht="12.75" x14ac:dyDescent="0.2">
      <c r="B2778"/>
      <c r="C2778"/>
      <c r="D2778"/>
      <c r="E2778"/>
      <c r="F2778"/>
      <c r="G2778"/>
      <c r="H2778"/>
    </row>
    <row r="2779" spans="2:8" ht="12.75" x14ac:dyDescent="0.2">
      <c r="B2779"/>
      <c r="C2779"/>
      <c r="D2779"/>
      <c r="E2779"/>
      <c r="F2779"/>
      <c r="G2779"/>
      <c r="H2779"/>
    </row>
    <row r="2780" spans="2:8" ht="12.75" x14ac:dyDescent="0.2">
      <c r="B2780"/>
      <c r="C2780"/>
      <c r="D2780"/>
      <c r="E2780"/>
      <c r="F2780"/>
      <c r="G2780"/>
      <c r="H2780"/>
    </row>
    <row r="2781" spans="2:8" ht="12.75" x14ac:dyDescent="0.2">
      <c r="B2781"/>
      <c r="C2781"/>
      <c r="D2781"/>
      <c r="E2781"/>
      <c r="F2781"/>
      <c r="G2781"/>
      <c r="H2781"/>
    </row>
    <row r="2782" spans="2:8" ht="12.75" x14ac:dyDescent="0.2">
      <c r="B2782"/>
      <c r="C2782"/>
      <c r="D2782"/>
      <c r="E2782"/>
      <c r="F2782"/>
      <c r="G2782"/>
      <c r="H2782"/>
    </row>
    <row r="2783" spans="2:8" ht="12.75" x14ac:dyDescent="0.2">
      <c r="B2783"/>
      <c r="C2783"/>
      <c r="D2783"/>
      <c r="E2783"/>
      <c r="F2783"/>
      <c r="G2783"/>
      <c r="H2783"/>
    </row>
    <row r="2784" spans="2:8" ht="12.75" x14ac:dyDescent="0.2">
      <c r="B2784"/>
      <c r="C2784"/>
      <c r="D2784"/>
      <c r="E2784"/>
      <c r="F2784"/>
      <c r="G2784"/>
      <c r="H2784"/>
    </row>
    <row r="2785" spans="2:8" ht="12.75" x14ac:dyDescent="0.2">
      <c r="B2785"/>
      <c r="C2785"/>
      <c r="D2785"/>
      <c r="E2785"/>
      <c r="F2785"/>
      <c r="G2785"/>
      <c r="H2785"/>
    </row>
    <row r="2786" spans="2:8" ht="12.75" x14ac:dyDescent="0.2">
      <c r="B2786"/>
      <c r="C2786"/>
      <c r="D2786"/>
      <c r="E2786"/>
      <c r="F2786"/>
      <c r="G2786"/>
      <c r="H2786"/>
    </row>
    <row r="2787" spans="2:8" ht="12.75" x14ac:dyDescent="0.2">
      <c r="B2787"/>
      <c r="C2787"/>
      <c r="D2787"/>
      <c r="E2787"/>
      <c r="F2787"/>
      <c r="G2787"/>
      <c r="H2787"/>
    </row>
    <row r="2788" spans="2:8" ht="12.75" x14ac:dyDescent="0.2">
      <c r="B2788"/>
      <c r="C2788"/>
      <c r="D2788"/>
      <c r="E2788"/>
      <c r="F2788"/>
      <c r="G2788"/>
      <c r="H2788"/>
    </row>
    <row r="2789" spans="2:8" ht="12.75" x14ac:dyDescent="0.2">
      <c r="B2789"/>
      <c r="C2789"/>
      <c r="D2789"/>
      <c r="E2789"/>
      <c r="F2789"/>
      <c r="G2789"/>
      <c r="H2789"/>
    </row>
    <row r="2790" spans="2:8" ht="12.75" x14ac:dyDescent="0.2">
      <c r="B2790"/>
      <c r="C2790"/>
      <c r="D2790"/>
      <c r="E2790"/>
      <c r="F2790"/>
      <c r="G2790"/>
      <c r="H2790"/>
    </row>
    <row r="2791" spans="2:8" ht="12.75" x14ac:dyDescent="0.2">
      <c r="B2791"/>
      <c r="C2791"/>
      <c r="D2791"/>
      <c r="E2791"/>
      <c r="F2791"/>
      <c r="G2791"/>
      <c r="H2791"/>
    </row>
    <row r="2792" spans="2:8" ht="12.75" x14ac:dyDescent="0.2">
      <c r="B2792"/>
      <c r="C2792"/>
      <c r="D2792"/>
      <c r="E2792"/>
      <c r="F2792"/>
      <c r="G2792"/>
      <c r="H2792"/>
    </row>
    <row r="2793" spans="2:8" ht="12.75" x14ac:dyDescent="0.2">
      <c r="B2793"/>
      <c r="C2793"/>
      <c r="D2793"/>
      <c r="E2793"/>
      <c r="F2793"/>
      <c r="G2793"/>
      <c r="H2793"/>
    </row>
    <row r="2794" spans="2:8" ht="12.75" x14ac:dyDescent="0.2">
      <c r="B2794"/>
      <c r="C2794"/>
      <c r="D2794"/>
      <c r="E2794"/>
      <c r="F2794"/>
      <c r="G2794"/>
      <c r="H2794"/>
    </row>
    <row r="2795" spans="2:8" ht="12.75" x14ac:dyDescent="0.2">
      <c r="B2795"/>
      <c r="C2795"/>
      <c r="D2795"/>
      <c r="E2795"/>
      <c r="F2795"/>
      <c r="G2795"/>
      <c r="H2795"/>
    </row>
    <row r="2796" spans="2:8" ht="12.75" x14ac:dyDescent="0.2">
      <c r="B2796"/>
      <c r="C2796"/>
      <c r="D2796"/>
      <c r="E2796"/>
      <c r="F2796"/>
      <c r="G2796"/>
      <c r="H2796"/>
    </row>
    <row r="2797" spans="2:8" ht="12.75" x14ac:dyDescent="0.2">
      <c r="B2797"/>
      <c r="C2797"/>
      <c r="D2797"/>
      <c r="E2797"/>
      <c r="F2797"/>
      <c r="G2797"/>
      <c r="H2797"/>
    </row>
    <row r="2798" spans="2:8" ht="12.75" x14ac:dyDescent="0.2">
      <c r="B2798"/>
      <c r="C2798"/>
      <c r="D2798"/>
      <c r="E2798"/>
      <c r="F2798"/>
      <c r="G2798"/>
      <c r="H2798"/>
    </row>
    <row r="2799" spans="2:8" ht="12.75" x14ac:dyDescent="0.2">
      <c r="B2799"/>
      <c r="C2799"/>
      <c r="D2799"/>
      <c r="E2799"/>
      <c r="F2799"/>
      <c r="G2799"/>
      <c r="H2799"/>
    </row>
    <row r="2800" spans="2:8" ht="12.75" x14ac:dyDescent="0.2">
      <c r="B2800"/>
      <c r="C2800"/>
      <c r="D2800"/>
      <c r="E2800"/>
      <c r="F2800"/>
      <c r="G2800"/>
      <c r="H2800"/>
    </row>
    <row r="2801" spans="2:8" ht="12.75" x14ac:dyDescent="0.2">
      <c r="B2801"/>
      <c r="C2801"/>
      <c r="D2801"/>
      <c r="E2801"/>
      <c r="F2801"/>
      <c r="G2801"/>
      <c r="H2801"/>
    </row>
    <row r="2802" spans="2:8" ht="12.75" x14ac:dyDescent="0.2">
      <c r="B2802"/>
      <c r="C2802"/>
      <c r="D2802"/>
      <c r="E2802"/>
      <c r="F2802"/>
      <c r="G2802"/>
      <c r="H2802"/>
    </row>
    <row r="2803" spans="2:8" ht="12.75" x14ac:dyDescent="0.2">
      <c r="B2803"/>
      <c r="C2803"/>
      <c r="D2803"/>
      <c r="E2803"/>
      <c r="F2803"/>
      <c r="G2803"/>
      <c r="H2803"/>
    </row>
    <row r="2804" spans="2:8" ht="12.75" x14ac:dyDescent="0.2">
      <c r="B2804"/>
      <c r="C2804"/>
      <c r="D2804"/>
      <c r="E2804"/>
      <c r="F2804"/>
      <c r="G2804"/>
      <c r="H2804"/>
    </row>
    <row r="2805" spans="2:8" ht="12.75" x14ac:dyDescent="0.2">
      <c r="B2805"/>
      <c r="C2805"/>
      <c r="D2805"/>
      <c r="E2805"/>
      <c r="F2805"/>
      <c r="G2805"/>
      <c r="H2805"/>
    </row>
    <row r="2806" spans="2:8" ht="12.75" x14ac:dyDescent="0.2">
      <c r="B2806"/>
      <c r="C2806"/>
      <c r="D2806"/>
      <c r="E2806"/>
      <c r="F2806"/>
      <c r="G2806"/>
      <c r="H2806"/>
    </row>
    <row r="2807" spans="2:8" ht="12.75" x14ac:dyDescent="0.2">
      <c r="B2807"/>
      <c r="C2807"/>
      <c r="D2807"/>
      <c r="E2807"/>
      <c r="F2807"/>
      <c r="G2807"/>
      <c r="H2807"/>
    </row>
    <row r="2808" spans="2:8" ht="12.75" x14ac:dyDescent="0.2">
      <c r="B2808"/>
      <c r="C2808"/>
      <c r="D2808"/>
      <c r="E2808"/>
      <c r="F2808"/>
      <c r="G2808"/>
      <c r="H2808"/>
    </row>
    <row r="2809" spans="2:8" ht="12.75" x14ac:dyDescent="0.2">
      <c r="B2809"/>
      <c r="C2809"/>
      <c r="D2809"/>
      <c r="E2809"/>
      <c r="F2809"/>
      <c r="G2809"/>
      <c r="H2809"/>
    </row>
    <row r="2810" spans="2:8" ht="12.75" x14ac:dyDescent="0.2">
      <c r="B2810"/>
      <c r="C2810"/>
      <c r="D2810"/>
      <c r="E2810"/>
      <c r="F2810"/>
      <c r="G2810"/>
      <c r="H2810"/>
    </row>
    <row r="2811" spans="2:8" ht="12.75" x14ac:dyDescent="0.2">
      <c r="B2811"/>
      <c r="C2811"/>
      <c r="D2811"/>
      <c r="E2811"/>
      <c r="F2811"/>
      <c r="G2811"/>
      <c r="H2811"/>
    </row>
    <row r="2812" spans="2:8" ht="12.75" x14ac:dyDescent="0.2">
      <c r="B2812"/>
      <c r="C2812"/>
      <c r="D2812"/>
      <c r="E2812"/>
      <c r="F2812"/>
      <c r="G2812"/>
      <c r="H2812"/>
    </row>
    <row r="2813" spans="2:8" ht="12.75" x14ac:dyDescent="0.2">
      <c r="B2813"/>
      <c r="C2813"/>
      <c r="D2813"/>
      <c r="E2813"/>
      <c r="F2813"/>
      <c r="G2813"/>
      <c r="H2813"/>
    </row>
    <row r="2814" spans="2:8" ht="12.75" x14ac:dyDescent="0.2">
      <c r="B2814"/>
      <c r="C2814"/>
      <c r="D2814"/>
      <c r="E2814"/>
      <c r="F2814"/>
      <c r="G2814"/>
      <c r="H2814"/>
    </row>
    <row r="2815" spans="2:8" ht="12.75" x14ac:dyDescent="0.2">
      <c r="B2815"/>
      <c r="C2815"/>
      <c r="D2815"/>
      <c r="E2815"/>
      <c r="F2815"/>
      <c r="G2815"/>
      <c r="H2815"/>
    </row>
    <row r="2816" spans="2:8" ht="12.75" x14ac:dyDescent="0.2">
      <c r="B2816"/>
      <c r="C2816"/>
      <c r="D2816"/>
      <c r="E2816"/>
      <c r="F2816"/>
      <c r="G2816"/>
      <c r="H2816"/>
    </row>
    <row r="2817" spans="2:8" ht="12.75" x14ac:dyDescent="0.2">
      <c r="B2817"/>
      <c r="C2817"/>
      <c r="D2817"/>
      <c r="E2817"/>
      <c r="F2817"/>
      <c r="G2817"/>
      <c r="H2817"/>
    </row>
    <row r="2818" spans="2:8" ht="12.75" x14ac:dyDescent="0.2">
      <c r="B2818"/>
      <c r="C2818"/>
      <c r="D2818"/>
      <c r="E2818"/>
      <c r="F2818"/>
      <c r="G2818"/>
      <c r="H2818"/>
    </row>
    <row r="2819" spans="2:8" ht="12.75" x14ac:dyDescent="0.2">
      <c r="B2819"/>
      <c r="C2819"/>
      <c r="D2819"/>
      <c r="E2819"/>
      <c r="F2819"/>
      <c r="G2819"/>
      <c r="H2819"/>
    </row>
    <row r="2820" spans="2:8" ht="12.75" x14ac:dyDescent="0.2">
      <c r="B2820"/>
      <c r="C2820"/>
      <c r="D2820"/>
      <c r="E2820"/>
      <c r="F2820"/>
      <c r="G2820"/>
      <c r="H2820"/>
    </row>
    <row r="2821" spans="2:8" ht="12.75" x14ac:dyDescent="0.2">
      <c r="B2821"/>
      <c r="C2821"/>
      <c r="D2821"/>
      <c r="E2821"/>
      <c r="F2821"/>
      <c r="G2821"/>
      <c r="H2821"/>
    </row>
    <row r="2822" spans="2:8" ht="12.75" x14ac:dyDescent="0.2">
      <c r="B2822"/>
      <c r="C2822"/>
      <c r="D2822"/>
      <c r="E2822"/>
      <c r="F2822"/>
      <c r="G2822"/>
      <c r="H2822"/>
    </row>
    <row r="2823" spans="2:8" ht="12.75" x14ac:dyDescent="0.2">
      <c r="B2823"/>
      <c r="C2823"/>
      <c r="D2823"/>
      <c r="E2823"/>
      <c r="F2823"/>
      <c r="G2823"/>
      <c r="H2823"/>
    </row>
    <row r="2824" spans="2:8" ht="12.75" x14ac:dyDescent="0.2">
      <c r="B2824"/>
      <c r="C2824"/>
      <c r="D2824"/>
      <c r="E2824"/>
      <c r="F2824"/>
      <c r="G2824"/>
      <c r="H2824"/>
    </row>
    <row r="2825" spans="2:8" ht="12.75" x14ac:dyDescent="0.2">
      <c r="B2825"/>
      <c r="C2825"/>
      <c r="D2825"/>
      <c r="E2825"/>
      <c r="F2825"/>
      <c r="G2825"/>
      <c r="H2825"/>
    </row>
    <row r="2826" spans="2:8" ht="12.75" x14ac:dyDescent="0.2">
      <c r="B2826"/>
      <c r="C2826"/>
      <c r="D2826"/>
      <c r="E2826"/>
      <c r="F2826"/>
      <c r="G2826"/>
      <c r="H2826"/>
    </row>
    <row r="2827" spans="2:8" ht="12.75" x14ac:dyDescent="0.2">
      <c r="B2827"/>
      <c r="C2827"/>
      <c r="D2827"/>
      <c r="E2827"/>
      <c r="F2827"/>
      <c r="G2827"/>
      <c r="H2827"/>
    </row>
    <row r="2828" spans="2:8" ht="12.75" x14ac:dyDescent="0.2">
      <c r="B2828"/>
      <c r="C2828"/>
      <c r="D2828"/>
      <c r="E2828"/>
      <c r="F2828"/>
      <c r="G2828"/>
      <c r="H2828"/>
    </row>
    <row r="2829" spans="2:8" ht="12.75" x14ac:dyDescent="0.2">
      <c r="B2829"/>
      <c r="C2829"/>
      <c r="D2829"/>
      <c r="E2829"/>
      <c r="F2829"/>
      <c r="G2829"/>
      <c r="H2829"/>
    </row>
    <row r="2830" spans="2:8" ht="12.75" x14ac:dyDescent="0.2">
      <c r="B2830"/>
      <c r="C2830"/>
      <c r="D2830"/>
      <c r="E2830"/>
      <c r="F2830"/>
      <c r="G2830"/>
      <c r="H2830"/>
    </row>
    <row r="2831" spans="2:8" ht="12.75" x14ac:dyDescent="0.2">
      <c r="B2831"/>
      <c r="C2831"/>
      <c r="D2831"/>
      <c r="E2831"/>
      <c r="F2831"/>
      <c r="G2831"/>
      <c r="H2831"/>
    </row>
    <row r="2832" spans="2:8" ht="12.75" x14ac:dyDescent="0.2">
      <c r="B2832"/>
      <c r="C2832"/>
      <c r="D2832"/>
      <c r="E2832"/>
      <c r="F2832"/>
      <c r="G2832"/>
      <c r="H2832"/>
    </row>
    <row r="2833" spans="2:8" ht="12.75" x14ac:dyDescent="0.2">
      <c r="B2833"/>
      <c r="C2833"/>
      <c r="D2833"/>
      <c r="E2833"/>
      <c r="F2833"/>
      <c r="G2833"/>
      <c r="H2833"/>
    </row>
    <row r="2834" spans="2:8" ht="12.75" x14ac:dyDescent="0.2">
      <c r="B2834"/>
      <c r="C2834"/>
      <c r="D2834"/>
      <c r="E2834"/>
      <c r="F2834"/>
      <c r="G2834"/>
      <c r="H2834"/>
    </row>
    <row r="2835" spans="2:8" ht="12.75" x14ac:dyDescent="0.2">
      <c r="B2835"/>
      <c r="C2835"/>
      <c r="D2835"/>
      <c r="E2835"/>
      <c r="F2835"/>
      <c r="G2835"/>
      <c r="H2835"/>
    </row>
    <row r="2836" spans="2:8" ht="12.75" x14ac:dyDescent="0.2">
      <c r="B2836"/>
      <c r="C2836"/>
      <c r="D2836"/>
      <c r="E2836"/>
      <c r="F2836"/>
      <c r="G2836"/>
      <c r="H2836"/>
    </row>
    <row r="2837" spans="2:8" ht="12.75" x14ac:dyDescent="0.2">
      <c r="B2837"/>
      <c r="C2837"/>
      <c r="D2837"/>
      <c r="E2837"/>
      <c r="F2837"/>
      <c r="G2837"/>
      <c r="H2837"/>
    </row>
    <row r="2838" spans="2:8" ht="12.75" x14ac:dyDescent="0.2">
      <c r="B2838"/>
      <c r="C2838"/>
      <c r="D2838"/>
      <c r="E2838"/>
      <c r="F2838"/>
      <c r="G2838"/>
      <c r="H2838"/>
    </row>
    <row r="2839" spans="2:8" ht="12.75" x14ac:dyDescent="0.2">
      <c r="B2839"/>
      <c r="C2839"/>
      <c r="D2839"/>
      <c r="E2839"/>
      <c r="F2839"/>
      <c r="G2839"/>
      <c r="H2839"/>
    </row>
    <row r="2840" spans="2:8" ht="12.75" x14ac:dyDescent="0.2">
      <c r="B2840"/>
      <c r="C2840"/>
      <c r="D2840"/>
      <c r="E2840"/>
      <c r="F2840"/>
      <c r="G2840"/>
      <c r="H2840"/>
    </row>
    <row r="2841" spans="2:8" ht="12.75" x14ac:dyDescent="0.2">
      <c r="B2841"/>
      <c r="C2841"/>
      <c r="D2841"/>
      <c r="E2841"/>
      <c r="F2841"/>
      <c r="G2841"/>
      <c r="H2841"/>
    </row>
    <row r="2842" spans="2:8" ht="12.75" x14ac:dyDescent="0.2">
      <c r="B2842"/>
      <c r="C2842"/>
      <c r="D2842"/>
      <c r="E2842"/>
      <c r="F2842"/>
      <c r="G2842"/>
      <c r="H2842"/>
    </row>
    <row r="2843" spans="2:8" ht="12.75" x14ac:dyDescent="0.2">
      <c r="B2843"/>
      <c r="C2843"/>
      <c r="D2843"/>
      <c r="E2843"/>
      <c r="F2843"/>
      <c r="G2843"/>
      <c r="H2843"/>
    </row>
    <row r="2844" spans="2:8" ht="12.75" x14ac:dyDescent="0.2">
      <c r="B2844"/>
      <c r="C2844"/>
      <c r="D2844"/>
      <c r="E2844"/>
      <c r="F2844"/>
      <c r="G2844"/>
      <c r="H2844"/>
    </row>
    <row r="2845" spans="2:8" ht="12.75" x14ac:dyDescent="0.2">
      <c r="B2845"/>
      <c r="C2845"/>
      <c r="D2845"/>
      <c r="E2845"/>
      <c r="F2845"/>
      <c r="G2845"/>
      <c r="H2845"/>
    </row>
    <row r="2846" spans="2:8" ht="12.75" x14ac:dyDescent="0.2">
      <c r="B2846"/>
      <c r="C2846"/>
      <c r="D2846"/>
      <c r="E2846"/>
      <c r="F2846"/>
      <c r="G2846"/>
      <c r="H2846"/>
    </row>
    <row r="2847" spans="2:8" ht="12.75" x14ac:dyDescent="0.2">
      <c r="B2847"/>
      <c r="C2847"/>
      <c r="D2847"/>
      <c r="E2847"/>
      <c r="F2847"/>
      <c r="G2847"/>
      <c r="H2847"/>
    </row>
    <row r="2848" spans="2:8" ht="12.75" x14ac:dyDescent="0.2">
      <c r="B2848"/>
      <c r="C2848"/>
      <c r="D2848"/>
      <c r="E2848"/>
      <c r="F2848"/>
      <c r="G2848"/>
      <c r="H2848"/>
    </row>
    <row r="2849" spans="2:8" ht="12.75" x14ac:dyDescent="0.2">
      <c r="B2849"/>
      <c r="C2849"/>
      <c r="D2849"/>
      <c r="E2849"/>
      <c r="F2849"/>
      <c r="G2849"/>
      <c r="H2849"/>
    </row>
    <row r="2850" spans="2:8" ht="12.75" x14ac:dyDescent="0.2">
      <c r="B2850"/>
      <c r="C2850"/>
      <c r="D2850"/>
      <c r="E2850"/>
      <c r="F2850"/>
      <c r="G2850"/>
      <c r="H2850"/>
    </row>
    <row r="2851" spans="2:8" ht="12.75" x14ac:dyDescent="0.2">
      <c r="B2851"/>
      <c r="C2851"/>
      <c r="D2851"/>
      <c r="E2851"/>
      <c r="F2851"/>
      <c r="G2851"/>
      <c r="H2851"/>
    </row>
    <row r="2852" spans="2:8" ht="12.75" x14ac:dyDescent="0.2">
      <c r="B2852"/>
      <c r="C2852"/>
      <c r="D2852"/>
      <c r="E2852"/>
      <c r="F2852"/>
      <c r="G2852"/>
      <c r="H2852"/>
    </row>
    <row r="2853" spans="2:8" ht="12.75" x14ac:dyDescent="0.2">
      <c r="B2853"/>
      <c r="C2853"/>
      <c r="D2853"/>
      <c r="E2853"/>
      <c r="F2853"/>
      <c r="G2853"/>
      <c r="H2853"/>
    </row>
    <row r="2854" spans="2:8" ht="12.75" x14ac:dyDescent="0.2">
      <c r="B2854"/>
      <c r="C2854"/>
      <c r="D2854"/>
      <c r="E2854"/>
      <c r="F2854"/>
      <c r="G2854"/>
      <c r="H2854"/>
    </row>
    <row r="2855" spans="2:8" ht="12.75" x14ac:dyDescent="0.2">
      <c r="B2855"/>
      <c r="C2855"/>
      <c r="D2855"/>
      <c r="E2855"/>
      <c r="F2855"/>
      <c r="G2855"/>
      <c r="H2855"/>
    </row>
    <row r="2856" spans="2:8" ht="12.75" x14ac:dyDescent="0.2">
      <c r="B2856"/>
      <c r="C2856"/>
      <c r="D2856"/>
      <c r="E2856"/>
      <c r="F2856"/>
      <c r="G2856"/>
      <c r="H2856"/>
    </row>
    <row r="2857" spans="2:8" ht="12.75" x14ac:dyDescent="0.2">
      <c r="B2857"/>
      <c r="C2857"/>
      <c r="D2857"/>
      <c r="E2857"/>
      <c r="F2857"/>
      <c r="G2857"/>
      <c r="H2857"/>
    </row>
    <row r="2858" spans="2:8" ht="12.75" x14ac:dyDescent="0.2">
      <c r="B2858"/>
      <c r="C2858"/>
      <c r="D2858"/>
      <c r="E2858"/>
      <c r="F2858"/>
      <c r="G2858"/>
      <c r="H2858"/>
    </row>
    <row r="2859" spans="2:8" ht="12.75" x14ac:dyDescent="0.2">
      <c r="B2859"/>
      <c r="C2859"/>
      <c r="D2859"/>
      <c r="E2859"/>
      <c r="F2859"/>
      <c r="G2859"/>
      <c r="H2859"/>
    </row>
    <row r="2860" spans="2:8" ht="12.75" x14ac:dyDescent="0.2">
      <c r="B2860"/>
      <c r="C2860"/>
      <c r="D2860"/>
      <c r="E2860"/>
      <c r="F2860"/>
      <c r="G2860"/>
      <c r="H2860"/>
    </row>
    <row r="2861" spans="2:8" ht="12.75" x14ac:dyDescent="0.2">
      <c r="B2861"/>
      <c r="C2861"/>
      <c r="D2861"/>
      <c r="E2861"/>
      <c r="F2861"/>
      <c r="G2861"/>
      <c r="H2861"/>
    </row>
    <row r="2862" spans="2:8" ht="12.75" x14ac:dyDescent="0.2">
      <c r="B2862"/>
      <c r="C2862"/>
      <c r="D2862"/>
      <c r="E2862"/>
      <c r="F2862"/>
      <c r="G2862"/>
      <c r="H2862"/>
    </row>
    <row r="2863" spans="2:8" ht="12.75" x14ac:dyDescent="0.2">
      <c r="B2863"/>
      <c r="C2863"/>
      <c r="D2863"/>
      <c r="E2863"/>
      <c r="F2863"/>
      <c r="G2863"/>
      <c r="H2863"/>
    </row>
    <row r="2864" spans="2:8" ht="12.75" x14ac:dyDescent="0.2">
      <c r="B2864"/>
      <c r="C2864"/>
      <c r="D2864"/>
      <c r="E2864"/>
      <c r="F2864"/>
      <c r="G2864"/>
      <c r="H2864"/>
    </row>
    <row r="2865" spans="2:8" ht="12.75" x14ac:dyDescent="0.2">
      <c r="B2865"/>
      <c r="C2865"/>
      <c r="D2865"/>
      <c r="E2865"/>
      <c r="F2865"/>
      <c r="G2865"/>
      <c r="H2865"/>
    </row>
    <row r="2866" spans="2:8" ht="12.75" x14ac:dyDescent="0.2">
      <c r="B2866"/>
      <c r="C2866"/>
      <c r="D2866"/>
      <c r="E2866"/>
      <c r="F2866"/>
      <c r="G2866"/>
      <c r="H2866"/>
    </row>
    <row r="2867" spans="2:8" ht="12.75" x14ac:dyDescent="0.2">
      <c r="B2867"/>
      <c r="C2867"/>
      <c r="D2867"/>
      <c r="E2867"/>
      <c r="F2867"/>
      <c r="G2867"/>
      <c r="H2867"/>
    </row>
    <row r="2868" spans="2:8" ht="12.75" x14ac:dyDescent="0.2">
      <c r="B2868"/>
      <c r="C2868"/>
      <c r="D2868"/>
      <c r="E2868"/>
      <c r="F2868"/>
      <c r="G2868"/>
      <c r="H2868"/>
    </row>
    <row r="2869" spans="2:8" ht="12.75" x14ac:dyDescent="0.2">
      <c r="B2869"/>
      <c r="C2869"/>
      <c r="D2869"/>
      <c r="E2869"/>
      <c r="F2869"/>
      <c r="G2869"/>
      <c r="H2869"/>
    </row>
    <row r="2870" spans="2:8" ht="12.75" x14ac:dyDescent="0.2">
      <c r="B2870"/>
      <c r="C2870"/>
      <c r="D2870"/>
      <c r="E2870"/>
      <c r="F2870"/>
      <c r="G2870"/>
      <c r="H2870"/>
    </row>
    <row r="2871" spans="2:8" ht="12.75" x14ac:dyDescent="0.2">
      <c r="B2871"/>
      <c r="C2871"/>
      <c r="D2871"/>
      <c r="E2871"/>
      <c r="F2871"/>
      <c r="G2871"/>
      <c r="H2871"/>
    </row>
    <row r="2872" spans="2:8" ht="12.75" x14ac:dyDescent="0.2">
      <c r="B2872"/>
      <c r="C2872"/>
      <c r="D2872"/>
      <c r="E2872"/>
      <c r="F2872"/>
      <c r="G2872"/>
      <c r="H2872"/>
    </row>
    <row r="2873" spans="2:8" ht="12.75" x14ac:dyDescent="0.2">
      <c r="B2873"/>
      <c r="C2873"/>
      <c r="D2873"/>
      <c r="E2873"/>
      <c r="F2873"/>
      <c r="G2873"/>
      <c r="H2873"/>
    </row>
    <row r="2874" spans="2:8" ht="12.75" x14ac:dyDescent="0.2">
      <c r="B2874"/>
      <c r="C2874"/>
      <c r="D2874"/>
      <c r="E2874"/>
      <c r="F2874"/>
      <c r="G2874"/>
      <c r="H2874"/>
    </row>
    <row r="2875" spans="2:8" ht="12.75" x14ac:dyDescent="0.2">
      <c r="B2875"/>
      <c r="C2875"/>
      <c r="D2875"/>
      <c r="E2875"/>
      <c r="F2875"/>
      <c r="G2875"/>
      <c r="H2875"/>
    </row>
    <row r="2876" spans="2:8" ht="12.75" x14ac:dyDescent="0.2">
      <c r="B2876"/>
      <c r="C2876"/>
      <c r="D2876"/>
      <c r="E2876"/>
      <c r="F2876"/>
      <c r="G2876"/>
      <c r="H2876"/>
    </row>
    <row r="2877" spans="2:8" ht="12.75" x14ac:dyDescent="0.2">
      <c r="B2877"/>
      <c r="C2877"/>
      <c r="D2877"/>
      <c r="E2877"/>
      <c r="F2877"/>
      <c r="G2877"/>
      <c r="H2877"/>
    </row>
    <row r="2878" spans="2:8" ht="12.75" x14ac:dyDescent="0.2">
      <c r="B2878"/>
      <c r="C2878"/>
      <c r="D2878"/>
      <c r="E2878"/>
      <c r="F2878"/>
      <c r="G2878"/>
      <c r="H2878"/>
    </row>
    <row r="2879" spans="2:8" ht="12.75" x14ac:dyDescent="0.2">
      <c r="B2879"/>
      <c r="C2879"/>
      <c r="D2879"/>
      <c r="E2879"/>
      <c r="F2879"/>
      <c r="G2879"/>
      <c r="H2879"/>
    </row>
    <row r="2880" spans="2:8" ht="12.75" x14ac:dyDescent="0.2">
      <c r="B2880"/>
      <c r="C2880"/>
      <c r="D2880"/>
      <c r="E2880"/>
      <c r="F2880"/>
      <c r="G2880"/>
      <c r="H2880"/>
    </row>
    <row r="2881" spans="2:8" ht="12.75" x14ac:dyDescent="0.2">
      <c r="B2881"/>
      <c r="C2881"/>
      <c r="D2881"/>
      <c r="E2881"/>
      <c r="F2881"/>
      <c r="G2881"/>
      <c r="H2881"/>
    </row>
    <row r="2882" spans="2:8" ht="12.75" x14ac:dyDescent="0.2">
      <c r="B2882"/>
      <c r="C2882"/>
      <c r="D2882"/>
      <c r="E2882"/>
      <c r="F2882"/>
      <c r="G2882"/>
      <c r="H2882"/>
    </row>
    <row r="2883" spans="2:8" ht="12.75" x14ac:dyDescent="0.2">
      <c r="B2883"/>
      <c r="C2883"/>
      <c r="D2883"/>
      <c r="E2883"/>
      <c r="F2883"/>
      <c r="G2883"/>
      <c r="H2883"/>
    </row>
    <row r="2884" spans="2:8" ht="12.75" x14ac:dyDescent="0.2">
      <c r="B2884"/>
      <c r="C2884"/>
      <c r="D2884"/>
      <c r="E2884"/>
      <c r="F2884"/>
      <c r="G2884"/>
      <c r="H2884"/>
    </row>
    <row r="2885" spans="2:8" ht="12.75" x14ac:dyDescent="0.2">
      <c r="B2885"/>
      <c r="C2885"/>
      <c r="D2885"/>
      <c r="E2885"/>
      <c r="F2885"/>
      <c r="G2885"/>
      <c r="H2885"/>
    </row>
    <row r="2886" spans="2:8" ht="12.75" x14ac:dyDescent="0.2">
      <c r="B2886"/>
      <c r="C2886"/>
      <c r="D2886"/>
      <c r="E2886"/>
      <c r="F2886"/>
      <c r="G2886"/>
      <c r="H2886"/>
    </row>
    <row r="2887" spans="2:8" ht="12.75" x14ac:dyDescent="0.2">
      <c r="B2887"/>
      <c r="C2887"/>
      <c r="D2887"/>
      <c r="E2887"/>
      <c r="F2887"/>
      <c r="G2887"/>
      <c r="H2887"/>
    </row>
    <row r="2888" spans="2:8" ht="12.75" x14ac:dyDescent="0.2">
      <c r="B2888"/>
      <c r="C2888"/>
      <c r="D2888"/>
      <c r="E2888"/>
      <c r="F2888"/>
      <c r="G2888"/>
      <c r="H2888"/>
    </row>
    <row r="2889" spans="2:8" ht="12.75" x14ac:dyDescent="0.2">
      <c r="B2889"/>
      <c r="C2889"/>
      <c r="D2889"/>
      <c r="E2889"/>
      <c r="F2889"/>
      <c r="G2889"/>
      <c r="H2889"/>
    </row>
    <row r="2890" spans="2:8" ht="12.75" x14ac:dyDescent="0.2">
      <c r="B2890"/>
      <c r="C2890"/>
      <c r="D2890"/>
      <c r="E2890"/>
      <c r="F2890"/>
      <c r="G2890"/>
      <c r="H2890"/>
    </row>
    <row r="2891" spans="2:8" ht="12.75" x14ac:dyDescent="0.2">
      <c r="B2891"/>
      <c r="C2891"/>
      <c r="D2891"/>
      <c r="E2891"/>
      <c r="F2891"/>
      <c r="G2891"/>
      <c r="H2891"/>
    </row>
    <row r="2892" spans="2:8" ht="12.75" x14ac:dyDescent="0.2">
      <c r="B2892"/>
      <c r="C2892"/>
      <c r="D2892"/>
      <c r="E2892"/>
      <c r="F2892"/>
      <c r="G2892"/>
      <c r="H2892"/>
    </row>
    <row r="2893" spans="2:8" ht="12.75" x14ac:dyDescent="0.2">
      <c r="B2893"/>
      <c r="C2893"/>
      <c r="D2893"/>
      <c r="E2893"/>
      <c r="F2893"/>
      <c r="G2893"/>
      <c r="H2893"/>
    </row>
    <row r="2894" spans="2:8" ht="12.75" x14ac:dyDescent="0.2">
      <c r="B2894"/>
      <c r="C2894"/>
      <c r="D2894"/>
      <c r="E2894"/>
      <c r="F2894"/>
      <c r="G2894"/>
      <c r="H2894"/>
    </row>
    <row r="2895" spans="2:8" ht="12.75" x14ac:dyDescent="0.2">
      <c r="B2895"/>
      <c r="C2895"/>
      <c r="D2895"/>
      <c r="E2895"/>
      <c r="F2895"/>
      <c r="G2895"/>
      <c r="H2895"/>
    </row>
    <row r="2896" spans="2:8" ht="12.75" x14ac:dyDescent="0.2">
      <c r="B2896"/>
      <c r="C2896"/>
      <c r="D2896"/>
      <c r="E2896"/>
      <c r="F2896"/>
      <c r="G2896"/>
      <c r="H2896"/>
    </row>
    <row r="2897" spans="2:8" ht="12.75" x14ac:dyDescent="0.2">
      <c r="B2897"/>
      <c r="C2897"/>
      <c r="D2897"/>
      <c r="E2897"/>
      <c r="F2897"/>
      <c r="G2897"/>
      <c r="H2897"/>
    </row>
    <row r="2898" spans="2:8" ht="12.75" x14ac:dyDescent="0.2">
      <c r="B2898"/>
      <c r="C2898"/>
      <c r="D2898"/>
      <c r="E2898"/>
      <c r="F2898"/>
      <c r="G2898"/>
      <c r="H2898"/>
    </row>
    <row r="2899" spans="2:8" ht="12.75" x14ac:dyDescent="0.2">
      <c r="B2899"/>
      <c r="C2899"/>
      <c r="D2899"/>
      <c r="E2899"/>
      <c r="F2899"/>
      <c r="G2899"/>
      <c r="H2899"/>
    </row>
    <row r="2900" spans="2:8" ht="12.75" x14ac:dyDescent="0.2">
      <c r="B2900"/>
      <c r="C2900"/>
      <c r="D2900"/>
      <c r="E2900"/>
      <c r="F2900"/>
      <c r="G2900"/>
      <c r="H2900"/>
    </row>
    <row r="2901" spans="2:8" ht="12.75" x14ac:dyDescent="0.2">
      <c r="B2901"/>
      <c r="C2901"/>
      <c r="D2901"/>
      <c r="E2901"/>
      <c r="F2901"/>
      <c r="G2901"/>
      <c r="H2901"/>
    </row>
    <row r="2902" spans="2:8" ht="12.75" x14ac:dyDescent="0.2">
      <c r="B2902"/>
      <c r="C2902"/>
      <c r="D2902"/>
      <c r="E2902"/>
      <c r="F2902"/>
      <c r="G2902"/>
      <c r="H2902"/>
    </row>
    <row r="2903" spans="2:8" ht="12.75" x14ac:dyDescent="0.2">
      <c r="B2903"/>
      <c r="C2903"/>
      <c r="D2903"/>
      <c r="E2903"/>
      <c r="F2903"/>
      <c r="G2903"/>
      <c r="H2903"/>
    </row>
    <row r="2904" spans="2:8" ht="12.75" x14ac:dyDescent="0.2">
      <c r="B2904"/>
      <c r="C2904"/>
      <c r="D2904"/>
      <c r="E2904"/>
      <c r="F2904"/>
      <c r="G2904"/>
      <c r="H2904"/>
    </row>
    <row r="2905" spans="2:8" ht="12.75" x14ac:dyDescent="0.2">
      <c r="B2905"/>
      <c r="C2905"/>
      <c r="D2905"/>
      <c r="E2905"/>
      <c r="F2905"/>
      <c r="G2905"/>
      <c r="H2905"/>
    </row>
    <row r="2906" spans="2:8" ht="12.75" x14ac:dyDescent="0.2">
      <c r="B2906"/>
      <c r="C2906"/>
      <c r="D2906"/>
      <c r="E2906"/>
      <c r="F2906"/>
      <c r="G2906"/>
      <c r="H2906"/>
    </row>
    <row r="2907" spans="2:8" ht="12.75" x14ac:dyDescent="0.2">
      <c r="B2907"/>
      <c r="C2907"/>
      <c r="D2907"/>
      <c r="E2907"/>
      <c r="F2907"/>
      <c r="G2907"/>
      <c r="H2907"/>
    </row>
    <row r="2908" spans="2:8" ht="12.75" x14ac:dyDescent="0.2">
      <c r="B2908"/>
      <c r="C2908"/>
      <c r="D2908"/>
      <c r="E2908"/>
      <c r="F2908"/>
      <c r="G2908"/>
      <c r="H2908"/>
    </row>
    <row r="2909" spans="2:8" ht="12.75" x14ac:dyDescent="0.2">
      <c r="B2909"/>
      <c r="C2909"/>
      <c r="D2909"/>
      <c r="E2909"/>
      <c r="F2909"/>
      <c r="G2909"/>
      <c r="H2909"/>
    </row>
    <row r="2910" spans="2:8" ht="12.75" x14ac:dyDescent="0.2">
      <c r="B2910"/>
      <c r="C2910"/>
      <c r="D2910"/>
      <c r="E2910"/>
      <c r="F2910"/>
      <c r="G2910"/>
      <c r="H2910"/>
    </row>
    <row r="2911" spans="2:8" ht="12.75" x14ac:dyDescent="0.2">
      <c r="B2911"/>
      <c r="C2911"/>
      <c r="D2911"/>
      <c r="E2911"/>
      <c r="F2911"/>
      <c r="G2911"/>
      <c r="H2911"/>
    </row>
    <row r="2912" spans="2:8" ht="12.75" x14ac:dyDescent="0.2">
      <c r="B2912"/>
      <c r="C2912"/>
      <c r="D2912"/>
      <c r="E2912"/>
      <c r="F2912"/>
      <c r="G2912"/>
      <c r="H2912"/>
    </row>
    <row r="2913" spans="2:8" ht="12.75" x14ac:dyDescent="0.2">
      <c r="B2913"/>
      <c r="C2913"/>
      <c r="D2913"/>
      <c r="E2913"/>
      <c r="F2913"/>
      <c r="G2913"/>
      <c r="H2913"/>
    </row>
    <row r="2914" spans="2:8" ht="12.75" x14ac:dyDescent="0.2">
      <c r="B2914"/>
      <c r="C2914"/>
      <c r="D2914"/>
      <c r="E2914"/>
      <c r="F2914"/>
      <c r="G2914"/>
      <c r="H2914"/>
    </row>
    <row r="2915" spans="2:8" ht="12.75" x14ac:dyDescent="0.2">
      <c r="B2915"/>
      <c r="C2915"/>
      <c r="D2915"/>
      <c r="E2915"/>
      <c r="F2915"/>
      <c r="G2915"/>
      <c r="H2915"/>
    </row>
    <row r="2916" spans="2:8" ht="12.75" x14ac:dyDescent="0.2">
      <c r="B2916"/>
      <c r="C2916"/>
      <c r="D2916"/>
      <c r="E2916"/>
      <c r="F2916"/>
      <c r="G2916"/>
      <c r="H2916"/>
    </row>
    <row r="2917" spans="2:8" ht="12.75" x14ac:dyDescent="0.2">
      <c r="B2917"/>
      <c r="C2917"/>
      <c r="D2917"/>
      <c r="E2917"/>
      <c r="F2917"/>
      <c r="G2917"/>
      <c r="H2917"/>
    </row>
    <row r="2918" spans="2:8" ht="12.75" x14ac:dyDescent="0.2">
      <c r="B2918"/>
      <c r="C2918"/>
      <c r="D2918"/>
      <c r="E2918"/>
      <c r="F2918"/>
      <c r="G2918"/>
      <c r="H2918"/>
    </row>
    <row r="2919" spans="2:8" ht="12.75" x14ac:dyDescent="0.2">
      <c r="B2919"/>
      <c r="C2919"/>
      <c r="D2919"/>
      <c r="E2919"/>
      <c r="F2919"/>
      <c r="G2919"/>
      <c r="H2919"/>
    </row>
    <row r="2920" spans="2:8" ht="12.75" x14ac:dyDescent="0.2">
      <c r="B2920"/>
      <c r="C2920"/>
      <c r="D2920"/>
      <c r="E2920"/>
      <c r="F2920"/>
      <c r="G2920"/>
      <c r="H2920"/>
    </row>
    <row r="2921" spans="2:8" ht="12.75" x14ac:dyDescent="0.2">
      <c r="B2921"/>
      <c r="C2921"/>
      <c r="D2921"/>
      <c r="E2921"/>
      <c r="F2921"/>
      <c r="G2921"/>
      <c r="H2921"/>
    </row>
    <row r="2922" spans="2:8" ht="12.75" x14ac:dyDescent="0.2">
      <c r="B2922"/>
      <c r="C2922"/>
      <c r="D2922"/>
      <c r="E2922"/>
      <c r="F2922"/>
      <c r="G2922"/>
      <c r="H2922"/>
    </row>
    <row r="2923" spans="2:8" ht="12.75" x14ac:dyDescent="0.2">
      <c r="B2923"/>
      <c r="C2923"/>
      <c r="D2923"/>
      <c r="E2923"/>
      <c r="F2923"/>
      <c r="G2923"/>
      <c r="H2923"/>
    </row>
    <row r="2924" spans="2:8" ht="12.75" x14ac:dyDescent="0.2">
      <c r="B2924"/>
      <c r="C2924"/>
      <c r="D2924"/>
      <c r="E2924"/>
      <c r="F2924"/>
      <c r="G2924"/>
      <c r="H2924"/>
    </row>
    <row r="2925" spans="2:8" ht="12.75" x14ac:dyDescent="0.2">
      <c r="B2925"/>
      <c r="C2925"/>
      <c r="D2925"/>
      <c r="E2925"/>
      <c r="F2925"/>
      <c r="G2925"/>
      <c r="H2925"/>
    </row>
    <row r="2926" spans="2:8" ht="12.75" x14ac:dyDescent="0.2">
      <c r="B2926"/>
      <c r="C2926"/>
      <c r="D2926"/>
      <c r="E2926"/>
      <c r="F2926"/>
      <c r="G2926"/>
      <c r="H2926"/>
    </row>
    <row r="2927" spans="2:8" ht="12.75" x14ac:dyDescent="0.2">
      <c r="B2927"/>
      <c r="C2927"/>
      <c r="D2927"/>
      <c r="E2927"/>
      <c r="F2927"/>
      <c r="G2927"/>
      <c r="H2927"/>
    </row>
    <row r="2928" spans="2:8" ht="12.75" x14ac:dyDescent="0.2">
      <c r="B2928"/>
      <c r="C2928"/>
      <c r="D2928"/>
      <c r="E2928"/>
      <c r="F2928"/>
      <c r="G2928"/>
      <c r="H2928"/>
    </row>
    <row r="2929" spans="2:8" ht="12.75" x14ac:dyDescent="0.2">
      <c r="B2929"/>
      <c r="C2929"/>
      <c r="D2929"/>
      <c r="E2929"/>
      <c r="F2929"/>
      <c r="G2929"/>
      <c r="H2929"/>
    </row>
    <row r="2930" spans="2:8" ht="12.75" x14ac:dyDescent="0.2">
      <c r="B2930"/>
      <c r="C2930"/>
      <c r="D2930"/>
      <c r="E2930"/>
      <c r="F2930"/>
      <c r="G2930"/>
      <c r="H2930"/>
    </row>
    <row r="2931" spans="2:8" ht="12.75" x14ac:dyDescent="0.2">
      <c r="B2931"/>
      <c r="C2931"/>
      <c r="D2931"/>
      <c r="E2931"/>
      <c r="F2931"/>
      <c r="G2931"/>
      <c r="H2931"/>
    </row>
    <row r="2932" spans="2:8" ht="12.75" x14ac:dyDescent="0.2">
      <c r="B2932"/>
      <c r="C2932"/>
      <c r="D2932"/>
      <c r="E2932"/>
      <c r="F2932"/>
      <c r="G2932"/>
      <c r="H2932"/>
    </row>
    <row r="2933" spans="2:8" ht="12.75" x14ac:dyDescent="0.2">
      <c r="B2933"/>
      <c r="C2933"/>
      <c r="D2933"/>
      <c r="E2933"/>
      <c r="F2933"/>
      <c r="G2933"/>
      <c r="H2933"/>
    </row>
    <row r="2934" spans="2:8" ht="12.75" x14ac:dyDescent="0.2">
      <c r="B2934"/>
      <c r="C2934"/>
      <c r="D2934"/>
      <c r="E2934"/>
      <c r="F2934"/>
      <c r="G2934"/>
      <c r="H2934"/>
    </row>
    <row r="2935" spans="2:8" ht="12.75" x14ac:dyDescent="0.2">
      <c r="B2935"/>
      <c r="C2935"/>
      <c r="D2935"/>
      <c r="E2935"/>
      <c r="F2935"/>
      <c r="G2935"/>
      <c r="H2935"/>
    </row>
    <row r="2936" spans="2:8" ht="12.75" x14ac:dyDescent="0.2">
      <c r="B2936"/>
      <c r="C2936"/>
      <c r="D2936"/>
      <c r="E2936"/>
      <c r="F2936"/>
      <c r="G2936"/>
      <c r="H2936"/>
    </row>
    <row r="2937" spans="2:8" ht="12.75" x14ac:dyDescent="0.2">
      <c r="B2937"/>
      <c r="C2937"/>
      <c r="D2937"/>
      <c r="E2937"/>
      <c r="F2937"/>
      <c r="G2937"/>
      <c r="H2937"/>
    </row>
    <row r="2938" spans="2:8" ht="12.75" x14ac:dyDescent="0.2">
      <c r="B2938"/>
      <c r="C2938"/>
      <c r="D2938"/>
      <c r="E2938"/>
      <c r="F2938"/>
      <c r="G2938"/>
      <c r="H2938"/>
    </row>
    <row r="2939" spans="2:8" ht="12.75" x14ac:dyDescent="0.2">
      <c r="B2939"/>
      <c r="C2939"/>
      <c r="D2939"/>
      <c r="E2939"/>
      <c r="F2939"/>
      <c r="G2939"/>
      <c r="H2939"/>
    </row>
    <row r="2940" spans="2:8" ht="12.75" x14ac:dyDescent="0.2">
      <c r="B2940"/>
      <c r="C2940"/>
      <c r="D2940"/>
      <c r="E2940"/>
      <c r="F2940"/>
      <c r="G2940"/>
      <c r="H2940"/>
    </row>
    <row r="2941" spans="2:8" ht="12.75" x14ac:dyDescent="0.2">
      <c r="B2941"/>
      <c r="C2941"/>
      <c r="D2941"/>
      <c r="E2941"/>
      <c r="F2941"/>
      <c r="G2941"/>
      <c r="H2941"/>
    </row>
    <row r="2942" spans="2:8" ht="12.75" x14ac:dyDescent="0.2">
      <c r="B2942"/>
      <c r="C2942"/>
      <c r="D2942"/>
      <c r="E2942"/>
      <c r="F2942"/>
      <c r="G2942"/>
      <c r="H2942"/>
    </row>
    <row r="2943" spans="2:8" ht="12.75" x14ac:dyDescent="0.2">
      <c r="B2943"/>
      <c r="C2943"/>
      <c r="D2943"/>
      <c r="E2943"/>
      <c r="F2943"/>
      <c r="G2943"/>
      <c r="H2943"/>
    </row>
    <row r="2944" spans="2:8" ht="12.75" x14ac:dyDescent="0.2">
      <c r="B2944"/>
      <c r="C2944"/>
      <c r="D2944"/>
      <c r="E2944"/>
      <c r="F2944"/>
      <c r="G2944"/>
      <c r="H2944"/>
    </row>
    <row r="2945" spans="2:8" ht="12.75" x14ac:dyDescent="0.2">
      <c r="B2945"/>
      <c r="C2945"/>
      <c r="D2945"/>
      <c r="E2945"/>
      <c r="F2945"/>
      <c r="G2945"/>
      <c r="H2945"/>
    </row>
    <row r="2946" spans="2:8" ht="12.75" x14ac:dyDescent="0.2">
      <c r="B2946"/>
      <c r="C2946"/>
      <c r="D2946"/>
      <c r="E2946"/>
      <c r="F2946"/>
      <c r="G2946"/>
      <c r="H2946"/>
    </row>
    <row r="2947" spans="2:8" ht="12.75" x14ac:dyDescent="0.2">
      <c r="B2947"/>
      <c r="C2947"/>
      <c r="D2947"/>
      <c r="E2947"/>
      <c r="F2947"/>
      <c r="G2947"/>
      <c r="H2947"/>
    </row>
    <row r="2948" spans="2:8" ht="12.75" x14ac:dyDescent="0.2">
      <c r="B2948"/>
      <c r="C2948"/>
      <c r="D2948"/>
      <c r="E2948"/>
      <c r="F2948"/>
      <c r="G2948"/>
      <c r="H2948"/>
    </row>
    <row r="2949" spans="2:8" ht="12.75" x14ac:dyDescent="0.2">
      <c r="B2949"/>
      <c r="C2949"/>
      <c r="D2949"/>
      <c r="E2949"/>
      <c r="F2949"/>
      <c r="G2949"/>
      <c r="H2949"/>
    </row>
    <row r="2950" spans="2:8" ht="12.75" x14ac:dyDescent="0.2">
      <c r="B2950"/>
      <c r="C2950"/>
      <c r="D2950"/>
      <c r="E2950"/>
      <c r="F2950"/>
      <c r="G2950"/>
      <c r="H2950"/>
    </row>
    <row r="2951" spans="2:8" ht="12.75" x14ac:dyDescent="0.2">
      <c r="B2951"/>
      <c r="C2951"/>
      <c r="D2951"/>
      <c r="E2951"/>
      <c r="F2951"/>
      <c r="G2951"/>
      <c r="H2951"/>
    </row>
    <row r="2952" spans="2:8" ht="12.75" x14ac:dyDescent="0.2">
      <c r="B2952"/>
      <c r="C2952"/>
      <c r="D2952"/>
      <c r="E2952"/>
      <c r="F2952"/>
      <c r="G2952"/>
      <c r="H2952"/>
    </row>
    <row r="2953" spans="2:8" ht="12.75" x14ac:dyDescent="0.2">
      <c r="B2953"/>
      <c r="C2953"/>
      <c r="D2953"/>
      <c r="E2953"/>
      <c r="F2953"/>
      <c r="G2953"/>
      <c r="H2953"/>
    </row>
    <row r="2954" spans="2:8" ht="12.75" x14ac:dyDescent="0.2">
      <c r="B2954"/>
      <c r="C2954"/>
      <c r="D2954"/>
      <c r="E2954"/>
      <c r="F2954"/>
      <c r="G2954"/>
      <c r="H2954"/>
    </row>
    <row r="2955" spans="2:8" ht="12.75" x14ac:dyDescent="0.2">
      <c r="B2955"/>
      <c r="C2955"/>
      <c r="D2955"/>
      <c r="E2955"/>
      <c r="F2955"/>
      <c r="G2955"/>
      <c r="H2955"/>
    </row>
    <row r="2956" spans="2:8" ht="12.75" x14ac:dyDescent="0.2">
      <c r="B2956"/>
      <c r="C2956"/>
      <c r="D2956"/>
      <c r="E2956"/>
      <c r="F2956"/>
      <c r="G2956"/>
      <c r="H2956"/>
    </row>
    <row r="2957" spans="2:8" ht="12.75" x14ac:dyDescent="0.2">
      <c r="B2957"/>
      <c r="C2957"/>
      <c r="D2957"/>
      <c r="E2957"/>
      <c r="F2957"/>
      <c r="G2957"/>
      <c r="H2957"/>
    </row>
    <row r="2958" spans="2:8" ht="12.75" x14ac:dyDescent="0.2">
      <c r="B2958"/>
      <c r="C2958"/>
      <c r="D2958"/>
      <c r="E2958"/>
      <c r="F2958"/>
      <c r="G2958"/>
      <c r="H2958"/>
    </row>
    <row r="2959" spans="2:8" ht="12.75" x14ac:dyDescent="0.2">
      <c r="B2959"/>
      <c r="C2959"/>
      <c r="D2959"/>
      <c r="E2959"/>
      <c r="F2959"/>
      <c r="G2959"/>
      <c r="H2959"/>
    </row>
    <row r="2960" spans="2:8" ht="12.75" x14ac:dyDescent="0.2">
      <c r="B2960"/>
      <c r="C2960"/>
      <c r="D2960"/>
      <c r="E2960"/>
      <c r="F2960"/>
      <c r="G2960"/>
      <c r="H2960"/>
    </row>
    <row r="2961" spans="2:8" ht="12.75" x14ac:dyDescent="0.2">
      <c r="B2961"/>
      <c r="C2961"/>
      <c r="D2961"/>
      <c r="E2961"/>
      <c r="F2961"/>
      <c r="G2961"/>
      <c r="H2961"/>
    </row>
    <row r="2962" spans="2:8" ht="12.75" x14ac:dyDescent="0.2">
      <c r="B2962"/>
      <c r="C2962"/>
      <c r="D2962"/>
      <c r="E2962"/>
      <c r="F2962"/>
      <c r="G2962"/>
      <c r="H2962"/>
    </row>
    <row r="2963" spans="2:8" ht="12.75" x14ac:dyDescent="0.2">
      <c r="B2963"/>
      <c r="C2963"/>
      <c r="D2963"/>
      <c r="E2963"/>
      <c r="F2963"/>
      <c r="G2963"/>
      <c r="H2963"/>
    </row>
    <row r="2964" spans="2:8" ht="12.75" x14ac:dyDescent="0.2">
      <c r="B2964"/>
      <c r="C2964"/>
      <c r="D2964"/>
      <c r="E2964"/>
      <c r="F2964"/>
      <c r="G2964"/>
      <c r="H2964"/>
    </row>
    <row r="2965" spans="2:8" ht="12.75" x14ac:dyDescent="0.2">
      <c r="B2965"/>
      <c r="C2965"/>
      <c r="D2965"/>
      <c r="E2965"/>
      <c r="F2965"/>
      <c r="G2965"/>
      <c r="H2965"/>
    </row>
    <row r="2966" spans="2:8" ht="12.75" x14ac:dyDescent="0.2">
      <c r="B2966"/>
      <c r="C2966"/>
      <c r="D2966"/>
      <c r="E2966"/>
      <c r="F2966"/>
      <c r="G2966"/>
      <c r="H2966"/>
    </row>
    <row r="2967" spans="2:8" ht="12.75" x14ac:dyDescent="0.2">
      <c r="B2967"/>
      <c r="C2967"/>
      <c r="D2967"/>
      <c r="E2967"/>
      <c r="F2967"/>
      <c r="G2967"/>
      <c r="H2967"/>
    </row>
    <row r="2968" spans="2:8" ht="12.75" x14ac:dyDescent="0.2">
      <c r="B2968"/>
      <c r="C2968"/>
      <c r="D2968"/>
      <c r="E2968"/>
      <c r="F2968"/>
      <c r="G2968"/>
      <c r="H2968"/>
    </row>
    <row r="2969" spans="2:8" ht="12.75" x14ac:dyDescent="0.2">
      <c r="B2969"/>
      <c r="C2969"/>
      <c r="D2969"/>
      <c r="E2969"/>
      <c r="F2969"/>
      <c r="G2969"/>
      <c r="H2969"/>
    </row>
    <row r="2970" spans="2:8" ht="12.75" x14ac:dyDescent="0.2">
      <c r="B2970"/>
      <c r="C2970"/>
      <c r="D2970"/>
      <c r="E2970"/>
      <c r="F2970"/>
      <c r="G2970"/>
      <c r="H2970"/>
    </row>
    <row r="2971" spans="2:8" ht="12.75" x14ac:dyDescent="0.2">
      <c r="B2971"/>
      <c r="C2971"/>
      <c r="D2971"/>
      <c r="E2971"/>
      <c r="F2971"/>
      <c r="G2971"/>
      <c r="H2971"/>
    </row>
    <row r="2972" spans="2:8" ht="12.75" x14ac:dyDescent="0.2">
      <c r="B2972"/>
      <c r="C2972"/>
      <c r="D2972"/>
      <c r="E2972"/>
      <c r="F2972"/>
      <c r="G2972"/>
      <c r="H2972"/>
    </row>
    <row r="2973" spans="2:8" ht="12.75" x14ac:dyDescent="0.2">
      <c r="B2973"/>
      <c r="C2973"/>
      <c r="D2973"/>
      <c r="E2973"/>
      <c r="F2973"/>
      <c r="G2973"/>
      <c r="H2973"/>
    </row>
    <row r="2974" spans="2:8" ht="12.75" x14ac:dyDescent="0.2">
      <c r="B2974"/>
      <c r="C2974"/>
      <c r="D2974"/>
      <c r="E2974"/>
      <c r="F2974"/>
      <c r="G2974"/>
      <c r="H2974"/>
    </row>
    <row r="2975" spans="2:8" ht="12.75" x14ac:dyDescent="0.2">
      <c r="B2975"/>
      <c r="C2975"/>
      <c r="D2975"/>
      <c r="E2975"/>
      <c r="F2975"/>
      <c r="G2975"/>
      <c r="H2975"/>
    </row>
    <row r="2976" spans="2:8" ht="12.75" x14ac:dyDescent="0.2">
      <c r="B2976"/>
      <c r="C2976"/>
      <c r="D2976"/>
      <c r="E2976"/>
      <c r="F2976"/>
      <c r="G2976"/>
      <c r="H2976"/>
    </row>
    <row r="2977" spans="2:8" ht="12.75" x14ac:dyDescent="0.2">
      <c r="B2977"/>
      <c r="C2977"/>
      <c r="D2977"/>
      <c r="E2977"/>
      <c r="F2977"/>
      <c r="G2977"/>
      <c r="H2977"/>
    </row>
    <row r="2978" spans="2:8" ht="12.75" x14ac:dyDescent="0.2">
      <c r="B2978"/>
      <c r="C2978"/>
      <c r="D2978"/>
      <c r="E2978"/>
      <c r="F2978"/>
      <c r="G2978"/>
      <c r="H2978"/>
    </row>
    <row r="2979" spans="2:8" ht="12.75" x14ac:dyDescent="0.2">
      <c r="B2979"/>
      <c r="C2979"/>
      <c r="D2979"/>
      <c r="E2979"/>
      <c r="F2979"/>
      <c r="G2979"/>
      <c r="H2979"/>
    </row>
    <row r="2980" spans="2:8" ht="12.75" x14ac:dyDescent="0.2">
      <c r="B2980"/>
      <c r="C2980"/>
      <c r="D2980"/>
      <c r="E2980"/>
      <c r="F2980"/>
      <c r="G2980"/>
      <c r="H2980"/>
    </row>
    <row r="2981" spans="2:8" ht="12.75" x14ac:dyDescent="0.2">
      <c r="B2981"/>
      <c r="C2981"/>
      <c r="D2981"/>
      <c r="E2981"/>
      <c r="F2981"/>
      <c r="G2981"/>
      <c r="H2981"/>
    </row>
    <row r="2982" spans="2:8" ht="12.75" x14ac:dyDescent="0.2">
      <c r="B2982"/>
      <c r="C2982"/>
      <c r="D2982"/>
      <c r="E2982"/>
      <c r="F2982"/>
      <c r="G2982"/>
      <c r="H2982"/>
    </row>
    <row r="2983" spans="2:8" ht="12.75" x14ac:dyDescent="0.2">
      <c r="B2983"/>
      <c r="C2983"/>
      <c r="D2983"/>
      <c r="E2983"/>
      <c r="F2983"/>
      <c r="G2983"/>
      <c r="H2983"/>
    </row>
    <row r="2984" spans="2:8" ht="12.75" x14ac:dyDescent="0.2">
      <c r="B2984"/>
      <c r="C2984"/>
      <c r="D2984"/>
      <c r="E2984"/>
      <c r="F2984"/>
      <c r="G2984"/>
      <c r="H2984"/>
    </row>
    <row r="2985" spans="2:8" ht="12.75" x14ac:dyDescent="0.2">
      <c r="B2985"/>
      <c r="C2985"/>
      <c r="D2985"/>
      <c r="E2985"/>
      <c r="F2985"/>
      <c r="G2985"/>
      <c r="H2985"/>
    </row>
    <row r="2986" spans="2:8" ht="12.75" x14ac:dyDescent="0.2">
      <c r="B2986"/>
      <c r="C2986"/>
      <c r="D2986"/>
      <c r="E2986"/>
      <c r="F2986"/>
      <c r="G2986"/>
      <c r="H2986"/>
    </row>
    <row r="2987" spans="2:8" ht="12.75" x14ac:dyDescent="0.2">
      <c r="B2987"/>
      <c r="C2987"/>
      <c r="D2987"/>
      <c r="E2987"/>
      <c r="F2987"/>
      <c r="G2987"/>
      <c r="H2987"/>
    </row>
    <row r="2988" spans="2:8" ht="12.75" x14ac:dyDescent="0.2">
      <c r="B2988"/>
      <c r="C2988"/>
      <c r="D2988"/>
      <c r="E2988"/>
      <c r="F2988"/>
      <c r="G2988"/>
      <c r="H2988"/>
    </row>
    <row r="2989" spans="2:8" ht="12.75" x14ac:dyDescent="0.2">
      <c r="B2989"/>
      <c r="C2989"/>
      <c r="D2989"/>
      <c r="E2989"/>
      <c r="F2989"/>
      <c r="G2989"/>
      <c r="H2989"/>
    </row>
    <row r="2990" spans="2:8" ht="12.75" x14ac:dyDescent="0.2">
      <c r="B2990"/>
      <c r="C2990"/>
      <c r="D2990"/>
      <c r="E2990"/>
      <c r="F2990"/>
      <c r="G2990"/>
      <c r="H2990"/>
    </row>
    <row r="2991" spans="2:8" ht="12.75" x14ac:dyDescent="0.2">
      <c r="B2991"/>
      <c r="C2991"/>
      <c r="D2991"/>
      <c r="E2991"/>
      <c r="F2991"/>
      <c r="G2991"/>
      <c r="H2991"/>
    </row>
    <row r="2992" spans="2:8" ht="12.75" x14ac:dyDescent="0.2">
      <c r="B2992"/>
      <c r="C2992"/>
      <c r="D2992"/>
      <c r="E2992"/>
      <c r="F2992"/>
      <c r="G2992"/>
      <c r="H2992"/>
    </row>
    <row r="2993" spans="2:8" ht="12.75" x14ac:dyDescent="0.2">
      <c r="B2993"/>
      <c r="C2993"/>
      <c r="D2993"/>
      <c r="E2993"/>
      <c r="F2993"/>
      <c r="G2993"/>
      <c r="H2993"/>
    </row>
    <row r="2994" spans="2:8" ht="12.75" x14ac:dyDescent="0.2">
      <c r="B2994"/>
      <c r="C2994"/>
      <c r="D2994"/>
      <c r="E2994"/>
      <c r="F2994"/>
      <c r="G2994"/>
      <c r="H2994"/>
    </row>
    <row r="2995" spans="2:8" ht="12.75" x14ac:dyDescent="0.2">
      <c r="B2995"/>
      <c r="C2995"/>
      <c r="D2995"/>
      <c r="E2995"/>
      <c r="F2995"/>
      <c r="G2995"/>
      <c r="H2995"/>
    </row>
    <row r="2996" spans="2:8" ht="12.75" x14ac:dyDescent="0.2">
      <c r="B2996"/>
      <c r="C2996"/>
      <c r="D2996"/>
      <c r="E2996"/>
      <c r="F2996"/>
      <c r="G2996"/>
      <c r="H2996"/>
    </row>
    <row r="2997" spans="2:8" ht="12.75" x14ac:dyDescent="0.2">
      <c r="B2997"/>
      <c r="C2997"/>
      <c r="D2997"/>
      <c r="E2997"/>
      <c r="F2997"/>
      <c r="G2997"/>
      <c r="H2997"/>
    </row>
    <row r="2998" spans="2:8" ht="12.75" x14ac:dyDescent="0.2">
      <c r="B2998"/>
      <c r="C2998"/>
      <c r="D2998"/>
      <c r="E2998"/>
      <c r="F2998"/>
      <c r="G2998"/>
      <c r="H2998"/>
    </row>
    <row r="2999" spans="2:8" ht="12.75" x14ac:dyDescent="0.2">
      <c r="B2999"/>
      <c r="C2999"/>
      <c r="D2999"/>
      <c r="E2999"/>
      <c r="F2999"/>
      <c r="G2999"/>
      <c r="H2999"/>
    </row>
    <row r="3000" spans="2:8" ht="12.75" x14ac:dyDescent="0.2">
      <c r="B3000"/>
      <c r="C3000"/>
      <c r="D3000"/>
      <c r="E3000"/>
      <c r="F3000"/>
      <c r="G3000"/>
      <c r="H3000"/>
    </row>
    <row r="3001" spans="2:8" ht="12.75" x14ac:dyDescent="0.2">
      <c r="B3001"/>
      <c r="C3001"/>
      <c r="D3001"/>
      <c r="E3001"/>
      <c r="F3001"/>
      <c r="G3001"/>
      <c r="H3001"/>
    </row>
    <row r="3002" spans="2:8" ht="12.75" x14ac:dyDescent="0.2">
      <c r="B3002"/>
      <c r="C3002"/>
      <c r="D3002"/>
      <c r="E3002"/>
      <c r="F3002"/>
      <c r="G3002"/>
      <c r="H3002"/>
    </row>
    <row r="3003" spans="2:8" ht="12.75" x14ac:dyDescent="0.2">
      <c r="B3003"/>
      <c r="C3003"/>
      <c r="D3003"/>
      <c r="E3003"/>
      <c r="F3003"/>
      <c r="G3003"/>
      <c r="H3003"/>
    </row>
    <row r="3004" spans="2:8" ht="12.75" x14ac:dyDescent="0.2">
      <c r="B3004"/>
      <c r="C3004"/>
      <c r="D3004"/>
      <c r="E3004"/>
      <c r="F3004"/>
      <c r="G3004"/>
      <c r="H3004"/>
    </row>
    <row r="3005" spans="2:8" ht="12.75" x14ac:dyDescent="0.2">
      <c r="B3005"/>
      <c r="C3005"/>
      <c r="D3005"/>
      <c r="E3005"/>
      <c r="F3005"/>
      <c r="G3005"/>
      <c r="H3005"/>
    </row>
    <row r="3006" spans="2:8" ht="12.75" x14ac:dyDescent="0.2">
      <c r="B3006"/>
      <c r="C3006"/>
      <c r="D3006"/>
      <c r="E3006"/>
      <c r="F3006"/>
      <c r="G3006"/>
      <c r="H3006"/>
    </row>
    <row r="3007" spans="2:8" ht="12.75" x14ac:dyDescent="0.2">
      <c r="B3007"/>
      <c r="C3007"/>
      <c r="D3007"/>
      <c r="E3007"/>
      <c r="F3007"/>
      <c r="G3007"/>
      <c r="H3007"/>
    </row>
    <row r="3008" spans="2:8" ht="12.75" x14ac:dyDescent="0.2">
      <c r="B3008"/>
      <c r="C3008"/>
      <c r="D3008"/>
      <c r="E3008"/>
      <c r="F3008"/>
      <c r="G3008"/>
      <c r="H3008"/>
    </row>
    <row r="3009" spans="2:8" ht="12.75" x14ac:dyDescent="0.2">
      <c r="B3009"/>
      <c r="C3009"/>
      <c r="D3009"/>
      <c r="E3009"/>
      <c r="F3009"/>
      <c r="G3009"/>
      <c r="H3009"/>
    </row>
    <row r="3010" spans="2:8" ht="12.75" x14ac:dyDescent="0.2">
      <c r="B3010"/>
      <c r="C3010"/>
      <c r="D3010"/>
      <c r="E3010"/>
      <c r="F3010"/>
      <c r="G3010"/>
      <c r="H3010"/>
    </row>
    <row r="3011" spans="2:8" ht="12.75" x14ac:dyDescent="0.2">
      <c r="B3011"/>
      <c r="C3011"/>
      <c r="D3011"/>
      <c r="E3011"/>
      <c r="F3011"/>
      <c r="G3011"/>
      <c r="H3011"/>
    </row>
    <row r="3012" spans="2:8" ht="12.75" x14ac:dyDescent="0.2">
      <c r="B3012"/>
      <c r="C3012"/>
      <c r="D3012"/>
      <c r="E3012"/>
      <c r="F3012"/>
      <c r="G3012"/>
      <c r="H3012"/>
    </row>
    <row r="3013" spans="2:8" ht="12.75" x14ac:dyDescent="0.2">
      <c r="B3013"/>
      <c r="C3013"/>
      <c r="D3013"/>
      <c r="E3013"/>
      <c r="F3013"/>
      <c r="G3013"/>
      <c r="H3013"/>
    </row>
    <row r="3014" spans="2:8" ht="12.75" x14ac:dyDescent="0.2">
      <c r="B3014"/>
      <c r="C3014"/>
      <c r="D3014"/>
      <c r="E3014"/>
      <c r="F3014"/>
      <c r="G3014"/>
      <c r="H3014"/>
    </row>
    <row r="3015" spans="2:8" ht="12.75" x14ac:dyDescent="0.2">
      <c r="B3015"/>
      <c r="C3015"/>
      <c r="D3015"/>
      <c r="E3015"/>
      <c r="F3015"/>
      <c r="G3015"/>
      <c r="H3015"/>
    </row>
    <row r="3016" spans="2:8" ht="12.75" x14ac:dyDescent="0.2">
      <c r="B3016"/>
      <c r="C3016"/>
      <c r="D3016"/>
      <c r="E3016"/>
      <c r="F3016"/>
      <c r="G3016"/>
      <c r="H3016"/>
    </row>
    <row r="3017" spans="2:8" ht="12.75" x14ac:dyDescent="0.2">
      <c r="B3017"/>
      <c r="C3017"/>
      <c r="D3017"/>
      <c r="E3017"/>
      <c r="F3017"/>
      <c r="G3017"/>
      <c r="H3017"/>
    </row>
    <row r="3018" spans="2:8" ht="12.75" x14ac:dyDescent="0.2">
      <c r="B3018"/>
      <c r="C3018"/>
      <c r="D3018"/>
      <c r="E3018"/>
      <c r="F3018"/>
      <c r="G3018"/>
      <c r="H3018"/>
    </row>
    <row r="3019" spans="2:8" ht="12.75" x14ac:dyDescent="0.2">
      <c r="B3019"/>
      <c r="C3019"/>
      <c r="D3019"/>
      <c r="E3019"/>
      <c r="F3019"/>
      <c r="G3019"/>
      <c r="H3019"/>
    </row>
    <row r="3020" spans="2:8" ht="12.75" x14ac:dyDescent="0.2">
      <c r="B3020"/>
      <c r="C3020"/>
      <c r="D3020"/>
      <c r="E3020"/>
      <c r="F3020"/>
      <c r="G3020"/>
      <c r="H3020"/>
    </row>
    <row r="3021" spans="2:8" ht="12.75" x14ac:dyDescent="0.2">
      <c r="B3021"/>
      <c r="C3021"/>
      <c r="D3021"/>
      <c r="E3021"/>
      <c r="F3021"/>
      <c r="G3021"/>
      <c r="H3021"/>
    </row>
    <row r="3022" spans="2:8" ht="12.75" x14ac:dyDescent="0.2">
      <c r="B3022"/>
      <c r="C3022"/>
      <c r="D3022"/>
      <c r="E3022"/>
      <c r="F3022"/>
      <c r="G3022"/>
      <c r="H3022"/>
    </row>
    <row r="3023" spans="2:8" ht="12.75" x14ac:dyDescent="0.2">
      <c r="B3023"/>
      <c r="C3023"/>
      <c r="D3023"/>
      <c r="E3023"/>
      <c r="F3023"/>
      <c r="G3023"/>
      <c r="H3023"/>
    </row>
    <row r="3024" spans="2:8" ht="12.75" x14ac:dyDescent="0.2">
      <c r="B3024"/>
      <c r="C3024"/>
      <c r="D3024"/>
      <c r="E3024"/>
      <c r="F3024"/>
      <c r="G3024"/>
      <c r="H3024"/>
    </row>
    <row r="3025" spans="2:8" ht="12.75" x14ac:dyDescent="0.2">
      <c r="B3025"/>
      <c r="C3025"/>
      <c r="D3025"/>
      <c r="E3025"/>
      <c r="F3025"/>
      <c r="G3025"/>
      <c r="H3025"/>
    </row>
    <row r="3026" spans="2:8" ht="12.75" x14ac:dyDescent="0.2">
      <c r="B3026"/>
      <c r="C3026"/>
      <c r="D3026"/>
      <c r="E3026"/>
      <c r="F3026"/>
      <c r="G3026"/>
      <c r="H3026"/>
    </row>
    <row r="3027" spans="2:8" ht="12.75" x14ac:dyDescent="0.2">
      <c r="B3027"/>
      <c r="C3027"/>
      <c r="D3027"/>
      <c r="E3027"/>
      <c r="F3027"/>
      <c r="G3027"/>
      <c r="H3027"/>
    </row>
    <row r="3028" spans="2:8" ht="12.75" x14ac:dyDescent="0.2">
      <c r="B3028"/>
      <c r="C3028"/>
      <c r="D3028"/>
      <c r="E3028"/>
      <c r="F3028"/>
      <c r="G3028"/>
      <c r="H3028"/>
    </row>
    <row r="3029" spans="2:8" ht="12.75" x14ac:dyDescent="0.2">
      <c r="B3029"/>
      <c r="C3029"/>
      <c r="D3029"/>
      <c r="E3029"/>
      <c r="F3029"/>
      <c r="G3029"/>
      <c r="H3029"/>
    </row>
    <row r="3030" spans="2:8" ht="12.75" x14ac:dyDescent="0.2">
      <c r="B3030"/>
      <c r="C3030"/>
      <c r="D3030"/>
      <c r="E3030"/>
      <c r="F3030"/>
      <c r="G3030"/>
      <c r="H3030"/>
    </row>
    <row r="3031" spans="2:8" ht="12.75" x14ac:dyDescent="0.2">
      <c r="B3031"/>
      <c r="C3031"/>
      <c r="D3031"/>
      <c r="E3031"/>
      <c r="F3031"/>
      <c r="G3031"/>
      <c r="H3031"/>
    </row>
    <row r="3032" spans="2:8" ht="12.75" x14ac:dyDescent="0.2">
      <c r="B3032"/>
      <c r="C3032"/>
      <c r="D3032"/>
      <c r="E3032"/>
      <c r="F3032"/>
      <c r="G3032"/>
      <c r="H3032"/>
    </row>
    <row r="3033" spans="2:8" ht="12.75" x14ac:dyDescent="0.2">
      <c r="B3033"/>
      <c r="C3033"/>
      <c r="D3033"/>
      <c r="E3033"/>
      <c r="F3033"/>
      <c r="G3033"/>
      <c r="H3033"/>
    </row>
    <row r="3034" spans="2:8" ht="12.75" x14ac:dyDescent="0.2">
      <c r="B3034"/>
      <c r="C3034"/>
      <c r="D3034"/>
      <c r="E3034"/>
      <c r="F3034"/>
      <c r="G3034"/>
      <c r="H3034"/>
    </row>
    <row r="3035" spans="2:8" ht="12.75" x14ac:dyDescent="0.2">
      <c r="B3035"/>
      <c r="C3035"/>
      <c r="D3035"/>
      <c r="E3035"/>
      <c r="F3035"/>
      <c r="G3035"/>
      <c r="H3035"/>
    </row>
    <row r="3036" spans="2:8" ht="12.75" x14ac:dyDescent="0.2">
      <c r="B3036"/>
      <c r="C3036"/>
      <c r="D3036"/>
      <c r="E3036"/>
      <c r="F3036"/>
      <c r="G3036"/>
      <c r="H3036"/>
    </row>
    <row r="3037" spans="2:8" ht="12.75" x14ac:dyDescent="0.2">
      <c r="B3037"/>
      <c r="C3037"/>
      <c r="D3037"/>
      <c r="E3037"/>
      <c r="F3037"/>
      <c r="G3037"/>
      <c r="H3037"/>
    </row>
    <row r="3038" spans="2:8" ht="12.75" x14ac:dyDescent="0.2">
      <c r="B3038"/>
      <c r="C3038"/>
      <c r="D3038"/>
      <c r="E3038"/>
      <c r="F3038"/>
      <c r="G3038"/>
      <c r="H3038"/>
    </row>
    <row r="3039" spans="2:8" ht="12.75" x14ac:dyDescent="0.2">
      <c r="B3039"/>
      <c r="C3039"/>
      <c r="D3039"/>
      <c r="E3039"/>
      <c r="F3039"/>
      <c r="G3039"/>
      <c r="H3039"/>
    </row>
    <row r="3040" spans="2:8" ht="12.75" x14ac:dyDescent="0.2">
      <c r="B3040"/>
      <c r="C3040"/>
      <c r="D3040"/>
      <c r="E3040"/>
      <c r="F3040"/>
      <c r="G3040"/>
      <c r="H3040"/>
    </row>
    <row r="3041" spans="2:8" ht="12.75" x14ac:dyDescent="0.2">
      <c r="B3041"/>
      <c r="C3041"/>
      <c r="D3041"/>
      <c r="E3041"/>
      <c r="F3041"/>
      <c r="G3041"/>
      <c r="H3041"/>
    </row>
    <row r="3042" spans="2:8" ht="12.75" x14ac:dyDescent="0.2">
      <c r="B3042"/>
      <c r="C3042"/>
      <c r="D3042"/>
      <c r="E3042"/>
      <c r="F3042"/>
      <c r="G3042"/>
      <c r="H3042"/>
    </row>
    <row r="3043" spans="2:8" ht="12.75" x14ac:dyDescent="0.2">
      <c r="B3043"/>
      <c r="C3043"/>
      <c r="D3043"/>
      <c r="E3043"/>
      <c r="F3043"/>
      <c r="G3043"/>
      <c r="H3043"/>
    </row>
    <row r="3044" spans="2:8" ht="12.75" x14ac:dyDescent="0.2">
      <c r="B3044"/>
      <c r="C3044"/>
      <c r="D3044"/>
      <c r="E3044"/>
      <c r="F3044"/>
      <c r="G3044"/>
      <c r="H3044"/>
    </row>
    <row r="3045" spans="2:8" ht="12.75" x14ac:dyDescent="0.2">
      <c r="B3045"/>
      <c r="C3045"/>
      <c r="D3045"/>
      <c r="E3045"/>
      <c r="F3045"/>
      <c r="G3045"/>
      <c r="H3045"/>
    </row>
    <row r="3046" spans="2:8" ht="12.75" x14ac:dyDescent="0.2">
      <c r="B3046"/>
      <c r="C3046"/>
      <c r="D3046"/>
      <c r="E3046"/>
      <c r="F3046"/>
      <c r="G3046"/>
      <c r="H3046"/>
    </row>
    <row r="3047" spans="2:8" ht="12.75" x14ac:dyDescent="0.2">
      <c r="B3047"/>
      <c r="C3047"/>
      <c r="D3047"/>
      <c r="E3047"/>
      <c r="F3047"/>
      <c r="G3047"/>
      <c r="H3047"/>
    </row>
    <row r="3048" spans="2:8" ht="12.75" x14ac:dyDescent="0.2">
      <c r="B3048"/>
      <c r="C3048"/>
      <c r="D3048"/>
      <c r="E3048"/>
      <c r="F3048"/>
      <c r="G3048"/>
      <c r="H3048"/>
    </row>
    <row r="3049" spans="2:8" ht="12.75" x14ac:dyDescent="0.2">
      <c r="B3049"/>
      <c r="C3049"/>
      <c r="D3049"/>
      <c r="E3049"/>
      <c r="F3049"/>
      <c r="G3049"/>
      <c r="H3049"/>
    </row>
    <row r="3050" spans="2:8" ht="12.75" x14ac:dyDescent="0.2">
      <c r="B3050"/>
      <c r="C3050"/>
      <c r="D3050"/>
      <c r="E3050"/>
      <c r="F3050"/>
      <c r="G3050"/>
      <c r="H3050"/>
    </row>
    <row r="3051" spans="2:8" ht="12.75" x14ac:dyDescent="0.2">
      <c r="B3051"/>
      <c r="C3051"/>
      <c r="D3051"/>
      <c r="E3051"/>
      <c r="F3051"/>
      <c r="G3051"/>
      <c r="H3051"/>
    </row>
    <row r="3052" spans="2:8" ht="12.75" x14ac:dyDescent="0.2">
      <c r="B3052"/>
      <c r="C3052"/>
      <c r="D3052"/>
      <c r="E3052"/>
      <c r="F3052"/>
      <c r="G3052"/>
      <c r="H3052"/>
    </row>
    <row r="3053" spans="2:8" ht="12.75" x14ac:dyDescent="0.2">
      <c r="B3053"/>
      <c r="C3053"/>
      <c r="D3053"/>
      <c r="E3053"/>
      <c r="F3053"/>
      <c r="G3053"/>
      <c r="H3053"/>
    </row>
    <row r="3054" spans="2:8" ht="12.75" x14ac:dyDescent="0.2">
      <c r="B3054"/>
      <c r="C3054"/>
      <c r="D3054"/>
      <c r="E3054"/>
      <c r="F3054"/>
      <c r="G3054"/>
      <c r="H3054"/>
    </row>
    <row r="3055" spans="2:8" ht="12.75" x14ac:dyDescent="0.2">
      <c r="B3055"/>
      <c r="C3055"/>
      <c r="D3055"/>
      <c r="E3055"/>
      <c r="F3055"/>
      <c r="G3055"/>
      <c r="H3055"/>
    </row>
    <row r="3056" spans="2:8" ht="12.75" x14ac:dyDescent="0.2">
      <c r="B3056"/>
      <c r="C3056"/>
      <c r="D3056"/>
      <c r="E3056"/>
      <c r="F3056"/>
      <c r="G3056"/>
      <c r="H3056"/>
    </row>
    <row r="3057" spans="2:8" ht="12.75" x14ac:dyDescent="0.2">
      <c r="B3057"/>
      <c r="C3057"/>
      <c r="D3057"/>
      <c r="E3057"/>
      <c r="F3057"/>
      <c r="G3057"/>
      <c r="H3057"/>
    </row>
    <row r="3058" spans="2:8" ht="12.75" x14ac:dyDescent="0.2">
      <c r="B3058"/>
      <c r="C3058"/>
      <c r="D3058"/>
      <c r="E3058"/>
      <c r="F3058"/>
      <c r="G3058"/>
      <c r="H3058"/>
    </row>
    <row r="3059" spans="2:8" ht="12.75" x14ac:dyDescent="0.2">
      <c r="B3059"/>
      <c r="C3059"/>
      <c r="D3059"/>
      <c r="E3059"/>
      <c r="F3059"/>
      <c r="G3059"/>
      <c r="H3059"/>
    </row>
    <row r="3060" spans="2:8" ht="12.75" x14ac:dyDescent="0.2">
      <c r="B3060"/>
      <c r="C3060"/>
      <c r="D3060"/>
      <c r="E3060"/>
      <c r="F3060"/>
      <c r="G3060"/>
      <c r="H3060"/>
    </row>
    <row r="3061" spans="2:8" ht="12.75" x14ac:dyDescent="0.2">
      <c r="B3061"/>
      <c r="C3061"/>
      <c r="D3061"/>
      <c r="E3061"/>
      <c r="F3061"/>
      <c r="G3061"/>
      <c r="H3061"/>
    </row>
    <row r="3062" spans="2:8" ht="12.75" x14ac:dyDescent="0.2">
      <c r="B3062"/>
      <c r="C3062"/>
      <c r="D3062"/>
      <c r="E3062"/>
      <c r="F3062"/>
      <c r="G3062"/>
      <c r="H3062"/>
    </row>
    <row r="3063" spans="2:8" ht="12.75" x14ac:dyDescent="0.2">
      <c r="B3063"/>
      <c r="C3063"/>
      <c r="D3063"/>
      <c r="E3063"/>
      <c r="F3063"/>
      <c r="G3063"/>
      <c r="H3063"/>
    </row>
    <row r="3064" spans="2:8" ht="12.75" x14ac:dyDescent="0.2">
      <c r="B3064"/>
      <c r="C3064"/>
      <c r="D3064"/>
      <c r="E3064"/>
      <c r="F3064"/>
      <c r="G3064"/>
      <c r="H3064"/>
    </row>
    <row r="3065" spans="2:8" ht="12.75" x14ac:dyDescent="0.2">
      <c r="B3065"/>
      <c r="C3065"/>
      <c r="D3065"/>
      <c r="E3065"/>
      <c r="F3065"/>
      <c r="G3065"/>
      <c r="H3065"/>
    </row>
    <row r="3066" spans="2:8" ht="12.75" x14ac:dyDescent="0.2">
      <c r="B3066"/>
      <c r="C3066"/>
      <c r="D3066"/>
      <c r="E3066"/>
      <c r="F3066"/>
      <c r="G3066"/>
      <c r="H3066"/>
    </row>
    <row r="3067" spans="2:8" ht="12.75" x14ac:dyDescent="0.2">
      <c r="B3067"/>
      <c r="C3067"/>
      <c r="D3067"/>
      <c r="E3067"/>
      <c r="F3067"/>
      <c r="G3067"/>
      <c r="H3067"/>
    </row>
    <row r="3068" spans="2:8" ht="12.75" x14ac:dyDescent="0.2">
      <c r="B3068"/>
      <c r="C3068"/>
      <c r="D3068"/>
      <c r="E3068"/>
      <c r="F3068"/>
      <c r="G3068"/>
      <c r="H3068"/>
    </row>
    <row r="3069" spans="2:8" ht="12.75" x14ac:dyDescent="0.2">
      <c r="B3069"/>
      <c r="C3069"/>
      <c r="D3069"/>
      <c r="E3069"/>
      <c r="F3069"/>
      <c r="G3069"/>
      <c r="H3069"/>
    </row>
    <row r="3070" spans="2:8" ht="12.75" x14ac:dyDescent="0.2">
      <c r="B3070"/>
      <c r="C3070"/>
      <c r="D3070"/>
      <c r="E3070"/>
      <c r="F3070"/>
      <c r="G3070"/>
      <c r="H3070"/>
    </row>
    <row r="3071" spans="2:8" ht="12.75" x14ac:dyDescent="0.2">
      <c r="B3071"/>
      <c r="C3071"/>
      <c r="D3071"/>
      <c r="E3071"/>
      <c r="F3071"/>
      <c r="G3071"/>
      <c r="H3071"/>
    </row>
    <row r="3072" spans="2:8" ht="12.75" x14ac:dyDescent="0.2">
      <c r="B3072"/>
      <c r="C3072"/>
      <c r="D3072"/>
      <c r="E3072"/>
      <c r="F3072"/>
      <c r="G3072"/>
      <c r="H3072"/>
    </row>
    <row r="3073" spans="2:8" ht="12.75" x14ac:dyDescent="0.2">
      <c r="B3073"/>
      <c r="C3073"/>
      <c r="D3073"/>
      <c r="E3073"/>
      <c r="F3073"/>
      <c r="G3073"/>
      <c r="H3073"/>
    </row>
    <row r="3074" spans="2:8" ht="12.75" x14ac:dyDescent="0.2">
      <c r="B3074"/>
      <c r="C3074"/>
      <c r="D3074"/>
      <c r="E3074"/>
      <c r="F3074"/>
      <c r="G3074"/>
      <c r="H3074"/>
    </row>
    <row r="3075" spans="2:8" ht="12.75" x14ac:dyDescent="0.2">
      <c r="B3075"/>
      <c r="C3075"/>
      <c r="D3075"/>
      <c r="E3075"/>
      <c r="F3075"/>
      <c r="G3075"/>
      <c r="H3075"/>
    </row>
    <row r="3076" spans="2:8" ht="12.75" x14ac:dyDescent="0.2">
      <c r="B3076"/>
      <c r="C3076"/>
      <c r="D3076"/>
      <c r="E3076"/>
      <c r="F3076"/>
      <c r="G3076"/>
      <c r="H3076"/>
    </row>
    <row r="3077" spans="2:8" ht="12.75" x14ac:dyDescent="0.2">
      <c r="B3077"/>
      <c r="C3077"/>
      <c r="D3077"/>
      <c r="E3077"/>
      <c r="F3077"/>
      <c r="G3077"/>
      <c r="H3077"/>
    </row>
    <row r="3078" spans="2:8" ht="12.75" x14ac:dyDescent="0.2">
      <c r="B3078"/>
      <c r="C3078"/>
      <c r="D3078"/>
      <c r="E3078"/>
      <c r="F3078"/>
      <c r="G3078"/>
      <c r="H3078"/>
    </row>
    <row r="3079" spans="2:8" ht="12.75" x14ac:dyDescent="0.2">
      <c r="B3079"/>
      <c r="C3079"/>
      <c r="D3079"/>
      <c r="E3079"/>
      <c r="F3079"/>
      <c r="G3079"/>
      <c r="H3079"/>
    </row>
    <row r="3080" spans="2:8" ht="12.75" x14ac:dyDescent="0.2">
      <c r="B3080"/>
      <c r="C3080"/>
      <c r="D3080"/>
      <c r="E3080"/>
      <c r="F3080"/>
      <c r="G3080"/>
      <c r="H3080"/>
    </row>
    <row r="3081" spans="2:8" ht="12.75" x14ac:dyDescent="0.2">
      <c r="B3081"/>
      <c r="C3081"/>
      <c r="D3081"/>
      <c r="E3081"/>
      <c r="F3081"/>
      <c r="G3081"/>
      <c r="H3081"/>
    </row>
    <row r="3082" spans="2:8" ht="12.75" x14ac:dyDescent="0.2">
      <c r="B3082"/>
      <c r="C3082"/>
      <c r="D3082"/>
      <c r="E3082"/>
      <c r="F3082"/>
      <c r="G3082"/>
      <c r="H3082"/>
    </row>
    <row r="3083" spans="2:8" ht="12.75" x14ac:dyDescent="0.2">
      <c r="B3083"/>
      <c r="C3083"/>
      <c r="D3083"/>
      <c r="E3083"/>
      <c r="F3083"/>
      <c r="G3083"/>
      <c r="H3083"/>
    </row>
    <row r="3084" spans="2:8" ht="12.75" x14ac:dyDescent="0.2">
      <c r="B3084"/>
      <c r="C3084"/>
      <c r="D3084"/>
      <c r="E3084"/>
      <c r="F3084"/>
      <c r="G3084"/>
      <c r="H3084"/>
    </row>
    <row r="3085" spans="2:8" ht="12.75" x14ac:dyDescent="0.2">
      <c r="B3085"/>
      <c r="C3085"/>
      <c r="D3085"/>
      <c r="E3085"/>
      <c r="F3085"/>
      <c r="G3085"/>
      <c r="H3085"/>
    </row>
    <row r="3086" spans="2:8" ht="12.75" x14ac:dyDescent="0.2">
      <c r="B3086"/>
      <c r="C3086"/>
      <c r="D3086"/>
      <c r="E3086"/>
      <c r="F3086"/>
      <c r="G3086"/>
      <c r="H3086"/>
    </row>
    <row r="3087" spans="2:8" ht="12.75" x14ac:dyDescent="0.2">
      <c r="B3087"/>
      <c r="C3087"/>
      <c r="D3087"/>
      <c r="E3087"/>
      <c r="F3087"/>
      <c r="G3087"/>
      <c r="H3087"/>
    </row>
    <row r="3088" spans="2:8" ht="12.75" x14ac:dyDescent="0.2">
      <c r="B3088"/>
      <c r="C3088"/>
      <c r="D3088"/>
      <c r="E3088"/>
      <c r="F3088"/>
      <c r="G3088"/>
      <c r="H3088"/>
    </row>
    <row r="3089" spans="2:8" ht="12.75" x14ac:dyDescent="0.2">
      <c r="B3089"/>
      <c r="C3089"/>
      <c r="D3089"/>
      <c r="E3089"/>
      <c r="F3089"/>
      <c r="G3089"/>
      <c r="H3089"/>
    </row>
    <row r="3090" spans="2:8" ht="12.75" x14ac:dyDescent="0.2">
      <c r="B3090"/>
      <c r="C3090"/>
      <c r="D3090"/>
      <c r="E3090"/>
      <c r="F3090"/>
      <c r="G3090"/>
      <c r="H3090"/>
    </row>
    <row r="3091" spans="2:8" ht="12.75" x14ac:dyDescent="0.2">
      <c r="B3091"/>
      <c r="C3091"/>
      <c r="D3091"/>
      <c r="E3091"/>
      <c r="F3091"/>
      <c r="G3091"/>
      <c r="H3091"/>
    </row>
    <row r="3092" spans="2:8" ht="12.75" x14ac:dyDescent="0.2">
      <c r="B3092"/>
      <c r="C3092"/>
      <c r="D3092"/>
      <c r="E3092"/>
      <c r="F3092"/>
      <c r="G3092"/>
      <c r="H3092"/>
    </row>
    <row r="3093" spans="2:8" ht="12.75" x14ac:dyDescent="0.2">
      <c r="B3093"/>
      <c r="C3093"/>
      <c r="D3093"/>
      <c r="E3093"/>
      <c r="F3093"/>
      <c r="G3093"/>
      <c r="H3093"/>
    </row>
    <row r="3094" spans="2:8" ht="12.75" x14ac:dyDescent="0.2">
      <c r="B3094"/>
      <c r="C3094"/>
      <c r="D3094"/>
      <c r="E3094"/>
      <c r="F3094"/>
      <c r="G3094"/>
      <c r="H3094"/>
    </row>
    <row r="3095" spans="2:8" ht="12.75" x14ac:dyDescent="0.2">
      <c r="B3095"/>
      <c r="C3095"/>
      <c r="D3095"/>
      <c r="E3095"/>
      <c r="F3095"/>
      <c r="G3095"/>
      <c r="H3095"/>
    </row>
    <row r="3096" spans="2:8" ht="12.75" x14ac:dyDescent="0.2">
      <c r="B3096"/>
      <c r="C3096"/>
      <c r="D3096"/>
      <c r="E3096"/>
      <c r="F3096"/>
      <c r="G3096"/>
      <c r="H3096"/>
    </row>
    <row r="3097" spans="2:8" ht="12.75" x14ac:dyDescent="0.2">
      <c r="B3097"/>
      <c r="C3097"/>
      <c r="D3097"/>
      <c r="E3097"/>
      <c r="F3097"/>
      <c r="G3097"/>
      <c r="H3097"/>
    </row>
    <row r="3098" spans="2:8" ht="12.75" x14ac:dyDescent="0.2">
      <c r="B3098"/>
      <c r="C3098"/>
      <c r="D3098"/>
      <c r="E3098"/>
      <c r="F3098"/>
      <c r="G3098"/>
      <c r="H3098"/>
    </row>
    <row r="3099" spans="2:8" ht="12.75" x14ac:dyDescent="0.2">
      <c r="B3099"/>
      <c r="C3099"/>
      <c r="D3099"/>
      <c r="E3099"/>
      <c r="F3099"/>
      <c r="G3099"/>
      <c r="H3099"/>
    </row>
    <row r="3100" spans="2:8" ht="12.75" x14ac:dyDescent="0.2">
      <c r="B3100"/>
      <c r="C3100"/>
      <c r="D3100"/>
      <c r="E3100"/>
      <c r="F3100"/>
      <c r="G3100"/>
      <c r="H3100"/>
    </row>
    <row r="3101" spans="2:8" ht="12.75" x14ac:dyDescent="0.2">
      <c r="B3101"/>
      <c r="C3101"/>
      <c r="D3101"/>
      <c r="E3101"/>
      <c r="F3101"/>
      <c r="G3101"/>
      <c r="H3101"/>
    </row>
    <row r="3102" spans="2:8" ht="12.75" x14ac:dyDescent="0.2">
      <c r="B3102"/>
      <c r="C3102"/>
      <c r="D3102"/>
      <c r="E3102"/>
      <c r="F3102"/>
      <c r="G3102"/>
      <c r="H3102"/>
    </row>
    <row r="3103" spans="2:8" ht="12.75" x14ac:dyDescent="0.2">
      <c r="B3103"/>
      <c r="C3103"/>
      <c r="D3103"/>
      <c r="E3103"/>
      <c r="F3103"/>
      <c r="G3103"/>
      <c r="H3103"/>
    </row>
    <row r="3104" spans="2:8" ht="12.75" x14ac:dyDescent="0.2">
      <c r="B3104"/>
      <c r="C3104"/>
      <c r="D3104"/>
      <c r="E3104"/>
      <c r="F3104"/>
      <c r="G3104"/>
      <c r="H3104"/>
    </row>
    <row r="3105" spans="2:8" ht="12.75" x14ac:dyDescent="0.2">
      <c r="B3105"/>
      <c r="C3105"/>
      <c r="D3105"/>
      <c r="E3105"/>
      <c r="F3105"/>
      <c r="G3105"/>
      <c r="H3105"/>
    </row>
    <row r="3106" spans="2:8" ht="12.75" x14ac:dyDescent="0.2">
      <c r="B3106"/>
      <c r="C3106"/>
      <c r="D3106"/>
      <c r="E3106"/>
      <c r="F3106"/>
      <c r="G3106"/>
      <c r="H3106"/>
    </row>
    <row r="3107" spans="2:8" ht="12.75" x14ac:dyDescent="0.2">
      <c r="B3107"/>
      <c r="C3107"/>
      <c r="D3107"/>
      <c r="E3107"/>
      <c r="F3107"/>
      <c r="G3107"/>
      <c r="H3107"/>
    </row>
    <row r="3108" spans="2:8" ht="12.75" x14ac:dyDescent="0.2">
      <c r="B3108"/>
      <c r="C3108"/>
      <c r="D3108"/>
      <c r="E3108"/>
      <c r="F3108"/>
      <c r="G3108"/>
      <c r="H3108"/>
    </row>
    <row r="3109" spans="2:8" ht="12.75" x14ac:dyDescent="0.2">
      <c r="B3109"/>
      <c r="C3109"/>
      <c r="D3109"/>
      <c r="E3109"/>
      <c r="F3109"/>
      <c r="G3109"/>
      <c r="H3109"/>
    </row>
    <row r="3110" spans="2:8" ht="12.75" x14ac:dyDescent="0.2">
      <c r="B3110"/>
      <c r="C3110"/>
      <c r="D3110"/>
      <c r="E3110"/>
      <c r="F3110"/>
      <c r="G3110"/>
      <c r="H3110"/>
    </row>
    <row r="3111" spans="2:8" ht="12.75" x14ac:dyDescent="0.2">
      <c r="B3111"/>
      <c r="C3111"/>
      <c r="D3111"/>
      <c r="E3111"/>
      <c r="F3111"/>
      <c r="G3111"/>
      <c r="H3111"/>
    </row>
    <row r="3112" spans="2:8" ht="12.75" x14ac:dyDescent="0.2">
      <c r="B3112"/>
      <c r="C3112"/>
      <c r="D3112"/>
      <c r="E3112"/>
      <c r="F3112"/>
      <c r="G3112"/>
      <c r="H3112"/>
    </row>
    <row r="3113" spans="2:8" ht="12.75" x14ac:dyDescent="0.2">
      <c r="B3113"/>
      <c r="C3113"/>
      <c r="D3113"/>
      <c r="E3113"/>
      <c r="F3113"/>
      <c r="G3113"/>
      <c r="H3113"/>
    </row>
    <row r="3114" spans="2:8" ht="12.75" x14ac:dyDescent="0.2">
      <c r="B3114"/>
      <c r="C3114"/>
      <c r="D3114"/>
      <c r="E3114"/>
      <c r="F3114"/>
      <c r="G3114"/>
      <c r="H3114"/>
    </row>
    <row r="3115" spans="2:8" ht="12.75" x14ac:dyDescent="0.2">
      <c r="B3115"/>
      <c r="C3115"/>
      <c r="D3115"/>
      <c r="E3115"/>
      <c r="F3115"/>
      <c r="G3115"/>
      <c r="H3115"/>
    </row>
    <row r="3116" spans="2:8" ht="12.75" x14ac:dyDescent="0.2">
      <c r="B3116"/>
      <c r="C3116"/>
      <c r="D3116"/>
      <c r="E3116"/>
      <c r="F3116"/>
      <c r="G3116"/>
      <c r="H3116"/>
    </row>
    <row r="3117" spans="2:8" ht="12.75" x14ac:dyDescent="0.2">
      <c r="B3117"/>
      <c r="C3117"/>
      <c r="D3117"/>
      <c r="E3117"/>
      <c r="F3117"/>
      <c r="G3117"/>
      <c r="H3117"/>
    </row>
    <row r="3118" spans="2:8" ht="12.75" x14ac:dyDescent="0.2">
      <c r="B3118"/>
      <c r="C3118"/>
      <c r="D3118"/>
      <c r="E3118"/>
      <c r="F3118"/>
      <c r="G3118"/>
      <c r="H3118"/>
    </row>
    <row r="3119" spans="2:8" ht="12.75" x14ac:dyDescent="0.2">
      <c r="B3119"/>
      <c r="C3119"/>
      <c r="D3119"/>
      <c r="E3119"/>
      <c r="F3119"/>
      <c r="G3119"/>
      <c r="H3119"/>
    </row>
    <row r="3120" spans="2:8" ht="12.75" x14ac:dyDescent="0.2">
      <c r="B3120"/>
      <c r="C3120"/>
      <c r="D3120"/>
      <c r="E3120"/>
      <c r="F3120"/>
      <c r="G3120"/>
      <c r="H3120"/>
    </row>
    <row r="3121" spans="2:8" ht="12.75" x14ac:dyDescent="0.2">
      <c r="B3121"/>
      <c r="C3121"/>
      <c r="D3121"/>
      <c r="E3121"/>
      <c r="F3121"/>
      <c r="G3121"/>
      <c r="H3121"/>
    </row>
    <row r="3122" spans="2:8" ht="12.75" x14ac:dyDescent="0.2">
      <c r="B3122"/>
      <c r="C3122"/>
      <c r="D3122"/>
      <c r="E3122"/>
      <c r="F3122"/>
      <c r="G3122"/>
      <c r="H3122"/>
    </row>
    <row r="3123" spans="2:8" ht="12.75" x14ac:dyDescent="0.2">
      <c r="B3123"/>
      <c r="C3123"/>
      <c r="D3123"/>
      <c r="E3123"/>
      <c r="F3123"/>
      <c r="G3123"/>
      <c r="H3123"/>
    </row>
    <row r="3124" spans="2:8" ht="12.75" x14ac:dyDescent="0.2">
      <c r="B3124"/>
      <c r="C3124"/>
      <c r="D3124"/>
      <c r="E3124"/>
      <c r="F3124"/>
      <c r="G3124"/>
      <c r="H3124"/>
    </row>
    <row r="3125" spans="2:8" ht="12.75" x14ac:dyDescent="0.2">
      <c r="B3125"/>
      <c r="C3125"/>
      <c r="D3125"/>
      <c r="E3125"/>
      <c r="F3125"/>
      <c r="G3125"/>
      <c r="H3125"/>
    </row>
    <row r="3126" spans="2:8" ht="12.75" x14ac:dyDescent="0.2">
      <c r="B3126"/>
      <c r="C3126"/>
      <c r="D3126"/>
      <c r="E3126"/>
      <c r="F3126"/>
      <c r="G3126"/>
      <c r="H3126"/>
    </row>
    <row r="3127" spans="2:8" ht="12.75" x14ac:dyDescent="0.2">
      <c r="B3127"/>
      <c r="C3127"/>
      <c r="D3127"/>
      <c r="E3127"/>
      <c r="F3127"/>
      <c r="G3127"/>
      <c r="H3127"/>
    </row>
    <row r="3128" spans="2:8" ht="12.75" x14ac:dyDescent="0.2">
      <c r="B3128"/>
      <c r="C3128"/>
      <c r="D3128"/>
      <c r="E3128"/>
      <c r="F3128"/>
      <c r="G3128"/>
      <c r="H3128"/>
    </row>
    <row r="3129" spans="2:8" ht="12.75" x14ac:dyDescent="0.2">
      <c r="B3129"/>
      <c r="C3129"/>
      <c r="D3129"/>
      <c r="E3129"/>
      <c r="F3129"/>
      <c r="G3129"/>
      <c r="H3129"/>
    </row>
    <row r="3130" spans="2:8" ht="12.75" x14ac:dyDescent="0.2">
      <c r="B3130"/>
      <c r="C3130"/>
      <c r="D3130"/>
      <c r="E3130"/>
      <c r="F3130"/>
      <c r="G3130"/>
      <c r="H3130"/>
    </row>
    <row r="3131" spans="2:8" ht="12.75" x14ac:dyDescent="0.2">
      <c r="B3131"/>
      <c r="C3131"/>
      <c r="D3131"/>
      <c r="E3131"/>
      <c r="F3131"/>
      <c r="G3131"/>
      <c r="H3131"/>
    </row>
    <row r="3132" spans="2:8" ht="12.75" x14ac:dyDescent="0.2">
      <c r="B3132"/>
      <c r="C3132"/>
      <c r="D3132"/>
      <c r="E3132"/>
      <c r="F3132"/>
      <c r="G3132"/>
      <c r="H3132"/>
    </row>
    <row r="3133" spans="2:8" ht="12.75" x14ac:dyDescent="0.2">
      <c r="B3133"/>
      <c r="C3133"/>
      <c r="D3133"/>
      <c r="E3133"/>
      <c r="F3133"/>
      <c r="G3133"/>
      <c r="H3133"/>
    </row>
    <row r="3134" spans="2:8" ht="12.75" x14ac:dyDescent="0.2">
      <c r="B3134"/>
      <c r="C3134"/>
      <c r="D3134"/>
      <c r="E3134"/>
      <c r="F3134"/>
      <c r="G3134"/>
      <c r="H3134"/>
    </row>
    <row r="3135" spans="2:8" ht="12.75" x14ac:dyDescent="0.2">
      <c r="B3135"/>
      <c r="C3135"/>
      <c r="D3135"/>
      <c r="E3135"/>
      <c r="F3135"/>
      <c r="G3135"/>
      <c r="H3135"/>
    </row>
    <row r="3136" spans="2:8" ht="12.75" x14ac:dyDescent="0.2">
      <c r="B3136"/>
      <c r="C3136"/>
      <c r="D3136"/>
      <c r="E3136"/>
      <c r="F3136"/>
      <c r="G3136"/>
      <c r="H3136"/>
    </row>
    <row r="3137" spans="2:8" ht="12.75" x14ac:dyDescent="0.2">
      <c r="B3137"/>
      <c r="C3137"/>
      <c r="D3137"/>
      <c r="E3137"/>
      <c r="F3137"/>
      <c r="G3137"/>
      <c r="H3137"/>
    </row>
    <row r="3138" spans="2:8" ht="12.75" x14ac:dyDescent="0.2">
      <c r="B3138"/>
      <c r="C3138"/>
      <c r="D3138"/>
      <c r="E3138"/>
      <c r="F3138"/>
      <c r="G3138"/>
      <c r="H3138"/>
    </row>
    <row r="3139" spans="2:8" ht="12.75" x14ac:dyDescent="0.2">
      <c r="B3139"/>
      <c r="C3139"/>
      <c r="D3139"/>
      <c r="E3139"/>
      <c r="F3139"/>
      <c r="G3139"/>
      <c r="H3139"/>
    </row>
    <row r="3140" spans="2:8" ht="12.75" x14ac:dyDescent="0.2">
      <c r="B3140"/>
      <c r="C3140"/>
      <c r="D3140"/>
      <c r="E3140"/>
      <c r="F3140"/>
      <c r="G3140"/>
      <c r="H3140"/>
    </row>
    <row r="3141" spans="2:8" ht="12.75" x14ac:dyDescent="0.2">
      <c r="B3141"/>
      <c r="C3141"/>
      <c r="D3141"/>
      <c r="E3141"/>
      <c r="F3141"/>
      <c r="G3141"/>
      <c r="H3141"/>
    </row>
    <row r="3142" spans="2:8" ht="12.75" x14ac:dyDescent="0.2">
      <c r="B3142"/>
      <c r="C3142"/>
      <c r="D3142"/>
      <c r="E3142"/>
      <c r="F3142"/>
      <c r="G3142"/>
      <c r="H3142"/>
    </row>
    <row r="3143" spans="2:8" ht="12.75" x14ac:dyDescent="0.2">
      <c r="B3143"/>
      <c r="C3143"/>
      <c r="D3143"/>
      <c r="E3143"/>
      <c r="F3143"/>
      <c r="G3143"/>
      <c r="H3143"/>
    </row>
    <row r="3144" spans="2:8" ht="12.75" x14ac:dyDescent="0.2">
      <c r="B3144"/>
      <c r="C3144"/>
      <c r="D3144"/>
      <c r="E3144"/>
      <c r="F3144"/>
      <c r="G3144"/>
      <c r="H3144"/>
    </row>
    <row r="3145" spans="2:8" ht="12.75" x14ac:dyDescent="0.2">
      <c r="B3145"/>
      <c r="C3145"/>
      <c r="D3145"/>
      <c r="E3145"/>
      <c r="F3145"/>
      <c r="G3145"/>
      <c r="H3145"/>
    </row>
    <row r="3146" spans="2:8" ht="12.75" x14ac:dyDescent="0.2">
      <c r="B3146"/>
      <c r="C3146"/>
      <c r="D3146"/>
      <c r="E3146"/>
      <c r="F3146"/>
      <c r="G3146"/>
      <c r="H3146"/>
    </row>
    <row r="3147" spans="2:8" ht="12.75" x14ac:dyDescent="0.2">
      <c r="B3147"/>
      <c r="C3147"/>
      <c r="D3147"/>
      <c r="E3147"/>
      <c r="F3147"/>
      <c r="G3147"/>
      <c r="H3147"/>
    </row>
    <row r="3148" spans="2:8" ht="12.75" x14ac:dyDescent="0.2">
      <c r="B3148"/>
      <c r="C3148"/>
      <c r="D3148"/>
      <c r="E3148"/>
      <c r="F3148"/>
      <c r="G3148"/>
      <c r="H3148"/>
    </row>
    <row r="3149" spans="2:8" ht="12.75" x14ac:dyDescent="0.2">
      <c r="B3149"/>
      <c r="C3149"/>
      <c r="D3149"/>
      <c r="E3149"/>
      <c r="F3149"/>
      <c r="G3149"/>
      <c r="H3149"/>
    </row>
    <row r="3150" spans="2:8" ht="12.75" x14ac:dyDescent="0.2">
      <c r="B3150"/>
      <c r="C3150"/>
      <c r="D3150"/>
      <c r="E3150"/>
      <c r="F3150"/>
      <c r="G3150"/>
      <c r="H3150"/>
    </row>
    <row r="3151" spans="2:8" ht="12.75" x14ac:dyDescent="0.2">
      <c r="B3151"/>
      <c r="C3151"/>
      <c r="D3151"/>
      <c r="E3151"/>
      <c r="F3151"/>
      <c r="G3151"/>
      <c r="H3151"/>
    </row>
    <row r="3152" spans="2:8" ht="12.75" x14ac:dyDescent="0.2">
      <c r="B3152"/>
      <c r="C3152"/>
      <c r="D3152"/>
      <c r="E3152"/>
      <c r="F3152"/>
      <c r="G3152"/>
      <c r="H3152"/>
    </row>
    <row r="3153" spans="2:8" ht="12.75" x14ac:dyDescent="0.2">
      <c r="B3153"/>
      <c r="C3153"/>
      <c r="D3153"/>
      <c r="E3153"/>
      <c r="F3153"/>
      <c r="G3153"/>
      <c r="H3153"/>
    </row>
    <row r="3154" spans="2:8" ht="12.75" x14ac:dyDescent="0.2">
      <c r="B3154"/>
      <c r="C3154"/>
      <c r="D3154"/>
      <c r="E3154"/>
      <c r="F3154"/>
      <c r="G3154"/>
      <c r="H3154"/>
    </row>
    <row r="3155" spans="2:8" ht="12.75" x14ac:dyDescent="0.2">
      <c r="B3155"/>
      <c r="C3155"/>
      <c r="D3155"/>
      <c r="E3155"/>
      <c r="F3155"/>
      <c r="G3155"/>
      <c r="H3155"/>
    </row>
    <row r="3156" spans="2:8" ht="12.75" x14ac:dyDescent="0.2">
      <c r="B3156"/>
      <c r="C3156"/>
      <c r="D3156"/>
      <c r="E3156"/>
      <c r="F3156"/>
      <c r="G3156"/>
      <c r="H3156"/>
    </row>
    <row r="3157" spans="2:8" ht="12.75" x14ac:dyDescent="0.2">
      <c r="B3157"/>
      <c r="C3157"/>
      <c r="D3157"/>
      <c r="E3157"/>
      <c r="F3157"/>
      <c r="G3157"/>
      <c r="H3157"/>
    </row>
    <row r="3158" spans="2:8" ht="12.75" x14ac:dyDescent="0.2">
      <c r="B3158"/>
      <c r="C3158"/>
      <c r="D3158"/>
      <c r="E3158"/>
      <c r="F3158"/>
      <c r="G3158"/>
      <c r="H3158"/>
    </row>
    <row r="3159" spans="2:8" ht="12.75" x14ac:dyDescent="0.2">
      <c r="B3159"/>
      <c r="C3159"/>
      <c r="D3159"/>
      <c r="E3159"/>
      <c r="F3159"/>
      <c r="G3159"/>
      <c r="H3159"/>
    </row>
    <row r="3160" spans="2:8" ht="12.75" x14ac:dyDescent="0.2">
      <c r="B3160"/>
      <c r="C3160"/>
      <c r="D3160"/>
      <c r="E3160"/>
      <c r="F3160"/>
      <c r="G3160"/>
      <c r="H3160"/>
    </row>
  </sheetData>
  <sheetProtection selectLockedCells="1" selectUnlockedCells="1"/>
  <autoFilter ref="A1:I2033">
    <filterColumn colId="1">
      <filters>
        <filter val="TOYOTA"/>
      </filters>
    </filterColumn>
    <sortState ref="A1173:I1271">
      <sortCondition ref="B1:B2033"/>
    </sortState>
  </autoFilter>
  <sortState ref="B2:H3803">
    <sortCondition ref="B2:B3803"/>
    <sortCondition ref="F2:F380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45</vt:i4>
      </vt:variant>
    </vt:vector>
  </HeadingPairs>
  <TitlesOfParts>
    <vt:vector size="50" baseType="lpstr">
      <vt:lpstr>HISTORIAL DE T.</vt:lpstr>
      <vt:lpstr>COBERTURA COMPLETA</vt:lpstr>
      <vt:lpstr>RC</vt:lpstr>
      <vt:lpstr>Parametros</vt:lpstr>
      <vt:lpstr>ML</vt:lpstr>
      <vt:lpstr>'COBERTURA COMPLETA'!Área_de_impresión</vt:lpstr>
      <vt:lpstr>'RC'!Área_de_impresión</vt:lpstr>
      <vt:lpstr>CADILLAC</vt:lpstr>
      <vt:lpstr>CHEVROLET</vt:lpstr>
      <vt:lpstr>DAIHATSU</vt:lpstr>
      <vt:lpstr>DODGE</vt:lpstr>
      <vt:lpstr>FABRICACION_NACIONAL</vt:lpstr>
      <vt:lpstr>FIAT</vt:lpstr>
      <vt:lpstr>FORD</vt:lpstr>
      <vt:lpstr>FORLAND</vt:lpstr>
      <vt:lpstr>FREIGHTLINER</vt:lpstr>
      <vt:lpstr>FRUEHAUF</vt:lpstr>
      <vt:lpstr>GMC</vt:lpstr>
      <vt:lpstr>GREAT_DANE</vt:lpstr>
      <vt:lpstr>HINO</vt:lpstr>
      <vt:lpstr>HONDA</vt:lpstr>
      <vt:lpstr>HYUNDAI</vt:lpstr>
      <vt:lpstr>INTERNATIONAL</vt:lpstr>
      <vt:lpstr>ISUZU</vt:lpstr>
      <vt:lpstr>JMC</vt:lpstr>
      <vt:lpstr>KENWORTH</vt:lpstr>
      <vt:lpstr>KIA</vt:lpstr>
      <vt:lpstr>LINCOLN</vt:lpstr>
      <vt:lpstr>MACK</vt:lpstr>
      <vt:lpstr>MAHINDRA</vt:lpstr>
      <vt:lpstr>MARCAS</vt:lpstr>
      <vt:lpstr>MAZDA</vt:lpstr>
      <vt:lpstr>MERCEDES_BENZ</vt:lpstr>
      <vt:lpstr>MITSUBISHI</vt:lpstr>
      <vt:lpstr>NISSAN</vt:lpstr>
      <vt:lpstr>PETERBILT</vt:lpstr>
      <vt:lpstr>PEUGEOT</vt:lpstr>
      <vt:lpstr>PLYMOUTH</vt:lpstr>
      <vt:lpstr>PUNTOS1</vt:lpstr>
      <vt:lpstr>PUNTOS2</vt:lpstr>
      <vt:lpstr>REMOLQUE</vt:lpstr>
      <vt:lpstr>RENAULT</vt:lpstr>
      <vt:lpstr>SCANIA</vt:lpstr>
      <vt:lpstr>SKODA</vt:lpstr>
      <vt:lpstr>STERLING</vt:lpstr>
      <vt:lpstr>SUZUKI</vt:lpstr>
      <vt:lpstr>TOYOTA</vt:lpstr>
      <vt:lpstr>VOLKSWAGEN</vt:lpstr>
      <vt:lpstr>VOLVO</vt:lpstr>
      <vt:lpstr>WESTERN_STAR</vt:lpstr>
    </vt:vector>
  </TitlesOfParts>
  <Company>Interoceanica de seguros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Digna</dc:creator>
  <cp:lastModifiedBy>Adrian Alexander Hill Hernandez</cp:lastModifiedBy>
  <cp:lastPrinted>2018-05-07T15:44:30Z</cp:lastPrinted>
  <dcterms:created xsi:type="dcterms:W3CDTF">1998-10-12T16:01:11Z</dcterms:created>
  <dcterms:modified xsi:type="dcterms:W3CDTF">2018-05-25T22:32:23Z</dcterms:modified>
</cp:coreProperties>
</file>